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9120" activeTab="3"/>
  </bookViews>
  <sheets>
    <sheet name="Hard Drives" sheetId="1" r:id="rId1"/>
    <sheet name="SSDs" sheetId="2" r:id="rId2"/>
    <sheet name="XPoint" sheetId="4" r:id="rId3"/>
    <sheet name="Predictions" sheetId="3" r:id="rId4"/>
  </sheets>
  <externalReferences>
    <externalReference r:id="rId5"/>
  </externalReferences>
  <definedNames>
    <definedName name="solver_adj" localSheetId="3" hidden="1">Predictions!$P$6:$P$11</definedName>
    <definedName name="solver_cvg" localSheetId="3" hidden="1">0.0001</definedName>
    <definedName name="solver_drv" localSheetId="3" hidden="1">1</definedName>
    <definedName name="solver_est" localSheetId="3" hidden="1">2</definedName>
    <definedName name="solver_itr" localSheetId="3" hidden="1">1000</definedName>
    <definedName name="solver_lhs1" localSheetId="3" hidden="1">Predictions!$E$7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Predictions!$Q$14</definedName>
    <definedName name="solver_pre" localSheetId="3" hidden="1">0.000001</definedName>
    <definedName name="solver_rel1" localSheetId="3" hidden="1">1</definedName>
    <definedName name="solver_rhs1" localSheetId="3" hidden="1">0</definedName>
    <definedName name="solver_scl" localSheetId="3" hidden="1">1</definedName>
    <definedName name="solver_sho" localSheetId="3" hidden="1">2</definedName>
    <definedName name="solver_tim" localSheetId="3" hidden="1">100</definedName>
    <definedName name="solver_tol" localSheetId="3" hidden="1">0.01</definedName>
    <definedName name="solver_typ" localSheetId="3" hidden="1">2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F25" i="4"/>
  <c r="H25" s="1"/>
  <c r="D25"/>
  <c r="E25" s="1"/>
  <c r="E24"/>
  <c r="D24"/>
  <c r="F24" s="1"/>
  <c r="H24" s="1"/>
  <c r="D23"/>
  <c r="E23" s="1"/>
  <c r="F102" i="2"/>
  <c r="H102" s="1"/>
  <c r="E102"/>
  <c r="D102"/>
  <c r="E101"/>
  <c r="D101"/>
  <c r="F101" s="1"/>
  <c r="H101" s="1"/>
  <c r="E100"/>
  <c r="D100"/>
  <c r="F100" s="1"/>
  <c r="H100" s="1"/>
  <c r="F99"/>
  <c r="H99" s="1"/>
  <c r="D99"/>
  <c r="E99" s="1"/>
  <c r="D98"/>
  <c r="F98" s="1"/>
  <c r="H98" s="1"/>
  <c r="D97"/>
  <c r="E97" s="1"/>
  <c r="D96"/>
  <c r="E96" s="1"/>
  <c r="F357" i="1"/>
  <c r="G357" s="1"/>
  <c r="I357" s="1"/>
  <c r="C357"/>
  <c r="F356"/>
  <c r="G356" s="1"/>
  <c r="I356" s="1"/>
  <c r="C356"/>
  <c r="F355"/>
  <c r="G355" s="1"/>
  <c r="I355" s="1"/>
  <c r="C355"/>
  <c r="F354"/>
  <c r="G354" s="1"/>
  <c r="I354" s="1"/>
  <c r="C354"/>
  <c r="F22" i="4"/>
  <c r="H22" s="1"/>
  <c r="D22"/>
  <c r="E22" s="1"/>
  <c r="F21"/>
  <c r="H21" s="1"/>
  <c r="D21"/>
  <c r="E21" s="1"/>
  <c r="H20"/>
  <c r="F20"/>
  <c r="E20"/>
  <c r="D20"/>
  <c r="D95" i="2"/>
  <c r="E95" s="1"/>
  <c r="F94"/>
  <c r="H94" s="1"/>
  <c r="E94"/>
  <c r="D94"/>
  <c r="D93"/>
  <c r="E93" s="1"/>
  <c r="F92"/>
  <c r="H92" s="1"/>
  <c r="E92"/>
  <c r="D92"/>
  <c r="D91"/>
  <c r="E91" s="1"/>
  <c r="F90"/>
  <c r="H90" s="1"/>
  <c r="E90"/>
  <c r="D90"/>
  <c r="D89"/>
  <c r="E89" s="1"/>
  <c r="C351" i="1"/>
  <c r="C352"/>
  <c r="C353"/>
  <c r="I353"/>
  <c r="G353"/>
  <c r="F353"/>
  <c r="F352"/>
  <c r="G352" s="1"/>
  <c r="I352" s="1"/>
  <c r="F351"/>
  <c r="G351" s="1"/>
  <c r="I351" s="1"/>
  <c r="F350"/>
  <c r="G350" s="1"/>
  <c r="I350" s="1"/>
  <c r="C350"/>
  <c r="D6" i="4"/>
  <c r="F6" s="1"/>
  <c r="H6" s="1"/>
  <c r="D7"/>
  <c r="F7" s="1"/>
  <c r="H7" s="1"/>
  <c r="D8"/>
  <c r="F8" s="1"/>
  <c r="H8" s="1"/>
  <c r="D9"/>
  <c r="F9" s="1"/>
  <c r="H9" s="1"/>
  <c r="D10"/>
  <c r="F10" s="1"/>
  <c r="H10" s="1"/>
  <c r="D11"/>
  <c r="F11" s="1"/>
  <c r="H11" s="1"/>
  <c r="D12"/>
  <c r="F12" s="1"/>
  <c r="H12" s="1"/>
  <c r="D13"/>
  <c r="F13" s="1"/>
  <c r="H13" s="1"/>
  <c r="D14"/>
  <c r="F14" s="1"/>
  <c r="H14" s="1"/>
  <c r="D15"/>
  <c r="F15" s="1"/>
  <c r="H15" s="1"/>
  <c r="D16"/>
  <c r="F16" s="1"/>
  <c r="H16" s="1"/>
  <c r="D17"/>
  <c r="F17" s="1"/>
  <c r="H17" s="1"/>
  <c r="D18"/>
  <c r="F18" s="1"/>
  <c r="H18" s="1"/>
  <c r="D19"/>
  <c r="F19" s="1"/>
  <c r="H19" s="1"/>
  <c r="E88" i="2"/>
  <c r="D88"/>
  <c r="F88" s="1"/>
  <c r="H88" s="1"/>
  <c r="F87"/>
  <c r="H87" s="1"/>
  <c r="D87"/>
  <c r="E87" s="1"/>
  <c r="D86"/>
  <c r="E86" s="1"/>
  <c r="F85"/>
  <c r="H85" s="1"/>
  <c r="E85"/>
  <c r="D85"/>
  <c r="E84"/>
  <c r="D84"/>
  <c r="F84" s="1"/>
  <c r="H84" s="1"/>
  <c r="F83"/>
  <c r="H83" s="1"/>
  <c r="E83"/>
  <c r="D83"/>
  <c r="D82"/>
  <c r="E82" s="1"/>
  <c r="F349" i="1"/>
  <c r="G349" s="1"/>
  <c r="I349" s="1"/>
  <c r="C349"/>
  <c r="F348"/>
  <c r="G348" s="1"/>
  <c r="I348" s="1"/>
  <c r="C348"/>
  <c r="F347"/>
  <c r="G347" s="1"/>
  <c r="I347" s="1"/>
  <c r="C347"/>
  <c r="G346"/>
  <c r="I346" s="1"/>
  <c r="F346"/>
  <c r="C346"/>
  <c r="E81" i="2"/>
  <c r="D81"/>
  <c r="F81" s="1"/>
  <c r="H81" s="1"/>
  <c r="D80"/>
  <c r="E80" s="1"/>
  <c r="D79"/>
  <c r="E79" s="1"/>
  <c r="D76"/>
  <c r="E76" s="1"/>
  <c r="D78"/>
  <c r="E78" s="1"/>
  <c r="D77"/>
  <c r="E77" s="1"/>
  <c r="F345" i="1"/>
  <c r="G345" s="1"/>
  <c r="I345" s="1"/>
  <c r="C345"/>
  <c r="F344"/>
  <c r="G344" s="1"/>
  <c r="I344" s="1"/>
  <c r="C344"/>
  <c r="F343"/>
  <c r="G343" s="1"/>
  <c r="I343" s="1"/>
  <c r="C343"/>
  <c r="F342"/>
  <c r="G342" s="1"/>
  <c r="I342" s="1"/>
  <c r="C342"/>
  <c r="D75" i="2"/>
  <c r="E75" s="1"/>
  <c r="D74"/>
  <c r="E74" s="1"/>
  <c r="D73"/>
  <c r="E73" s="1"/>
  <c r="E72"/>
  <c r="D72"/>
  <c r="F72" s="1"/>
  <c r="H72" s="1"/>
  <c r="D71"/>
  <c r="E71" s="1"/>
  <c r="D70"/>
  <c r="E70" s="1"/>
  <c r="F341" i="1"/>
  <c r="G341" s="1"/>
  <c r="I341" s="1"/>
  <c r="C341"/>
  <c r="F340"/>
  <c r="G340" s="1"/>
  <c r="I340" s="1"/>
  <c r="C340"/>
  <c r="F339"/>
  <c r="G339" s="1"/>
  <c r="I339" s="1"/>
  <c r="C339"/>
  <c r="F338"/>
  <c r="G338" s="1"/>
  <c r="I338" s="1"/>
  <c r="C338"/>
  <c r="G15" i="3"/>
  <c r="D69" i="2"/>
  <c r="E69" s="1"/>
  <c r="D68"/>
  <c r="E68" s="1"/>
  <c r="D67"/>
  <c r="E67" s="1"/>
  <c r="E66"/>
  <c r="D66"/>
  <c r="F66" s="1"/>
  <c r="H66" s="1"/>
  <c r="D65"/>
  <c r="E65" s="1"/>
  <c r="D64"/>
  <c r="E64" s="1"/>
  <c r="F337" i="1"/>
  <c r="G337" s="1"/>
  <c r="I337" s="1"/>
  <c r="C337"/>
  <c r="F336"/>
  <c r="G336" s="1"/>
  <c r="I336" s="1"/>
  <c r="C336"/>
  <c r="F335"/>
  <c r="G335" s="1"/>
  <c r="I335" s="1"/>
  <c r="C335"/>
  <c r="F334"/>
  <c r="G334" s="1"/>
  <c r="I334" s="1"/>
  <c r="C334"/>
  <c r="F333"/>
  <c r="G333" s="1"/>
  <c r="I333" s="1"/>
  <c r="C333"/>
  <c r="D5" i="4"/>
  <c r="E5" s="1"/>
  <c r="D63" i="2"/>
  <c r="E63" s="1"/>
  <c r="D62"/>
  <c r="E62" s="1"/>
  <c r="D61"/>
  <c r="E61" s="1"/>
  <c r="D60"/>
  <c r="F60" s="1"/>
  <c r="H60" s="1"/>
  <c r="D59"/>
  <c r="E59" s="1"/>
  <c r="D58"/>
  <c r="E58" s="1"/>
  <c r="F332" i="1"/>
  <c r="G332" s="1"/>
  <c r="I332" s="1"/>
  <c r="C332"/>
  <c r="F331"/>
  <c r="G331" s="1"/>
  <c r="I331" s="1"/>
  <c r="C331"/>
  <c r="F330"/>
  <c r="G330" s="1"/>
  <c r="I330" s="1"/>
  <c r="C330"/>
  <c r="F329"/>
  <c r="G329" s="1"/>
  <c r="I329" s="1"/>
  <c r="C329"/>
  <c r="D57" i="2"/>
  <c r="F57" s="1"/>
  <c r="H57" s="1"/>
  <c r="D56"/>
  <c r="F56" s="1"/>
  <c r="H56" s="1"/>
  <c r="D55"/>
  <c r="F55" s="1"/>
  <c r="H55" s="1"/>
  <c r="D54"/>
  <c r="F54" s="1"/>
  <c r="H54" s="1"/>
  <c r="D53"/>
  <c r="F53" s="1"/>
  <c r="H53" s="1"/>
  <c r="D52"/>
  <c r="F52" s="1"/>
  <c r="H52" s="1"/>
  <c r="F328" i="1"/>
  <c r="G328" s="1"/>
  <c r="I328" s="1"/>
  <c r="C328"/>
  <c r="F327"/>
  <c r="G327" s="1"/>
  <c r="I327" s="1"/>
  <c r="C327"/>
  <c r="F326"/>
  <c r="G326" s="1"/>
  <c r="I326" s="1"/>
  <c r="C326"/>
  <c r="F325"/>
  <c r="G325" s="1"/>
  <c r="I325" s="1"/>
  <c r="C325"/>
  <c r="H48" i="2"/>
  <c r="D48"/>
  <c r="E48" s="1"/>
  <c r="F48"/>
  <c r="D51"/>
  <c r="F51" s="1"/>
  <c r="H51" s="1"/>
  <c r="D50"/>
  <c r="F50" s="1"/>
  <c r="H50" s="1"/>
  <c r="D49"/>
  <c r="F49" s="1"/>
  <c r="H49" s="1"/>
  <c r="D47"/>
  <c r="F47" s="1"/>
  <c r="H47" s="1"/>
  <c r="D46"/>
  <c r="F46" s="1"/>
  <c r="H46" s="1"/>
  <c r="F324" i="1"/>
  <c r="G324" s="1"/>
  <c r="I324" s="1"/>
  <c r="C324"/>
  <c r="F323"/>
  <c r="G323" s="1"/>
  <c r="I323" s="1"/>
  <c r="C323"/>
  <c r="F322"/>
  <c r="G322" s="1"/>
  <c r="I322" s="1"/>
  <c r="C322"/>
  <c r="F321"/>
  <c r="G321" s="1"/>
  <c r="I321" s="1"/>
  <c r="C321"/>
  <c r="D42" i="2"/>
  <c r="E42" s="1"/>
  <c r="D45"/>
  <c r="F45" s="1"/>
  <c r="H45" s="1"/>
  <c r="D44"/>
  <c r="F44" s="1"/>
  <c r="H44" s="1"/>
  <c r="D43"/>
  <c r="F43" s="1"/>
  <c r="H43" s="1"/>
  <c r="D41"/>
  <c r="F41" s="1"/>
  <c r="H41" s="1"/>
  <c r="E40"/>
  <c r="D40"/>
  <c r="F40" s="1"/>
  <c r="H40" s="1"/>
  <c r="F320" i="1"/>
  <c r="G320" s="1"/>
  <c r="I320" s="1"/>
  <c r="C320"/>
  <c r="F319"/>
  <c r="G319" s="1"/>
  <c r="I319" s="1"/>
  <c r="C319"/>
  <c r="F318"/>
  <c r="G318" s="1"/>
  <c r="I318" s="1"/>
  <c r="C318"/>
  <c r="F317"/>
  <c r="G317" s="1"/>
  <c r="I317" s="1"/>
  <c r="C317"/>
  <c r="D33" i="2"/>
  <c r="F33" s="1"/>
  <c r="H33" s="1"/>
  <c r="E35"/>
  <c r="D35"/>
  <c r="F35" s="1"/>
  <c r="H35" s="1"/>
  <c r="E34"/>
  <c r="D34"/>
  <c r="F34" s="1"/>
  <c r="H34" s="1"/>
  <c r="D32"/>
  <c r="F32" s="1"/>
  <c r="H32" s="1"/>
  <c r="E31"/>
  <c r="D31"/>
  <c r="F31" s="1"/>
  <c r="H31" s="1"/>
  <c r="E30"/>
  <c r="D30"/>
  <c r="F30" s="1"/>
  <c r="H30" s="1"/>
  <c r="E29"/>
  <c r="D29"/>
  <c r="F29" s="1"/>
  <c r="H29" s="1"/>
  <c r="E28"/>
  <c r="D28"/>
  <c r="F28" s="1"/>
  <c r="H28" s="1"/>
  <c r="D39"/>
  <c r="F39" s="1"/>
  <c r="H39" s="1"/>
  <c r="D38"/>
  <c r="F38" s="1"/>
  <c r="H38" s="1"/>
  <c r="D36"/>
  <c r="F36" s="1"/>
  <c r="H36" s="1"/>
  <c r="D37"/>
  <c r="F37" s="1"/>
  <c r="H37" s="1"/>
  <c r="F316" i="1"/>
  <c r="G316" s="1"/>
  <c r="I316" s="1"/>
  <c r="C316"/>
  <c r="F315"/>
  <c r="G315" s="1"/>
  <c r="I315" s="1"/>
  <c r="C315"/>
  <c r="F314"/>
  <c r="G314" s="1"/>
  <c r="I314" s="1"/>
  <c r="C314"/>
  <c r="F313"/>
  <c r="G313" s="1"/>
  <c r="I313" s="1"/>
  <c r="C313"/>
  <c r="F312"/>
  <c r="G312" s="1"/>
  <c r="I312" s="1"/>
  <c r="C312"/>
  <c r="E15" i="3"/>
  <c r="B17"/>
  <c r="M17" s="1"/>
  <c r="A17"/>
  <c r="A18" s="1"/>
  <c r="A15"/>
  <c r="C15"/>
  <c r="F6" i="2"/>
  <c r="H6" s="1"/>
  <c r="F7"/>
  <c r="H7" s="1"/>
  <c r="F8"/>
  <c r="H8" s="1"/>
  <c r="F9"/>
  <c r="H9" s="1"/>
  <c r="F10"/>
  <c r="H10" s="1"/>
  <c r="F11"/>
  <c r="H11" s="1"/>
  <c r="F12"/>
  <c r="H12" s="1"/>
  <c r="F5"/>
  <c r="H5" s="1"/>
  <c r="F311" i="1"/>
  <c r="G311" s="1"/>
  <c r="I311" s="1"/>
  <c r="C311"/>
  <c r="F310"/>
  <c r="G310" s="1"/>
  <c r="I310" s="1"/>
  <c r="C310"/>
  <c r="F309"/>
  <c r="G309" s="1"/>
  <c r="I309" s="1"/>
  <c r="C309"/>
  <c r="F308"/>
  <c r="G308" s="1"/>
  <c r="I308" s="1"/>
  <c r="C308"/>
  <c r="F307"/>
  <c r="G307" s="1"/>
  <c r="I307" s="1"/>
  <c r="C307"/>
  <c r="D27" i="2"/>
  <c r="E27" s="1"/>
  <c r="D26"/>
  <c r="E26" s="1"/>
  <c r="D25"/>
  <c r="E25" s="1"/>
  <c r="D24"/>
  <c r="E24" s="1"/>
  <c r="H291" i="1"/>
  <c r="H292"/>
  <c r="H293"/>
  <c r="H294"/>
  <c r="H295"/>
  <c r="H296"/>
  <c r="F306"/>
  <c r="G306" s="1"/>
  <c r="I306" s="1"/>
  <c r="C306"/>
  <c r="F305"/>
  <c r="G305" s="1"/>
  <c r="I305" s="1"/>
  <c r="C305"/>
  <c r="F304"/>
  <c r="G304" s="1"/>
  <c r="I304" s="1"/>
  <c r="C304"/>
  <c r="F303"/>
  <c r="G303" s="1"/>
  <c r="I303" s="1"/>
  <c r="C303"/>
  <c r="F302"/>
  <c r="G302" s="1"/>
  <c r="I302" s="1"/>
  <c r="C302"/>
  <c r="U14" i="3"/>
  <c r="V14"/>
  <c r="U3"/>
  <c r="V3"/>
  <c r="U4"/>
  <c r="V4"/>
  <c r="U5"/>
  <c r="V5"/>
  <c r="U6"/>
  <c r="V6"/>
  <c r="U7"/>
  <c r="V7"/>
  <c r="U8"/>
  <c r="V8"/>
  <c r="U9"/>
  <c r="V9"/>
  <c r="U10"/>
  <c r="V10"/>
  <c r="U11"/>
  <c r="V11"/>
  <c r="U12"/>
  <c r="V12"/>
  <c r="U13"/>
  <c r="V13"/>
  <c r="V2"/>
  <c r="U2"/>
  <c r="F301" i="1"/>
  <c r="G301" s="1"/>
  <c r="I301" s="1"/>
  <c r="C301"/>
  <c r="F300"/>
  <c r="G300" s="1"/>
  <c r="I300" s="1"/>
  <c r="C300"/>
  <c r="F299"/>
  <c r="G299" s="1"/>
  <c r="I299" s="1"/>
  <c r="C299"/>
  <c r="F298"/>
  <c r="G298" s="1"/>
  <c r="I298" s="1"/>
  <c r="C298"/>
  <c r="F297"/>
  <c r="G297" s="1"/>
  <c r="I297" s="1"/>
  <c r="C297"/>
  <c r="D20" i="2"/>
  <c r="E20" s="1"/>
  <c r="D14"/>
  <c r="E14" s="1"/>
  <c r="D16"/>
  <c r="E16" s="1"/>
  <c r="D15"/>
  <c r="E15" s="1"/>
  <c r="D17"/>
  <c r="E17" s="1"/>
  <c r="D18"/>
  <c r="E18" s="1"/>
  <c r="D19"/>
  <c r="E19" s="1"/>
  <c r="D13"/>
  <c r="E13" s="1"/>
  <c r="D22"/>
  <c r="E22" s="1"/>
  <c r="D23"/>
  <c r="E23" s="1"/>
  <c r="D21"/>
  <c r="E21" s="1"/>
  <c r="E12"/>
  <c r="E11"/>
  <c r="E10"/>
  <c r="E9"/>
  <c r="E8"/>
  <c r="E7"/>
  <c r="E6"/>
  <c r="E5"/>
  <c r="H256" i="1"/>
  <c r="H257"/>
  <c r="H258"/>
  <c r="H259"/>
  <c r="H260"/>
  <c r="H261"/>
  <c r="H262"/>
  <c r="I262" s="1"/>
  <c r="H263"/>
  <c r="I263" s="1"/>
  <c r="H264"/>
  <c r="H265"/>
  <c r="H266"/>
  <c r="H267"/>
  <c r="H268"/>
  <c r="H269"/>
  <c r="H270"/>
  <c r="I270" s="1"/>
  <c r="H271"/>
  <c r="I271" s="1"/>
  <c r="H272"/>
  <c r="H273"/>
  <c r="H274"/>
  <c r="H275"/>
  <c r="H276"/>
  <c r="H277"/>
  <c r="I277" s="1"/>
  <c r="H278"/>
  <c r="I278" s="1"/>
  <c r="H279"/>
  <c r="I279" s="1"/>
  <c r="H280"/>
  <c r="H281"/>
  <c r="I281" s="1"/>
  <c r="H282"/>
  <c r="H283"/>
  <c r="H284"/>
  <c r="H285"/>
  <c r="I285" s="1"/>
  <c r="H286"/>
  <c r="I286" s="1"/>
  <c r="H287"/>
  <c r="I287" s="1"/>
  <c r="H288"/>
  <c r="H289"/>
  <c r="I289" s="1"/>
  <c r="H290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F296"/>
  <c r="G296" s="1"/>
  <c r="C296"/>
  <c r="F295"/>
  <c r="G295" s="1"/>
  <c r="C295"/>
  <c r="F294"/>
  <c r="G294" s="1"/>
  <c r="C294"/>
  <c r="F293"/>
  <c r="G293" s="1"/>
  <c r="I293" s="1"/>
  <c r="C293"/>
  <c r="F292"/>
  <c r="G292" s="1"/>
  <c r="C292"/>
  <c r="F291"/>
  <c r="G291" s="1"/>
  <c r="C291"/>
  <c r="H255"/>
  <c r="F255"/>
  <c r="G255" s="1"/>
  <c r="C255"/>
  <c r="H254"/>
  <c r="G254"/>
  <c r="I254" s="1"/>
  <c r="F254"/>
  <c r="C254"/>
  <c r="H253"/>
  <c r="F253"/>
  <c r="G253" s="1"/>
  <c r="I253" s="1"/>
  <c r="C253"/>
  <c r="H252"/>
  <c r="F252"/>
  <c r="G252" s="1"/>
  <c r="C252"/>
  <c r="H251"/>
  <c r="F251"/>
  <c r="G251" s="1"/>
  <c r="C251"/>
  <c r="H250"/>
  <c r="G250"/>
  <c r="I250" s="1"/>
  <c r="F250"/>
  <c r="C250"/>
  <c r="H249"/>
  <c r="F249"/>
  <c r="G249" s="1"/>
  <c r="C249"/>
  <c r="H248"/>
  <c r="F248"/>
  <c r="G248" s="1"/>
  <c r="I248" s="1"/>
  <c r="C248"/>
  <c r="H247"/>
  <c r="F247"/>
  <c r="G247" s="1"/>
  <c r="C247"/>
  <c r="H246"/>
  <c r="G246"/>
  <c r="I246" s="1"/>
  <c r="F246"/>
  <c r="C246"/>
  <c r="H245"/>
  <c r="F245"/>
  <c r="G245" s="1"/>
  <c r="C245"/>
  <c r="H244"/>
  <c r="F244"/>
  <c r="G244" s="1"/>
  <c r="I244" s="1"/>
  <c r="C244"/>
  <c r="H243"/>
  <c r="F243"/>
  <c r="G243" s="1"/>
  <c r="C243"/>
  <c r="H242"/>
  <c r="F242"/>
  <c r="G242" s="1"/>
  <c r="I242" s="1"/>
  <c r="C242"/>
  <c r="H241"/>
  <c r="F241"/>
  <c r="G241" s="1"/>
  <c r="C241"/>
  <c r="H240"/>
  <c r="F240"/>
  <c r="G240" s="1"/>
  <c r="C240"/>
  <c r="H239"/>
  <c r="F239"/>
  <c r="G239" s="1"/>
  <c r="C239"/>
  <c r="H238"/>
  <c r="F238"/>
  <c r="G238" s="1"/>
  <c r="I238" s="1"/>
  <c r="C238"/>
  <c r="H237"/>
  <c r="F237"/>
  <c r="G237" s="1"/>
  <c r="I237" s="1"/>
  <c r="C237"/>
  <c r="H236"/>
  <c r="F236"/>
  <c r="G236" s="1"/>
  <c r="C236"/>
  <c r="H235"/>
  <c r="F235"/>
  <c r="G235" s="1"/>
  <c r="C235"/>
  <c r="H234"/>
  <c r="F234"/>
  <c r="G234" s="1"/>
  <c r="I234" s="1"/>
  <c r="C234"/>
  <c r="H233"/>
  <c r="F233"/>
  <c r="G233" s="1"/>
  <c r="I233" s="1"/>
  <c r="C233"/>
  <c r="H232"/>
  <c r="F232"/>
  <c r="G232" s="1"/>
  <c r="I232" s="1"/>
  <c r="C232"/>
  <c r="H231"/>
  <c r="F231"/>
  <c r="G231" s="1"/>
  <c r="C231"/>
  <c r="H230"/>
  <c r="G230"/>
  <c r="F230"/>
  <c r="C230"/>
  <c r="H229"/>
  <c r="F229"/>
  <c r="G229" s="1"/>
  <c r="I229" s="1"/>
  <c r="C229"/>
  <c r="H228"/>
  <c r="F228"/>
  <c r="G228" s="1"/>
  <c r="I228" s="1"/>
  <c r="C228"/>
  <c r="H227"/>
  <c r="F227"/>
  <c r="G227" s="1"/>
  <c r="C227"/>
  <c r="H226"/>
  <c r="F226"/>
  <c r="G226" s="1"/>
  <c r="I226" s="1"/>
  <c r="C226"/>
  <c r="H225"/>
  <c r="F225"/>
  <c r="G225" s="1"/>
  <c r="C225"/>
  <c r="H224"/>
  <c r="F224"/>
  <c r="G224" s="1"/>
  <c r="I224" s="1"/>
  <c r="C224"/>
  <c r="H223"/>
  <c r="F223"/>
  <c r="G223" s="1"/>
  <c r="C223"/>
  <c r="H222"/>
  <c r="G222"/>
  <c r="I222" s="1"/>
  <c r="F222"/>
  <c r="C222"/>
  <c r="H221"/>
  <c r="F221"/>
  <c r="G221" s="1"/>
  <c r="I221" s="1"/>
  <c r="C221"/>
  <c r="H220"/>
  <c r="F220"/>
  <c r="G220" s="1"/>
  <c r="C220"/>
  <c r="H219"/>
  <c r="F219"/>
  <c r="G219" s="1"/>
  <c r="C219"/>
  <c r="H218"/>
  <c r="G218"/>
  <c r="I218" s="1"/>
  <c r="F218"/>
  <c r="C218"/>
  <c r="H217"/>
  <c r="F217"/>
  <c r="G217" s="1"/>
  <c r="C217"/>
  <c r="H216"/>
  <c r="F216"/>
  <c r="G216" s="1"/>
  <c r="I216" s="1"/>
  <c r="C216"/>
  <c r="H215"/>
  <c r="F215"/>
  <c r="G215" s="1"/>
  <c r="C215"/>
  <c r="H214"/>
  <c r="G214"/>
  <c r="I214" s="1"/>
  <c r="F214"/>
  <c r="C214"/>
  <c r="H213"/>
  <c r="F213"/>
  <c r="G213" s="1"/>
  <c r="C213"/>
  <c r="H212"/>
  <c r="F212"/>
  <c r="G212" s="1"/>
  <c r="I212" s="1"/>
  <c r="C212"/>
  <c r="H211"/>
  <c r="F211"/>
  <c r="G211" s="1"/>
  <c r="C211"/>
  <c r="H210"/>
  <c r="F210"/>
  <c r="G210" s="1"/>
  <c r="I210" s="1"/>
  <c r="C210"/>
  <c r="H209"/>
  <c r="F209"/>
  <c r="G209" s="1"/>
  <c r="C209"/>
  <c r="H208"/>
  <c r="F208"/>
  <c r="G208" s="1"/>
  <c r="C208"/>
  <c r="H207"/>
  <c r="F207"/>
  <c r="G207" s="1"/>
  <c r="C207"/>
  <c r="H206"/>
  <c r="F206"/>
  <c r="G206" s="1"/>
  <c r="I206" s="1"/>
  <c r="C206"/>
  <c r="H205"/>
  <c r="F205"/>
  <c r="G205" s="1"/>
  <c r="I205" s="1"/>
  <c r="C205"/>
  <c r="H204"/>
  <c r="F204"/>
  <c r="G204" s="1"/>
  <c r="C204"/>
  <c r="H203"/>
  <c r="F203"/>
  <c r="G203" s="1"/>
  <c r="C203"/>
  <c r="H202"/>
  <c r="F202"/>
  <c r="G202" s="1"/>
  <c r="I202" s="1"/>
  <c r="C202"/>
  <c r="H201"/>
  <c r="F201"/>
  <c r="G201" s="1"/>
  <c r="I201" s="1"/>
  <c r="E201"/>
  <c r="C201"/>
  <c r="H200"/>
  <c r="E200"/>
  <c r="F200" s="1"/>
  <c r="G200" s="1"/>
  <c r="I200" s="1"/>
  <c r="C200"/>
  <c r="H199"/>
  <c r="F199"/>
  <c r="G199" s="1"/>
  <c r="I199" s="1"/>
  <c r="C199"/>
  <c r="H198"/>
  <c r="F198"/>
  <c r="G198" s="1"/>
  <c r="I198" s="1"/>
  <c r="C198"/>
  <c r="H197"/>
  <c r="E197"/>
  <c r="F197" s="1"/>
  <c r="G197" s="1"/>
  <c r="C197"/>
  <c r="H196"/>
  <c r="E196"/>
  <c r="F196" s="1"/>
  <c r="G196" s="1"/>
  <c r="C196"/>
  <c r="H195"/>
  <c r="E195"/>
  <c r="F195" s="1"/>
  <c r="G195" s="1"/>
  <c r="C195"/>
  <c r="H194"/>
  <c r="E194"/>
  <c r="F194" s="1"/>
  <c r="G194" s="1"/>
  <c r="I194" s="1"/>
  <c r="C194"/>
  <c r="H193"/>
  <c r="E193"/>
  <c r="F193" s="1"/>
  <c r="G193" s="1"/>
  <c r="C193"/>
  <c r="H192"/>
  <c r="E192"/>
  <c r="F192" s="1"/>
  <c r="G192" s="1"/>
  <c r="I192" s="1"/>
  <c r="C192"/>
  <c r="H191"/>
  <c r="E191"/>
  <c r="F191" s="1"/>
  <c r="G191" s="1"/>
  <c r="I191" s="1"/>
  <c r="C191"/>
  <c r="H190"/>
  <c r="E190"/>
  <c r="F190" s="1"/>
  <c r="G190" s="1"/>
  <c r="I190" s="1"/>
  <c r="C190"/>
  <c r="H189"/>
  <c r="E189"/>
  <c r="F189" s="1"/>
  <c r="G189" s="1"/>
  <c r="C189"/>
  <c r="H188"/>
  <c r="E188"/>
  <c r="F188" s="1"/>
  <c r="G188" s="1"/>
  <c r="C188"/>
  <c r="H187"/>
  <c r="E187"/>
  <c r="F187" s="1"/>
  <c r="G187" s="1"/>
  <c r="C187"/>
  <c r="H186"/>
  <c r="E186"/>
  <c r="F186" s="1"/>
  <c r="G186" s="1"/>
  <c r="I186" s="1"/>
  <c r="C186"/>
  <c r="H185"/>
  <c r="E185"/>
  <c r="F185" s="1"/>
  <c r="G185" s="1"/>
  <c r="C185"/>
  <c r="H184"/>
  <c r="E184"/>
  <c r="F184" s="1"/>
  <c r="G184" s="1"/>
  <c r="I184" s="1"/>
  <c r="C184"/>
  <c r="H183"/>
  <c r="E183"/>
  <c r="F183" s="1"/>
  <c r="G183" s="1"/>
  <c r="I183" s="1"/>
  <c r="C183"/>
  <c r="H182"/>
  <c r="E182"/>
  <c r="F182" s="1"/>
  <c r="G182" s="1"/>
  <c r="I182" s="1"/>
  <c r="C182"/>
  <c r="H181"/>
  <c r="E181"/>
  <c r="F181" s="1"/>
  <c r="G181" s="1"/>
  <c r="C181"/>
  <c r="H180"/>
  <c r="E180"/>
  <c r="F180" s="1"/>
  <c r="G180" s="1"/>
  <c r="C180"/>
  <c r="H179"/>
  <c r="E179"/>
  <c r="F179" s="1"/>
  <c r="G179" s="1"/>
  <c r="C179"/>
  <c r="H178"/>
  <c r="E178"/>
  <c r="F178" s="1"/>
  <c r="G178" s="1"/>
  <c r="I178" s="1"/>
  <c r="C178"/>
  <c r="H177"/>
  <c r="E177"/>
  <c r="F177" s="1"/>
  <c r="G177" s="1"/>
  <c r="C177"/>
  <c r="H176"/>
  <c r="E176"/>
  <c r="F176" s="1"/>
  <c r="G176" s="1"/>
  <c r="I176" s="1"/>
  <c r="C176"/>
  <c r="H175"/>
  <c r="E175"/>
  <c r="F175" s="1"/>
  <c r="G175" s="1"/>
  <c r="I175" s="1"/>
  <c r="C175"/>
  <c r="H174"/>
  <c r="E174"/>
  <c r="F174" s="1"/>
  <c r="G174" s="1"/>
  <c r="I174" s="1"/>
  <c r="C174"/>
  <c r="H173"/>
  <c r="E173"/>
  <c r="F173" s="1"/>
  <c r="G173" s="1"/>
  <c r="C173"/>
  <c r="H172"/>
  <c r="E172"/>
  <c r="F172" s="1"/>
  <c r="G172" s="1"/>
  <c r="I172" s="1"/>
  <c r="C172"/>
  <c r="H171"/>
  <c r="E171"/>
  <c r="F171" s="1"/>
  <c r="G171" s="1"/>
  <c r="C171"/>
  <c r="H170"/>
  <c r="E170"/>
  <c r="F170" s="1"/>
  <c r="G170" s="1"/>
  <c r="I170" s="1"/>
  <c r="C170"/>
  <c r="H169"/>
  <c r="E169"/>
  <c r="F169" s="1"/>
  <c r="G169" s="1"/>
  <c r="C169"/>
  <c r="H168"/>
  <c r="E168"/>
  <c r="F168" s="1"/>
  <c r="G168" s="1"/>
  <c r="I168" s="1"/>
  <c r="C168"/>
  <c r="H167"/>
  <c r="E167"/>
  <c r="F167" s="1"/>
  <c r="G167" s="1"/>
  <c r="I167" s="1"/>
  <c r="C167"/>
  <c r="H166"/>
  <c r="E166"/>
  <c r="F166" s="1"/>
  <c r="G166" s="1"/>
  <c r="I166" s="1"/>
  <c r="C166"/>
  <c r="H165"/>
  <c r="E165"/>
  <c r="F165" s="1"/>
  <c r="G165" s="1"/>
  <c r="C165"/>
  <c r="H164"/>
  <c r="E164"/>
  <c r="F164" s="1"/>
  <c r="G164" s="1"/>
  <c r="C164"/>
  <c r="H163"/>
  <c r="E163"/>
  <c r="F163" s="1"/>
  <c r="G163" s="1"/>
  <c r="C163"/>
  <c r="H162"/>
  <c r="E162"/>
  <c r="F162" s="1"/>
  <c r="G162" s="1"/>
  <c r="I162" s="1"/>
  <c r="C162"/>
  <c r="H161"/>
  <c r="E161"/>
  <c r="F161" s="1"/>
  <c r="G161" s="1"/>
  <c r="C161"/>
  <c r="H160"/>
  <c r="E160"/>
  <c r="F160" s="1"/>
  <c r="G160" s="1"/>
  <c r="I160" s="1"/>
  <c r="C160"/>
  <c r="H159"/>
  <c r="E159"/>
  <c r="F159" s="1"/>
  <c r="G159" s="1"/>
  <c r="I159" s="1"/>
  <c r="C159"/>
  <c r="H158"/>
  <c r="E158"/>
  <c r="F158" s="1"/>
  <c r="G158" s="1"/>
  <c r="I158" s="1"/>
  <c r="C158"/>
  <c r="H157"/>
  <c r="E157"/>
  <c r="F157" s="1"/>
  <c r="G157" s="1"/>
  <c r="C157"/>
  <c r="H156"/>
  <c r="E156"/>
  <c r="F156" s="1"/>
  <c r="G156" s="1"/>
  <c r="C156"/>
  <c r="H155"/>
  <c r="E155"/>
  <c r="F155" s="1"/>
  <c r="G155" s="1"/>
  <c r="C155"/>
  <c r="H154"/>
  <c r="E154"/>
  <c r="F154" s="1"/>
  <c r="G154" s="1"/>
  <c r="I154" s="1"/>
  <c r="C154"/>
  <c r="H153"/>
  <c r="E153"/>
  <c r="F153" s="1"/>
  <c r="G153" s="1"/>
  <c r="C153"/>
  <c r="H152"/>
  <c r="E152"/>
  <c r="F152" s="1"/>
  <c r="G152" s="1"/>
  <c r="I152" s="1"/>
  <c r="C152"/>
  <c r="H151"/>
  <c r="E151"/>
  <c r="F151" s="1"/>
  <c r="G151" s="1"/>
  <c r="I151" s="1"/>
  <c r="C151"/>
  <c r="H150"/>
  <c r="E150"/>
  <c r="F150" s="1"/>
  <c r="G150" s="1"/>
  <c r="C150"/>
  <c r="H149"/>
  <c r="E149"/>
  <c r="F149" s="1"/>
  <c r="G149" s="1"/>
  <c r="C149"/>
  <c r="H148"/>
  <c r="E148"/>
  <c r="F148" s="1"/>
  <c r="G148" s="1"/>
  <c r="C148"/>
  <c r="H147"/>
  <c r="E147"/>
  <c r="F147" s="1"/>
  <c r="G147" s="1"/>
  <c r="C147"/>
  <c r="H146"/>
  <c r="E146"/>
  <c r="F146" s="1"/>
  <c r="G146" s="1"/>
  <c r="I146" s="1"/>
  <c r="C146"/>
  <c r="H145"/>
  <c r="E145"/>
  <c r="F145" s="1"/>
  <c r="G145" s="1"/>
  <c r="C145"/>
  <c r="H144"/>
  <c r="E144"/>
  <c r="F144" s="1"/>
  <c r="G144" s="1"/>
  <c r="I144" s="1"/>
  <c r="C144"/>
  <c r="H143"/>
  <c r="E143"/>
  <c r="F143" s="1"/>
  <c r="G143" s="1"/>
  <c r="I143" s="1"/>
  <c r="C143"/>
  <c r="H142"/>
  <c r="E142"/>
  <c r="F142" s="1"/>
  <c r="G142" s="1"/>
  <c r="I142" s="1"/>
  <c r="C142"/>
  <c r="H141"/>
  <c r="E141"/>
  <c r="F141" s="1"/>
  <c r="G141" s="1"/>
  <c r="C141"/>
  <c r="H140"/>
  <c r="E140"/>
  <c r="F140" s="1"/>
  <c r="G140" s="1"/>
  <c r="C140"/>
  <c r="H139"/>
  <c r="E139"/>
  <c r="F139" s="1"/>
  <c r="G139" s="1"/>
  <c r="C139"/>
  <c r="H138"/>
  <c r="E138"/>
  <c r="F138" s="1"/>
  <c r="G138" s="1"/>
  <c r="I138" s="1"/>
  <c r="C138"/>
  <c r="H137"/>
  <c r="E137"/>
  <c r="F137" s="1"/>
  <c r="G137" s="1"/>
  <c r="C137"/>
  <c r="H136"/>
  <c r="E136"/>
  <c r="F136" s="1"/>
  <c r="G136" s="1"/>
  <c r="I136" s="1"/>
  <c r="C136"/>
  <c r="H135"/>
  <c r="E135"/>
  <c r="F135" s="1"/>
  <c r="G135" s="1"/>
  <c r="I135" s="1"/>
  <c r="C135"/>
  <c r="H134"/>
  <c r="E134"/>
  <c r="F134" s="1"/>
  <c r="G134" s="1"/>
  <c r="I134" s="1"/>
  <c r="C134"/>
  <c r="H133"/>
  <c r="E133"/>
  <c r="F133" s="1"/>
  <c r="G133" s="1"/>
  <c r="C133"/>
  <c r="H132"/>
  <c r="E132"/>
  <c r="F132" s="1"/>
  <c r="G132" s="1"/>
  <c r="C132"/>
  <c r="H131"/>
  <c r="E131"/>
  <c r="F131" s="1"/>
  <c r="G131" s="1"/>
  <c r="C131"/>
  <c r="H130"/>
  <c r="E130"/>
  <c r="F130" s="1"/>
  <c r="G130" s="1"/>
  <c r="I130" s="1"/>
  <c r="C130"/>
  <c r="H129"/>
  <c r="E129"/>
  <c r="F129" s="1"/>
  <c r="G129" s="1"/>
  <c r="C129"/>
  <c r="H128"/>
  <c r="E128"/>
  <c r="F128" s="1"/>
  <c r="G128" s="1"/>
  <c r="I128" s="1"/>
  <c r="C128"/>
  <c r="H127"/>
  <c r="E127"/>
  <c r="F127" s="1"/>
  <c r="G127" s="1"/>
  <c r="I127" s="1"/>
  <c r="C127"/>
  <c r="H126"/>
  <c r="E126"/>
  <c r="F126" s="1"/>
  <c r="G126" s="1"/>
  <c r="I126" s="1"/>
  <c r="C126"/>
  <c r="H125"/>
  <c r="E125"/>
  <c r="F125" s="1"/>
  <c r="G125" s="1"/>
  <c r="C125"/>
  <c r="H124"/>
  <c r="E124"/>
  <c r="F124" s="1"/>
  <c r="G124" s="1"/>
  <c r="C124"/>
  <c r="H123"/>
  <c r="E123"/>
  <c r="F123" s="1"/>
  <c r="G123" s="1"/>
  <c r="C123"/>
  <c r="H122"/>
  <c r="E122"/>
  <c r="F122" s="1"/>
  <c r="G122" s="1"/>
  <c r="I122" s="1"/>
  <c r="C122"/>
  <c r="H121"/>
  <c r="E121"/>
  <c r="F121" s="1"/>
  <c r="G121" s="1"/>
  <c r="C121"/>
  <c r="H120"/>
  <c r="E120"/>
  <c r="F120" s="1"/>
  <c r="G120" s="1"/>
  <c r="I120" s="1"/>
  <c r="C120"/>
  <c r="H119"/>
  <c r="E119"/>
  <c r="F119" s="1"/>
  <c r="G119" s="1"/>
  <c r="I119" s="1"/>
  <c r="C119"/>
  <c r="H118"/>
  <c r="E118"/>
  <c r="F118" s="1"/>
  <c r="G118" s="1"/>
  <c r="I118" s="1"/>
  <c r="C118"/>
  <c r="H117"/>
  <c r="E117"/>
  <c r="F117" s="1"/>
  <c r="G117" s="1"/>
  <c r="C117"/>
  <c r="H116"/>
  <c r="E116"/>
  <c r="F116" s="1"/>
  <c r="G116" s="1"/>
  <c r="C116"/>
  <c r="H115"/>
  <c r="E115"/>
  <c r="F115" s="1"/>
  <c r="G115" s="1"/>
  <c r="C115"/>
  <c r="H114"/>
  <c r="E114"/>
  <c r="F114" s="1"/>
  <c r="G114" s="1"/>
  <c r="I114" s="1"/>
  <c r="C114"/>
  <c r="H113"/>
  <c r="E113"/>
  <c r="F113" s="1"/>
  <c r="G113" s="1"/>
  <c r="C113"/>
  <c r="H112"/>
  <c r="E112"/>
  <c r="F112" s="1"/>
  <c r="G112" s="1"/>
  <c r="I112" s="1"/>
  <c r="C112"/>
  <c r="H111"/>
  <c r="E111"/>
  <c r="F111" s="1"/>
  <c r="G111" s="1"/>
  <c r="I111" s="1"/>
  <c r="C111"/>
  <c r="H110"/>
  <c r="E110"/>
  <c r="F110" s="1"/>
  <c r="G110" s="1"/>
  <c r="I110" s="1"/>
  <c r="C110"/>
  <c r="H109"/>
  <c r="E109"/>
  <c r="F109" s="1"/>
  <c r="G109" s="1"/>
  <c r="C109"/>
  <c r="H108"/>
  <c r="E108"/>
  <c r="F108" s="1"/>
  <c r="G108" s="1"/>
  <c r="C108"/>
  <c r="H107"/>
  <c r="E107"/>
  <c r="F107" s="1"/>
  <c r="G107" s="1"/>
  <c r="C107"/>
  <c r="H106"/>
  <c r="E106"/>
  <c r="F106" s="1"/>
  <c r="G106" s="1"/>
  <c r="I106" s="1"/>
  <c r="C106"/>
  <c r="H105"/>
  <c r="E105"/>
  <c r="F105" s="1"/>
  <c r="G105" s="1"/>
  <c r="C105"/>
  <c r="H104"/>
  <c r="E104"/>
  <c r="F104" s="1"/>
  <c r="G104" s="1"/>
  <c r="I104" s="1"/>
  <c r="C104"/>
  <c r="H103"/>
  <c r="E103"/>
  <c r="F103" s="1"/>
  <c r="G103" s="1"/>
  <c r="I103" s="1"/>
  <c r="C103"/>
  <c r="H102"/>
  <c r="E102"/>
  <c r="F102" s="1"/>
  <c r="G102" s="1"/>
  <c r="I102" s="1"/>
  <c r="C102"/>
  <c r="H101"/>
  <c r="E101"/>
  <c r="F101" s="1"/>
  <c r="G101" s="1"/>
  <c r="C101"/>
  <c r="H100"/>
  <c r="E100"/>
  <c r="F100" s="1"/>
  <c r="G100" s="1"/>
  <c r="C100"/>
  <c r="H99"/>
  <c r="E99"/>
  <c r="F99" s="1"/>
  <c r="G99" s="1"/>
  <c r="C99"/>
  <c r="H98"/>
  <c r="E98"/>
  <c r="F98" s="1"/>
  <c r="G98" s="1"/>
  <c r="I98" s="1"/>
  <c r="C98"/>
  <c r="H97"/>
  <c r="E97"/>
  <c r="F97" s="1"/>
  <c r="G97" s="1"/>
  <c r="C97"/>
  <c r="H96"/>
  <c r="E96"/>
  <c r="F96" s="1"/>
  <c r="G96" s="1"/>
  <c r="I96" s="1"/>
  <c r="C96"/>
  <c r="H95"/>
  <c r="E95"/>
  <c r="F95" s="1"/>
  <c r="G95" s="1"/>
  <c r="C95"/>
  <c r="H94"/>
  <c r="E94"/>
  <c r="F94" s="1"/>
  <c r="G94" s="1"/>
  <c r="I94" s="1"/>
  <c r="C94"/>
  <c r="H93"/>
  <c r="E93"/>
  <c r="F93" s="1"/>
  <c r="G93" s="1"/>
  <c r="C93"/>
  <c r="H92"/>
  <c r="E92"/>
  <c r="F92" s="1"/>
  <c r="G92" s="1"/>
  <c r="C92"/>
  <c r="H91"/>
  <c r="E91"/>
  <c r="F91" s="1"/>
  <c r="G91" s="1"/>
  <c r="C91"/>
  <c r="H90"/>
  <c r="E90"/>
  <c r="F90" s="1"/>
  <c r="G90" s="1"/>
  <c r="I90" s="1"/>
  <c r="C90"/>
  <c r="H89"/>
  <c r="E89"/>
  <c r="F89" s="1"/>
  <c r="G89" s="1"/>
  <c r="C89"/>
  <c r="H88"/>
  <c r="E88"/>
  <c r="F88" s="1"/>
  <c r="G88" s="1"/>
  <c r="I88" s="1"/>
  <c r="C88"/>
  <c r="H87"/>
  <c r="E87"/>
  <c r="F87" s="1"/>
  <c r="G87" s="1"/>
  <c r="C87"/>
  <c r="H86"/>
  <c r="E86"/>
  <c r="F86" s="1"/>
  <c r="G86" s="1"/>
  <c r="I86" s="1"/>
  <c r="C86"/>
  <c r="H85"/>
  <c r="E85"/>
  <c r="F85" s="1"/>
  <c r="G85" s="1"/>
  <c r="C85"/>
  <c r="H84"/>
  <c r="E84"/>
  <c r="F84" s="1"/>
  <c r="G84" s="1"/>
  <c r="C84"/>
  <c r="H83"/>
  <c r="E83"/>
  <c r="F83" s="1"/>
  <c r="G83" s="1"/>
  <c r="C83"/>
  <c r="H82"/>
  <c r="E82"/>
  <c r="F82" s="1"/>
  <c r="G82" s="1"/>
  <c r="I82" s="1"/>
  <c r="C82"/>
  <c r="H81"/>
  <c r="E81"/>
  <c r="F81" s="1"/>
  <c r="G81" s="1"/>
  <c r="C81"/>
  <c r="H80"/>
  <c r="E80"/>
  <c r="F80" s="1"/>
  <c r="G80" s="1"/>
  <c r="I80" s="1"/>
  <c r="C80"/>
  <c r="H79"/>
  <c r="E79"/>
  <c r="F79" s="1"/>
  <c r="G79" s="1"/>
  <c r="C79"/>
  <c r="H78"/>
  <c r="E78"/>
  <c r="F78" s="1"/>
  <c r="G78" s="1"/>
  <c r="I78" s="1"/>
  <c r="C78"/>
  <c r="H77"/>
  <c r="E77"/>
  <c r="F77" s="1"/>
  <c r="G77" s="1"/>
  <c r="C77"/>
  <c r="H76"/>
  <c r="E76"/>
  <c r="F76" s="1"/>
  <c r="G76" s="1"/>
  <c r="C76"/>
  <c r="H75"/>
  <c r="E75"/>
  <c r="F75" s="1"/>
  <c r="G75" s="1"/>
  <c r="C75"/>
  <c r="H74"/>
  <c r="E74"/>
  <c r="F74" s="1"/>
  <c r="G74" s="1"/>
  <c r="I74" s="1"/>
  <c r="C74"/>
  <c r="H73"/>
  <c r="E73"/>
  <c r="F73" s="1"/>
  <c r="G73" s="1"/>
  <c r="C73"/>
  <c r="H72"/>
  <c r="E72"/>
  <c r="F72" s="1"/>
  <c r="G72" s="1"/>
  <c r="I72" s="1"/>
  <c r="C72"/>
  <c r="H71"/>
  <c r="E71"/>
  <c r="F71" s="1"/>
  <c r="G71" s="1"/>
  <c r="I71" s="1"/>
  <c r="C71"/>
  <c r="H70"/>
  <c r="E70"/>
  <c r="F70" s="1"/>
  <c r="G70" s="1"/>
  <c r="I70" s="1"/>
  <c r="C70"/>
  <c r="H69"/>
  <c r="E69"/>
  <c r="F69" s="1"/>
  <c r="G69" s="1"/>
  <c r="C69"/>
  <c r="H68"/>
  <c r="E68"/>
  <c r="F68" s="1"/>
  <c r="G68" s="1"/>
  <c r="C68"/>
  <c r="H67"/>
  <c r="E67"/>
  <c r="F67" s="1"/>
  <c r="G67" s="1"/>
  <c r="C67"/>
  <c r="H66"/>
  <c r="E66"/>
  <c r="F66" s="1"/>
  <c r="G66" s="1"/>
  <c r="I66" s="1"/>
  <c r="C66"/>
  <c r="H65"/>
  <c r="E65"/>
  <c r="F65" s="1"/>
  <c r="G65" s="1"/>
  <c r="C65"/>
  <c r="H64"/>
  <c r="E64"/>
  <c r="F64" s="1"/>
  <c r="G64" s="1"/>
  <c r="I64" s="1"/>
  <c r="C64"/>
  <c r="H63"/>
  <c r="E63"/>
  <c r="F63" s="1"/>
  <c r="G63" s="1"/>
  <c r="I63" s="1"/>
  <c r="C63"/>
  <c r="H62"/>
  <c r="E62"/>
  <c r="F62" s="1"/>
  <c r="G62" s="1"/>
  <c r="I62" s="1"/>
  <c r="C62"/>
  <c r="H61"/>
  <c r="E61"/>
  <c r="F61" s="1"/>
  <c r="G61" s="1"/>
  <c r="C61"/>
  <c r="H60"/>
  <c r="E60"/>
  <c r="F60" s="1"/>
  <c r="G60" s="1"/>
  <c r="C60"/>
  <c r="H59"/>
  <c r="E59"/>
  <c r="F59" s="1"/>
  <c r="G59" s="1"/>
  <c r="C59"/>
  <c r="H58"/>
  <c r="E58"/>
  <c r="F58" s="1"/>
  <c r="G58" s="1"/>
  <c r="I58" s="1"/>
  <c r="C58"/>
  <c r="H57"/>
  <c r="E57"/>
  <c r="F57" s="1"/>
  <c r="G57" s="1"/>
  <c r="C57"/>
  <c r="H56"/>
  <c r="E56"/>
  <c r="F56" s="1"/>
  <c r="G56" s="1"/>
  <c r="I56" s="1"/>
  <c r="C56"/>
  <c r="H55"/>
  <c r="E55"/>
  <c r="F55" s="1"/>
  <c r="G55" s="1"/>
  <c r="I55" s="1"/>
  <c r="C55"/>
  <c r="H54"/>
  <c r="E54"/>
  <c r="F54" s="1"/>
  <c r="G54" s="1"/>
  <c r="I54" s="1"/>
  <c r="C54"/>
  <c r="H53"/>
  <c r="E53"/>
  <c r="F53" s="1"/>
  <c r="G53" s="1"/>
  <c r="C53"/>
  <c r="H52"/>
  <c r="E52"/>
  <c r="F52" s="1"/>
  <c r="G52" s="1"/>
  <c r="C52"/>
  <c r="H51"/>
  <c r="E51"/>
  <c r="F51" s="1"/>
  <c r="G51" s="1"/>
  <c r="C51"/>
  <c r="H50"/>
  <c r="E50"/>
  <c r="F50" s="1"/>
  <c r="G50" s="1"/>
  <c r="I50" s="1"/>
  <c r="C50"/>
  <c r="H49"/>
  <c r="E49"/>
  <c r="F49" s="1"/>
  <c r="G49" s="1"/>
  <c r="C49"/>
  <c r="H48"/>
  <c r="E48"/>
  <c r="F48" s="1"/>
  <c r="G48" s="1"/>
  <c r="I48" s="1"/>
  <c r="C48"/>
  <c r="H47"/>
  <c r="E47"/>
  <c r="F47" s="1"/>
  <c r="G47" s="1"/>
  <c r="I47" s="1"/>
  <c r="C47"/>
  <c r="H46"/>
  <c r="E46"/>
  <c r="F46" s="1"/>
  <c r="G46" s="1"/>
  <c r="I46" s="1"/>
  <c r="C46"/>
  <c r="H45"/>
  <c r="E45"/>
  <c r="F45" s="1"/>
  <c r="G45" s="1"/>
  <c r="C45"/>
  <c r="H44"/>
  <c r="E44"/>
  <c r="F44" s="1"/>
  <c r="G44" s="1"/>
  <c r="C44"/>
  <c r="H43"/>
  <c r="E43"/>
  <c r="F43" s="1"/>
  <c r="G43" s="1"/>
  <c r="C43"/>
  <c r="H42"/>
  <c r="E42"/>
  <c r="F42" s="1"/>
  <c r="G42" s="1"/>
  <c r="I42" s="1"/>
  <c r="C42"/>
  <c r="H41"/>
  <c r="E41"/>
  <c r="F41" s="1"/>
  <c r="G41" s="1"/>
  <c r="C41"/>
  <c r="H40"/>
  <c r="E40"/>
  <c r="F40" s="1"/>
  <c r="G40" s="1"/>
  <c r="I40" s="1"/>
  <c r="C40"/>
  <c r="H39"/>
  <c r="E39"/>
  <c r="F39" s="1"/>
  <c r="G39" s="1"/>
  <c r="I39" s="1"/>
  <c r="C39"/>
  <c r="H38"/>
  <c r="E38"/>
  <c r="F38" s="1"/>
  <c r="G38" s="1"/>
  <c r="I38" s="1"/>
  <c r="C38"/>
  <c r="H37"/>
  <c r="E37"/>
  <c r="F37" s="1"/>
  <c r="G37" s="1"/>
  <c r="C37"/>
  <c r="H36"/>
  <c r="E36"/>
  <c r="F36" s="1"/>
  <c r="G36" s="1"/>
  <c r="C36"/>
  <c r="H35"/>
  <c r="E35"/>
  <c r="F35" s="1"/>
  <c r="G35" s="1"/>
  <c r="C35"/>
  <c r="H34"/>
  <c r="E34"/>
  <c r="F34" s="1"/>
  <c r="G34" s="1"/>
  <c r="I34" s="1"/>
  <c r="C34"/>
  <c r="H33"/>
  <c r="E33"/>
  <c r="F33" s="1"/>
  <c r="G33" s="1"/>
  <c r="C33"/>
  <c r="H32"/>
  <c r="E32"/>
  <c r="F32" s="1"/>
  <c r="G32" s="1"/>
  <c r="I32" s="1"/>
  <c r="C32"/>
  <c r="H31"/>
  <c r="E31"/>
  <c r="F31" s="1"/>
  <c r="G31" s="1"/>
  <c r="I31" s="1"/>
  <c r="C31"/>
  <c r="H30"/>
  <c r="E30"/>
  <c r="F30" s="1"/>
  <c r="G30" s="1"/>
  <c r="I30" s="1"/>
  <c r="C30"/>
  <c r="H29"/>
  <c r="E29"/>
  <c r="F29" s="1"/>
  <c r="G29" s="1"/>
  <c r="C29"/>
  <c r="H28"/>
  <c r="E28"/>
  <c r="F28" s="1"/>
  <c r="G28" s="1"/>
  <c r="C28"/>
  <c r="H27"/>
  <c r="E27"/>
  <c r="F27" s="1"/>
  <c r="G27" s="1"/>
  <c r="C27"/>
  <c r="H26"/>
  <c r="E26"/>
  <c r="F26" s="1"/>
  <c r="G26" s="1"/>
  <c r="I26" s="1"/>
  <c r="C26"/>
  <c r="H25"/>
  <c r="E25"/>
  <c r="F25" s="1"/>
  <c r="G25" s="1"/>
  <c r="C25"/>
  <c r="H24"/>
  <c r="E24"/>
  <c r="F24" s="1"/>
  <c r="G24" s="1"/>
  <c r="I24" s="1"/>
  <c r="C24"/>
  <c r="H23"/>
  <c r="E23"/>
  <c r="F23" s="1"/>
  <c r="G23" s="1"/>
  <c r="I23" s="1"/>
  <c r="C23"/>
  <c r="H22"/>
  <c r="E22"/>
  <c r="F22" s="1"/>
  <c r="G22" s="1"/>
  <c r="I22" s="1"/>
  <c r="C22"/>
  <c r="H21"/>
  <c r="E21"/>
  <c r="F21" s="1"/>
  <c r="G21" s="1"/>
  <c r="C21"/>
  <c r="H20"/>
  <c r="E20"/>
  <c r="F20" s="1"/>
  <c r="G20" s="1"/>
  <c r="C20"/>
  <c r="H19"/>
  <c r="E19"/>
  <c r="F19" s="1"/>
  <c r="G19" s="1"/>
  <c r="C19"/>
  <c r="H18"/>
  <c r="E18"/>
  <c r="F18" s="1"/>
  <c r="G18" s="1"/>
  <c r="I18" s="1"/>
  <c r="C18"/>
  <c r="H17"/>
  <c r="E17"/>
  <c r="F17" s="1"/>
  <c r="G17" s="1"/>
  <c r="C17"/>
  <c r="H16"/>
  <c r="E16"/>
  <c r="F16" s="1"/>
  <c r="G16" s="1"/>
  <c r="I16" s="1"/>
  <c r="C16"/>
  <c r="H15"/>
  <c r="E15"/>
  <c r="F15" s="1"/>
  <c r="G15" s="1"/>
  <c r="I15" s="1"/>
  <c r="C15"/>
  <c r="H14"/>
  <c r="E14"/>
  <c r="F14" s="1"/>
  <c r="G14" s="1"/>
  <c r="I14" s="1"/>
  <c r="C14"/>
  <c r="H13"/>
  <c r="E13"/>
  <c r="F13" s="1"/>
  <c r="G13" s="1"/>
  <c r="C13"/>
  <c r="H12"/>
  <c r="E12"/>
  <c r="F12" s="1"/>
  <c r="G12" s="1"/>
  <c r="C12"/>
  <c r="H11"/>
  <c r="E11"/>
  <c r="F11" s="1"/>
  <c r="G11" s="1"/>
  <c r="C11"/>
  <c r="H10"/>
  <c r="E10"/>
  <c r="F10" s="1"/>
  <c r="G10" s="1"/>
  <c r="I10" s="1"/>
  <c r="C10"/>
  <c r="H9"/>
  <c r="E9"/>
  <c r="F9" s="1"/>
  <c r="G9" s="1"/>
  <c r="C9"/>
  <c r="H8"/>
  <c r="E8"/>
  <c r="F8" s="1"/>
  <c r="G8" s="1"/>
  <c r="I8" s="1"/>
  <c r="C8"/>
  <c r="H7"/>
  <c r="E7"/>
  <c r="F7" s="1"/>
  <c r="G7" s="1"/>
  <c r="I7" s="1"/>
  <c r="C7"/>
  <c r="H6"/>
  <c r="E6"/>
  <c r="F6" s="1"/>
  <c r="G6" s="1"/>
  <c r="I6" s="1"/>
  <c r="C6"/>
  <c r="H5"/>
  <c r="E5"/>
  <c r="F5" s="1"/>
  <c r="G5" s="1"/>
  <c r="C5"/>
  <c r="F23" i="4" l="1"/>
  <c r="H23" s="1"/>
  <c r="E98" i="2"/>
  <c r="F97"/>
  <c r="H97" s="1"/>
  <c r="F96"/>
  <c r="H96" s="1"/>
  <c r="I36" i="1"/>
  <c r="I68"/>
  <c r="I108"/>
  <c r="I148"/>
  <c r="I164"/>
  <c r="I180"/>
  <c r="I188"/>
  <c r="I196"/>
  <c r="I208"/>
  <c r="I213"/>
  <c r="I230"/>
  <c r="I240"/>
  <c r="I245"/>
  <c r="I60"/>
  <c r="I100"/>
  <c r="I124"/>
  <c r="I9"/>
  <c r="I17"/>
  <c r="I25"/>
  <c r="I33"/>
  <c r="I41"/>
  <c r="I49"/>
  <c r="I57"/>
  <c r="I65"/>
  <c r="I105"/>
  <c r="I113"/>
  <c r="I121"/>
  <c r="I129"/>
  <c r="I137"/>
  <c r="I145"/>
  <c r="I153"/>
  <c r="I161"/>
  <c r="I169"/>
  <c r="I177"/>
  <c r="I185"/>
  <c r="I193"/>
  <c r="I220"/>
  <c r="I225"/>
  <c r="I252"/>
  <c r="I288"/>
  <c r="I280"/>
  <c r="I272"/>
  <c r="I264"/>
  <c r="I256"/>
  <c r="I12"/>
  <c r="I132"/>
  <c r="I150"/>
  <c r="I273"/>
  <c r="I265"/>
  <c r="I257"/>
  <c r="I44"/>
  <c r="I92"/>
  <c r="I116"/>
  <c r="I140"/>
  <c r="I156"/>
  <c r="I11"/>
  <c r="I19"/>
  <c r="I27"/>
  <c r="I35"/>
  <c r="I43"/>
  <c r="I51"/>
  <c r="I59"/>
  <c r="I67"/>
  <c r="I99"/>
  <c r="I107"/>
  <c r="I115"/>
  <c r="I123"/>
  <c r="I131"/>
  <c r="I139"/>
  <c r="I147"/>
  <c r="I155"/>
  <c r="I163"/>
  <c r="I171"/>
  <c r="I179"/>
  <c r="I187"/>
  <c r="I195"/>
  <c r="I217"/>
  <c r="I249"/>
  <c r="I290"/>
  <c r="I282"/>
  <c r="I274"/>
  <c r="I266"/>
  <c r="I258"/>
  <c r="I20"/>
  <c r="I84"/>
  <c r="I283"/>
  <c r="I275"/>
  <c r="I267"/>
  <c r="I259"/>
  <c r="I52"/>
  <c r="I76"/>
  <c r="I5"/>
  <c r="I13"/>
  <c r="I21"/>
  <c r="I29"/>
  <c r="I37"/>
  <c r="I45"/>
  <c r="I53"/>
  <c r="I61"/>
  <c r="I69"/>
  <c r="I101"/>
  <c r="I109"/>
  <c r="I117"/>
  <c r="I125"/>
  <c r="I133"/>
  <c r="I141"/>
  <c r="I149"/>
  <c r="I157"/>
  <c r="I165"/>
  <c r="I173"/>
  <c r="I181"/>
  <c r="I189"/>
  <c r="I197"/>
  <c r="I204"/>
  <c r="I209"/>
  <c r="I236"/>
  <c r="I241"/>
  <c r="I284"/>
  <c r="I276"/>
  <c r="I268"/>
  <c r="I260"/>
  <c r="I28"/>
  <c r="I269"/>
  <c r="I261"/>
  <c r="C17" i="3"/>
  <c r="F89" i="2"/>
  <c r="H89" s="1"/>
  <c r="F91"/>
  <c r="H91" s="1"/>
  <c r="F93"/>
  <c r="H93" s="1"/>
  <c r="F95"/>
  <c r="H95" s="1"/>
  <c r="E18" i="4"/>
  <c r="E16"/>
  <c r="E14"/>
  <c r="E12"/>
  <c r="E10"/>
  <c r="E8"/>
  <c r="E6"/>
  <c r="E19"/>
  <c r="E17"/>
  <c r="E15"/>
  <c r="E13"/>
  <c r="E11"/>
  <c r="E9"/>
  <c r="E7"/>
  <c r="F86" i="2"/>
  <c r="H86" s="1"/>
  <c r="F82"/>
  <c r="H82" s="1"/>
  <c r="F80"/>
  <c r="H80" s="1"/>
  <c r="F79"/>
  <c r="H79" s="1"/>
  <c r="F76"/>
  <c r="H76" s="1"/>
  <c r="F78"/>
  <c r="H78" s="1"/>
  <c r="F77"/>
  <c r="H77" s="1"/>
  <c r="G18" i="3"/>
  <c r="H18" s="1"/>
  <c r="P17"/>
  <c r="G17"/>
  <c r="H17" s="1"/>
  <c r="F75" i="2"/>
  <c r="H75" s="1"/>
  <c r="F74"/>
  <c r="H74" s="1"/>
  <c r="F73"/>
  <c r="H73" s="1"/>
  <c r="F71"/>
  <c r="H71" s="1"/>
  <c r="F70"/>
  <c r="H70" s="1"/>
  <c r="F69"/>
  <c r="H69" s="1"/>
  <c r="F68"/>
  <c r="H68" s="1"/>
  <c r="F67"/>
  <c r="H67" s="1"/>
  <c r="F65"/>
  <c r="H65" s="1"/>
  <c r="F64"/>
  <c r="H64" s="1"/>
  <c r="F5" i="4"/>
  <c r="H5" s="1"/>
  <c r="B18" i="3"/>
  <c r="P18" s="1"/>
  <c r="F63" i="2"/>
  <c r="H63" s="1"/>
  <c r="F62"/>
  <c r="H62" s="1"/>
  <c r="F61"/>
  <c r="H61" s="1"/>
  <c r="E60"/>
  <c r="F59"/>
  <c r="H59" s="1"/>
  <c r="F58"/>
  <c r="H58" s="1"/>
  <c r="E57"/>
  <c r="E56"/>
  <c r="E55"/>
  <c r="E54"/>
  <c r="E53"/>
  <c r="E52"/>
  <c r="E51"/>
  <c r="E50"/>
  <c r="E49"/>
  <c r="E47"/>
  <c r="E46"/>
  <c r="F42"/>
  <c r="H42" s="1"/>
  <c r="E44"/>
  <c r="E45"/>
  <c r="E41"/>
  <c r="E43"/>
  <c r="J18" i="3"/>
  <c r="A19"/>
  <c r="G19" s="1"/>
  <c r="E18"/>
  <c r="F18" s="1"/>
  <c r="C18"/>
  <c r="D18" s="1"/>
  <c r="E17"/>
  <c r="N17" s="1"/>
  <c r="J17"/>
  <c r="E32" i="2"/>
  <c r="E33"/>
  <c r="E39"/>
  <c r="F19"/>
  <c r="H19" s="1"/>
  <c r="F25"/>
  <c r="H25" s="1"/>
  <c r="F17"/>
  <c r="H17" s="1"/>
  <c r="F27"/>
  <c r="H27" s="1"/>
  <c r="F21"/>
  <c r="H21" s="1"/>
  <c r="F18"/>
  <c r="H18" s="1"/>
  <c r="F16"/>
  <c r="H16" s="1"/>
  <c r="F14"/>
  <c r="H14" s="1"/>
  <c r="F15"/>
  <c r="H15" s="1"/>
  <c r="F13"/>
  <c r="H13" s="1"/>
  <c r="F23"/>
  <c r="H23" s="1"/>
  <c r="F26"/>
  <c r="H26" s="1"/>
  <c r="F24"/>
  <c r="H24" s="1"/>
  <c r="F22"/>
  <c r="H22" s="1"/>
  <c r="F20"/>
  <c r="H20" s="1"/>
  <c r="E38"/>
  <c r="E36"/>
  <c r="E37"/>
  <c r="I292" i="1"/>
  <c r="I295"/>
  <c r="I291"/>
  <c r="I296"/>
  <c r="I73"/>
  <c r="I75"/>
  <c r="I77"/>
  <c r="I79"/>
  <c r="I81"/>
  <c r="I83"/>
  <c r="I85"/>
  <c r="I87"/>
  <c r="I89"/>
  <c r="I91"/>
  <c r="I93"/>
  <c r="I95"/>
  <c r="I97"/>
  <c r="I203"/>
  <c r="I207"/>
  <c r="I211"/>
  <c r="I215"/>
  <c r="I219"/>
  <c r="I223"/>
  <c r="I227"/>
  <c r="I231"/>
  <c r="I235"/>
  <c r="I239"/>
  <c r="I243"/>
  <c r="I247"/>
  <c r="I251"/>
  <c r="I255"/>
  <c r="I294"/>
  <c r="B19" i="3" l="1"/>
  <c r="P19" s="1"/>
  <c r="M18"/>
  <c r="K17"/>
  <c r="E19"/>
  <c r="N19" s="1"/>
  <c r="C19"/>
  <c r="D19" s="1"/>
  <c r="Q17"/>
  <c r="Q18"/>
  <c r="H19"/>
  <c r="Q19"/>
  <c r="F17"/>
  <c r="N18"/>
  <c r="B20"/>
  <c r="P20" s="1"/>
  <c r="M19"/>
  <c r="A20"/>
  <c r="G20" s="1"/>
  <c r="K18"/>
  <c r="J19" l="1"/>
  <c r="F19"/>
  <c r="K19"/>
  <c r="Q20"/>
  <c r="H20"/>
  <c r="E20"/>
  <c r="F20" s="1"/>
  <c r="C20"/>
  <c r="D20" s="1"/>
  <c r="B21"/>
  <c r="P21" s="1"/>
  <c r="M20"/>
  <c r="J20"/>
  <c r="A21"/>
  <c r="G21" s="1"/>
  <c r="N20" l="1"/>
  <c r="H21"/>
  <c r="Q21"/>
  <c r="C21"/>
  <c r="K21" s="1"/>
  <c r="K20"/>
  <c r="E21"/>
  <c r="B22"/>
  <c r="P22" s="1"/>
  <c r="M21"/>
  <c r="J21"/>
  <c r="A22"/>
  <c r="E22" l="1"/>
  <c r="N22" s="1"/>
  <c r="D21"/>
  <c r="G22"/>
  <c r="C22"/>
  <c r="K22" s="1"/>
  <c r="B23"/>
  <c r="P23" s="1"/>
  <c r="M22"/>
  <c r="J22"/>
  <c r="A23"/>
  <c r="N21"/>
  <c r="F21"/>
  <c r="H22" l="1"/>
  <c r="Q22"/>
  <c r="F22"/>
  <c r="G23"/>
  <c r="C23"/>
  <c r="D22"/>
  <c r="B24"/>
  <c r="P24" s="1"/>
  <c r="M23"/>
  <c r="J23"/>
  <c r="A24"/>
  <c r="E23"/>
  <c r="C24" l="1"/>
  <c r="K24" s="1"/>
  <c r="K23"/>
  <c r="E24"/>
  <c r="N24" s="1"/>
  <c r="G24"/>
  <c r="H23"/>
  <c r="Q23"/>
  <c r="N23"/>
  <c r="F23"/>
  <c r="B25"/>
  <c r="P25" s="1"/>
  <c r="M24"/>
  <c r="J24"/>
  <c r="A25"/>
  <c r="E25" l="1"/>
  <c r="N25" s="1"/>
  <c r="C25"/>
  <c r="K25" s="1"/>
  <c r="D24"/>
  <c r="F24"/>
  <c r="G25"/>
  <c r="Q24"/>
  <c r="H24"/>
  <c r="B26"/>
  <c r="P26" s="1"/>
  <c r="M25"/>
  <c r="J25"/>
  <c r="A26"/>
  <c r="G26" s="1"/>
  <c r="Q26" l="1"/>
  <c r="H26"/>
  <c r="F25"/>
  <c r="E26"/>
  <c r="F26" s="1"/>
  <c r="H25"/>
  <c r="Q25"/>
  <c r="D25"/>
  <c r="B27"/>
  <c r="P27" s="1"/>
  <c r="M26"/>
  <c r="J26"/>
  <c r="A27"/>
  <c r="C26"/>
  <c r="N26" l="1"/>
  <c r="C27"/>
  <c r="D27" s="1"/>
  <c r="G28"/>
  <c r="G27"/>
  <c r="E27"/>
  <c r="F27" s="1"/>
  <c r="A28"/>
  <c r="D26"/>
  <c r="K26"/>
  <c r="B28"/>
  <c r="P28" s="1"/>
  <c r="M27"/>
  <c r="J27"/>
  <c r="H27" l="1"/>
  <c r="Q27"/>
  <c r="Q28"/>
  <c r="H28"/>
  <c r="K27"/>
  <c r="N27"/>
  <c r="B29"/>
  <c r="P29" s="1"/>
  <c r="M28"/>
  <c r="J28"/>
  <c r="A29"/>
  <c r="E28"/>
  <c r="C28"/>
  <c r="C29" l="1"/>
  <c r="D29" s="1"/>
  <c r="G29"/>
  <c r="B30"/>
  <c r="P30" s="1"/>
  <c r="M29"/>
  <c r="J29"/>
  <c r="A30"/>
  <c r="G30" s="1"/>
  <c r="E29"/>
  <c r="F28"/>
  <c r="N28"/>
  <c r="D28"/>
  <c r="K28"/>
  <c r="K29" l="1"/>
  <c r="H29"/>
  <c r="Q29"/>
  <c r="Q30"/>
  <c r="H30"/>
  <c r="E30"/>
  <c r="N30" s="1"/>
  <c r="N29"/>
  <c r="F29"/>
  <c r="B31"/>
  <c r="P31" s="1"/>
  <c r="M30"/>
  <c r="J30"/>
  <c r="A31"/>
  <c r="C30"/>
  <c r="F30" l="1"/>
  <c r="E31"/>
  <c r="F31" s="1"/>
  <c r="G31"/>
  <c r="C31"/>
  <c r="K31" s="1"/>
  <c r="D30"/>
  <c r="K30"/>
  <c r="B32"/>
  <c r="P32" s="1"/>
  <c r="M31"/>
  <c r="J31"/>
  <c r="A32"/>
  <c r="G32" s="1"/>
  <c r="Q32" l="1"/>
  <c r="H32"/>
  <c r="H31"/>
  <c r="Q31"/>
  <c r="N31"/>
  <c r="D31"/>
  <c r="A33"/>
  <c r="G33" s="1"/>
  <c r="B33"/>
  <c r="P33" s="1"/>
  <c r="M32"/>
  <c r="J32"/>
  <c r="E32"/>
  <c r="C32"/>
  <c r="H33" l="1"/>
  <c r="Q33"/>
  <c r="C33"/>
  <c r="K33" s="1"/>
  <c r="G34"/>
  <c r="E33"/>
  <c r="F33" s="1"/>
  <c r="A34"/>
  <c r="B34"/>
  <c r="P34" s="1"/>
  <c r="M33"/>
  <c r="J33"/>
  <c r="F32"/>
  <c r="N32"/>
  <c r="D32"/>
  <c r="K32"/>
  <c r="D33" l="1"/>
  <c r="Q34"/>
  <c r="H34"/>
  <c r="C34"/>
  <c r="K34" s="1"/>
  <c r="N33"/>
  <c r="A35"/>
  <c r="B35"/>
  <c r="P35" s="1"/>
  <c r="M34"/>
  <c r="J34"/>
  <c r="E34"/>
  <c r="C35" l="1"/>
  <c r="D35" s="1"/>
  <c r="G35"/>
  <c r="D34"/>
  <c r="E35"/>
  <c r="N35" s="1"/>
  <c r="N34"/>
  <c r="F34"/>
  <c r="A36"/>
  <c r="G36" s="1"/>
  <c r="B36"/>
  <c r="P36" s="1"/>
  <c r="M35"/>
  <c r="J35"/>
  <c r="K35" l="1"/>
  <c r="H35"/>
  <c r="Q35"/>
  <c r="Q36"/>
  <c r="H36"/>
  <c r="F35"/>
  <c r="A37"/>
  <c r="G37" s="1"/>
  <c r="C36"/>
  <c r="B37"/>
  <c r="P37" s="1"/>
  <c r="M36"/>
  <c r="J36"/>
  <c r="E36"/>
  <c r="H37" l="1"/>
  <c r="Q37"/>
  <c r="E37"/>
  <c r="F37" s="1"/>
  <c r="A38"/>
  <c r="G38" s="1"/>
  <c r="C37"/>
  <c r="D36"/>
  <c r="K36"/>
  <c r="B38"/>
  <c r="P38" s="1"/>
  <c r="M37"/>
  <c r="J37"/>
  <c r="F36"/>
  <c r="N36"/>
  <c r="H38" l="1"/>
  <c r="Q38"/>
  <c r="N37"/>
  <c r="E38"/>
  <c r="F38" s="1"/>
  <c r="B39"/>
  <c r="P39" s="1"/>
  <c r="M38"/>
  <c r="J38"/>
  <c r="A39"/>
  <c r="C38"/>
  <c r="K37"/>
  <c r="E39" l="1"/>
  <c r="F39" s="1"/>
  <c r="G39"/>
  <c r="N38"/>
  <c r="D38"/>
  <c r="K38"/>
  <c r="B40"/>
  <c r="P40" s="1"/>
  <c r="M39"/>
  <c r="J39"/>
  <c r="A40"/>
  <c r="E40" s="1"/>
  <c r="C39"/>
  <c r="G40" l="1"/>
  <c r="Q40" s="1"/>
  <c r="H39"/>
  <c r="Q39"/>
  <c r="N39"/>
  <c r="C40"/>
  <c r="K39"/>
  <c r="F40"/>
  <c r="N40"/>
  <c r="B41"/>
  <c r="P41" s="1"/>
  <c r="M40"/>
  <c r="J40"/>
  <c r="A41"/>
  <c r="H40" l="1"/>
  <c r="E41"/>
  <c r="F41" s="1"/>
  <c r="K40"/>
  <c r="G41"/>
  <c r="A42"/>
  <c r="G42" s="1"/>
  <c r="B42"/>
  <c r="P42" s="1"/>
  <c r="M41"/>
  <c r="J41"/>
  <c r="C41"/>
  <c r="H42" l="1"/>
  <c r="Q42"/>
  <c r="H41"/>
  <c r="Q41"/>
  <c r="E42"/>
  <c r="F42" s="1"/>
  <c r="N41"/>
  <c r="C42"/>
  <c r="K42" s="1"/>
  <c r="D41"/>
  <c r="K41"/>
  <c r="A43"/>
  <c r="B43"/>
  <c r="P43" s="1"/>
  <c r="M42"/>
  <c r="J42"/>
  <c r="N42" l="1"/>
  <c r="E43"/>
  <c r="N43" s="1"/>
  <c r="G43"/>
  <c r="D42"/>
  <c r="B44"/>
  <c r="P44" s="1"/>
  <c r="M43"/>
  <c r="J43"/>
  <c r="A44"/>
  <c r="C43"/>
  <c r="F43" l="1"/>
  <c r="G45"/>
  <c r="E44"/>
  <c r="N44" s="1"/>
  <c r="G44"/>
  <c r="H43"/>
  <c r="Q43"/>
  <c r="D43"/>
  <c r="K43"/>
  <c r="B45"/>
  <c r="P45" s="1"/>
  <c r="M44"/>
  <c r="J44"/>
  <c r="A45"/>
  <c r="C44"/>
  <c r="H45" l="1"/>
  <c r="Q45"/>
  <c r="Q44"/>
  <c r="H44"/>
  <c r="E45"/>
  <c r="F45" s="1"/>
  <c r="F44"/>
  <c r="C45"/>
  <c r="K45" s="1"/>
  <c r="D44"/>
  <c r="K44"/>
  <c r="B46"/>
  <c r="P46" s="1"/>
  <c r="M45"/>
  <c r="J45"/>
  <c r="A46"/>
  <c r="E46" l="1"/>
  <c r="F46" s="1"/>
  <c r="D45"/>
  <c r="G46"/>
  <c r="N45"/>
  <c r="A47"/>
  <c r="G47" s="1"/>
  <c r="C47"/>
  <c r="B47"/>
  <c r="P47" s="1"/>
  <c r="M46"/>
  <c r="J46"/>
  <c r="C46"/>
  <c r="H47" l="1"/>
  <c r="Q47"/>
  <c r="Q46"/>
  <c r="H46"/>
  <c r="E47"/>
  <c r="N47" s="1"/>
  <c r="N46"/>
  <c r="D46"/>
  <c r="K46"/>
  <c r="A48"/>
  <c r="D47"/>
  <c r="K47"/>
  <c r="B48"/>
  <c r="P48" s="1"/>
  <c r="M47"/>
  <c r="J47"/>
  <c r="F47" l="1"/>
  <c r="E48"/>
  <c r="N48" s="1"/>
  <c r="G48"/>
  <c r="B49"/>
  <c r="P49" s="1"/>
  <c r="M48"/>
  <c r="J48"/>
  <c r="A49"/>
  <c r="G49" s="1"/>
  <c r="C48"/>
  <c r="E49" l="1"/>
  <c r="F49" s="1"/>
  <c r="Q48"/>
  <c r="H48"/>
  <c r="H49"/>
  <c r="Q49"/>
  <c r="F48"/>
  <c r="B50"/>
  <c r="P50" s="1"/>
  <c r="M49"/>
  <c r="J49"/>
  <c r="D48"/>
  <c r="K48"/>
  <c r="A50"/>
  <c r="C49"/>
  <c r="N49" l="1"/>
  <c r="G50"/>
  <c r="E50"/>
  <c r="F50" s="1"/>
  <c r="C50"/>
  <c r="K50" s="1"/>
  <c r="B51"/>
  <c r="P51" s="1"/>
  <c r="M50"/>
  <c r="J50"/>
  <c r="D49"/>
  <c r="K49"/>
  <c r="A51"/>
  <c r="G51" s="1"/>
  <c r="H51" l="1"/>
  <c r="Q51"/>
  <c r="D50"/>
  <c r="N50"/>
  <c r="Q50"/>
  <c r="H50"/>
  <c r="E51"/>
  <c r="N51" s="1"/>
  <c r="C51"/>
  <c r="D51" s="1"/>
  <c r="A52"/>
  <c r="B52"/>
  <c r="P52" s="1"/>
  <c r="M51"/>
  <c r="J51"/>
  <c r="E52" l="1"/>
  <c r="F52" s="1"/>
  <c r="F51"/>
  <c r="G52"/>
  <c r="K51"/>
  <c r="A53"/>
  <c r="G53" s="1"/>
  <c r="B53"/>
  <c r="P53" s="1"/>
  <c r="M52"/>
  <c r="J52"/>
  <c r="C52"/>
  <c r="H53" l="1"/>
  <c r="Q53"/>
  <c r="N52"/>
  <c r="Q52"/>
  <c r="H52"/>
  <c r="E53"/>
  <c r="F53" s="1"/>
  <c r="C53"/>
  <c r="K53" s="1"/>
  <c r="A54"/>
  <c r="D52"/>
  <c r="K52"/>
  <c r="B54"/>
  <c r="P54" s="1"/>
  <c r="M53"/>
  <c r="J53"/>
  <c r="E54" l="1"/>
  <c r="F54" s="1"/>
  <c r="N53"/>
  <c r="G54"/>
  <c r="D53"/>
  <c r="A55"/>
  <c r="G55" s="1"/>
  <c r="C54"/>
  <c r="B55"/>
  <c r="P55" s="1"/>
  <c r="M54"/>
  <c r="J54"/>
  <c r="H55" l="1"/>
  <c r="Q55"/>
  <c r="H54"/>
  <c r="Q54"/>
  <c r="E55"/>
  <c r="N55" s="1"/>
  <c r="N54"/>
  <c r="A56"/>
  <c r="B56"/>
  <c r="P56" s="1"/>
  <c r="M55"/>
  <c r="J55"/>
  <c r="C55"/>
  <c r="D54"/>
  <c r="K54"/>
  <c r="E56" l="1"/>
  <c r="N56" s="1"/>
  <c r="F55"/>
  <c r="G56"/>
  <c r="C56"/>
  <c r="K56" s="1"/>
  <c r="D55"/>
  <c r="K55"/>
  <c r="A57"/>
  <c r="G57" s="1"/>
  <c r="B57"/>
  <c r="P57" s="1"/>
  <c r="M56"/>
  <c r="J56"/>
  <c r="H57" l="1"/>
  <c r="Q57"/>
  <c r="Q56"/>
  <c r="H56"/>
  <c r="E57"/>
  <c r="F57" s="1"/>
  <c r="F56"/>
  <c r="D56"/>
  <c r="A58"/>
  <c r="B58"/>
  <c r="P58" s="1"/>
  <c r="M57"/>
  <c r="J57"/>
  <c r="C57"/>
  <c r="E58" l="1"/>
  <c r="F58" s="1"/>
  <c r="G59"/>
  <c r="N57"/>
  <c r="G58"/>
  <c r="C58"/>
  <c r="D58" s="1"/>
  <c r="A59"/>
  <c r="D57"/>
  <c r="K57"/>
  <c r="B59"/>
  <c r="P59" s="1"/>
  <c r="M58"/>
  <c r="J58"/>
  <c r="H59" l="1"/>
  <c r="Q59"/>
  <c r="Q58"/>
  <c r="H58"/>
  <c r="E59"/>
  <c r="F59" s="1"/>
  <c r="N58"/>
  <c r="K58"/>
  <c r="B60"/>
  <c r="P60" s="1"/>
  <c r="M59"/>
  <c r="J59"/>
  <c r="A60"/>
  <c r="C59"/>
  <c r="N59" l="1"/>
  <c r="E60"/>
  <c r="F60" s="1"/>
  <c r="G60"/>
  <c r="D59"/>
  <c r="K59"/>
  <c r="B61"/>
  <c r="P61" s="1"/>
  <c r="M60"/>
  <c r="J60"/>
  <c r="A61"/>
  <c r="G61" s="1"/>
  <c r="C60"/>
  <c r="N60" l="1"/>
  <c r="H61"/>
  <c r="Q61"/>
  <c r="Q60"/>
  <c r="H60"/>
  <c r="E61"/>
  <c r="F61" s="1"/>
  <c r="C61"/>
  <c r="K61" s="1"/>
  <c r="D60"/>
  <c r="K60"/>
  <c r="B62"/>
  <c r="P62" s="1"/>
  <c r="M61"/>
  <c r="J61"/>
  <c r="A62"/>
  <c r="D61" l="1"/>
  <c r="N61"/>
  <c r="E62"/>
  <c r="F62" s="1"/>
  <c r="G62"/>
  <c r="B63"/>
  <c r="P63" s="1"/>
  <c r="M62"/>
  <c r="J62"/>
  <c r="A63"/>
  <c r="C62"/>
  <c r="E63" l="1"/>
  <c r="F63" s="1"/>
  <c r="G64"/>
  <c r="G63"/>
  <c r="Q62"/>
  <c r="H62"/>
  <c r="N62"/>
  <c r="D62"/>
  <c r="K62"/>
  <c r="B64"/>
  <c r="P64" s="1"/>
  <c r="M63"/>
  <c r="J63"/>
  <c r="A64"/>
  <c r="C63"/>
  <c r="N63" l="1"/>
  <c r="H63"/>
  <c r="Q63"/>
  <c r="Q64"/>
  <c r="H64"/>
  <c r="E64"/>
  <c r="N64" s="1"/>
  <c r="C64"/>
  <c r="D63"/>
  <c r="K63"/>
  <c r="B65"/>
  <c r="P65" s="1"/>
  <c r="M64"/>
  <c r="J64"/>
  <c r="A65"/>
  <c r="F64" l="1"/>
  <c r="K64"/>
  <c r="G65"/>
  <c r="A66"/>
  <c r="G66" s="1"/>
  <c r="B66"/>
  <c r="P66" s="1"/>
  <c r="M65"/>
  <c r="J65"/>
  <c r="E65"/>
  <c r="C65"/>
  <c r="Q66" l="1"/>
  <c r="H66"/>
  <c r="H65"/>
  <c r="Q65"/>
  <c r="E66"/>
  <c r="F66" s="1"/>
  <c r="A67"/>
  <c r="G67" s="1"/>
  <c r="B67"/>
  <c r="P67" s="1"/>
  <c r="M66"/>
  <c r="J66"/>
  <c r="C66"/>
  <c r="N65"/>
  <c r="F65"/>
  <c r="D65"/>
  <c r="K65"/>
  <c r="N66" l="1"/>
  <c r="E67"/>
  <c r="N67" s="1"/>
  <c r="H67"/>
  <c r="Q67"/>
  <c r="C67"/>
  <c r="A68"/>
  <c r="G68" s="1"/>
  <c r="D66"/>
  <c r="K66"/>
  <c r="B68"/>
  <c r="P68" s="1"/>
  <c r="M67"/>
  <c r="J67"/>
  <c r="Q68" l="1"/>
  <c r="H68"/>
  <c r="E68"/>
  <c r="N68" s="1"/>
  <c r="K67"/>
  <c r="F67"/>
  <c r="B69"/>
  <c r="P69" s="1"/>
  <c r="M68"/>
  <c r="J68"/>
  <c r="A69"/>
  <c r="C68"/>
  <c r="F68" l="1"/>
  <c r="C69"/>
  <c r="G69"/>
  <c r="B70"/>
  <c r="P70" s="1"/>
  <c r="M69"/>
  <c r="J69"/>
  <c r="D68"/>
  <c r="K68"/>
  <c r="A70"/>
  <c r="E69"/>
  <c r="C70" l="1"/>
  <c r="D70" s="1"/>
  <c r="H69"/>
  <c r="Q69"/>
  <c r="G70"/>
  <c r="K69"/>
  <c r="E70"/>
  <c r="F70" s="1"/>
  <c r="B71"/>
  <c r="P71" s="1"/>
  <c r="M70"/>
  <c r="J70"/>
  <c r="N69"/>
  <c r="F69"/>
  <c r="A71"/>
  <c r="G71" s="1"/>
  <c r="K70" l="1"/>
  <c r="H71"/>
  <c r="Q71"/>
  <c r="H70"/>
  <c r="Q70"/>
  <c r="C71"/>
  <c r="K71" s="1"/>
  <c r="E71"/>
  <c r="F71" s="1"/>
  <c r="N70"/>
  <c r="A72"/>
  <c r="B72"/>
  <c r="P72" s="1"/>
  <c r="M71"/>
  <c r="J71"/>
  <c r="N71" l="1"/>
  <c r="E72"/>
  <c r="N72" s="1"/>
  <c r="D71"/>
  <c r="G72"/>
  <c r="A73"/>
  <c r="G73" s="1"/>
  <c r="B73"/>
  <c r="P73" s="1"/>
  <c r="M72"/>
  <c r="J72"/>
  <c r="C72"/>
  <c r="H73" l="1"/>
  <c r="Q73"/>
  <c r="Q72"/>
  <c r="H72"/>
  <c r="E73"/>
  <c r="F73" s="1"/>
  <c r="F72"/>
  <c r="D72"/>
  <c r="K72"/>
  <c r="A74"/>
  <c r="G74" s="1"/>
  <c r="B74"/>
  <c r="P74" s="1"/>
  <c r="M73"/>
  <c r="J73"/>
  <c r="C73"/>
  <c r="H74" l="1"/>
  <c r="Q74"/>
  <c r="E74"/>
  <c r="F74" s="1"/>
  <c r="N73"/>
  <c r="A75"/>
  <c r="G75" s="1"/>
  <c r="D73"/>
  <c r="K73"/>
  <c r="B75"/>
  <c r="P75" s="1"/>
  <c r="M74"/>
  <c r="J74"/>
  <c r="C74"/>
  <c r="H75" l="1"/>
  <c r="Q75"/>
  <c r="C75"/>
  <c r="K75" s="1"/>
  <c r="N74"/>
  <c r="D74"/>
  <c r="K74"/>
  <c r="A76"/>
  <c r="B76"/>
  <c r="P76" s="1"/>
  <c r="M75"/>
  <c r="J75"/>
  <c r="E75"/>
  <c r="C76" l="1"/>
  <c r="K76" s="1"/>
  <c r="G77"/>
  <c r="G76"/>
  <c r="D75"/>
  <c r="E76"/>
  <c r="N76" s="1"/>
  <c r="F75"/>
  <c r="N75"/>
  <c r="A77"/>
  <c r="B77"/>
  <c r="P77" s="1"/>
  <c r="M76"/>
  <c r="J76"/>
  <c r="H77" l="1"/>
  <c r="Q77"/>
  <c r="D76"/>
  <c r="Q76"/>
  <c r="H76"/>
  <c r="G78"/>
  <c r="F76"/>
  <c r="A78"/>
  <c r="B78"/>
  <c r="P78" s="1"/>
  <c r="M77"/>
  <c r="J77"/>
  <c r="E77"/>
  <c r="C77"/>
  <c r="Q78" l="1"/>
  <c r="H78"/>
  <c r="E78"/>
  <c r="F78" s="1"/>
  <c r="G79"/>
  <c r="A79"/>
  <c r="B79"/>
  <c r="P79" s="1"/>
  <c r="M78"/>
  <c r="J78"/>
  <c r="C78"/>
  <c r="N77"/>
  <c r="F77"/>
  <c r="D77"/>
  <c r="K77"/>
  <c r="H79" l="1"/>
  <c r="Q79"/>
  <c r="N78"/>
  <c r="A80"/>
  <c r="G80" s="1"/>
  <c r="D78"/>
  <c r="K78"/>
  <c r="C79"/>
  <c r="E79"/>
  <c r="B80"/>
  <c r="P80" s="1"/>
  <c r="M79"/>
  <c r="J79"/>
  <c r="Q80" l="1"/>
  <c r="H80"/>
  <c r="E80"/>
  <c r="F80" s="1"/>
  <c r="G81"/>
  <c r="A81"/>
  <c r="C80"/>
  <c r="D79"/>
  <c r="K79"/>
  <c r="N79"/>
  <c r="F79"/>
  <c r="B81"/>
  <c r="P81" s="1"/>
  <c r="M80"/>
  <c r="J80"/>
  <c r="H81" l="1"/>
  <c r="Q81"/>
  <c r="N80"/>
  <c r="E81"/>
  <c r="F81" s="1"/>
  <c r="G82"/>
  <c r="D80"/>
  <c r="K80"/>
  <c r="B82"/>
  <c r="P82" s="1"/>
  <c r="M81"/>
  <c r="J81"/>
  <c r="A82"/>
  <c r="C81"/>
  <c r="E82" l="1"/>
  <c r="F82" s="1"/>
  <c r="N81"/>
  <c r="Q82"/>
  <c r="H82"/>
  <c r="C82"/>
  <c r="K82" s="1"/>
  <c r="B83"/>
  <c r="P83" s="1"/>
  <c r="M82"/>
  <c r="J82"/>
  <c r="D81"/>
  <c r="K81"/>
  <c r="A83"/>
  <c r="G83" s="1"/>
  <c r="H83" l="1"/>
  <c r="Q83"/>
  <c r="D82"/>
  <c r="E83"/>
  <c r="N83" s="1"/>
  <c r="G84"/>
  <c r="N82"/>
  <c r="C83"/>
  <c r="A84"/>
  <c r="B84"/>
  <c r="P84" s="1"/>
  <c r="M83"/>
  <c r="J83"/>
  <c r="F83" l="1"/>
  <c r="Q84"/>
  <c r="H84"/>
  <c r="E84"/>
  <c r="N84" s="1"/>
  <c r="K83"/>
  <c r="C84"/>
  <c r="K84" s="1"/>
  <c r="A85"/>
  <c r="G85" s="1"/>
  <c r="B85"/>
  <c r="P85" s="1"/>
  <c r="M84"/>
  <c r="J84"/>
  <c r="F84" l="1"/>
  <c r="H85"/>
  <c r="Q85"/>
  <c r="E85"/>
  <c r="F85" s="1"/>
  <c r="D84"/>
  <c r="A86"/>
  <c r="G86" s="1"/>
  <c r="B86"/>
  <c r="P86" s="1"/>
  <c r="M85"/>
  <c r="J85"/>
  <c r="C85"/>
  <c r="N85" l="1"/>
  <c r="H86"/>
  <c r="Q86"/>
  <c r="E86"/>
  <c r="F86" s="1"/>
  <c r="C86"/>
  <c r="D86" s="1"/>
  <c r="A87"/>
  <c r="D85"/>
  <c r="K85"/>
  <c r="B87"/>
  <c r="P87" s="1"/>
  <c r="M86"/>
  <c r="J86"/>
  <c r="E87" l="1"/>
  <c r="F87" s="1"/>
  <c r="G87"/>
  <c r="N86"/>
  <c r="K86"/>
  <c r="B88"/>
  <c r="P88" s="1"/>
  <c r="M87"/>
  <c r="J87"/>
  <c r="A88"/>
  <c r="G88" s="1"/>
  <c r="C87"/>
  <c r="H87" l="1"/>
  <c r="Q87"/>
  <c r="Q88"/>
  <c r="H88"/>
  <c r="E88"/>
  <c r="N88" s="1"/>
  <c r="N87"/>
  <c r="D87"/>
  <c r="K87"/>
  <c r="B89"/>
  <c r="P89" s="1"/>
  <c r="M88"/>
  <c r="J88"/>
  <c r="A89"/>
  <c r="G89" s="1"/>
  <c r="C88"/>
  <c r="F88" l="1"/>
  <c r="H89"/>
  <c r="Q89"/>
  <c r="E89"/>
  <c r="F89" s="1"/>
  <c r="C89"/>
  <c r="K89" s="1"/>
  <c r="D88"/>
  <c r="K88"/>
  <c r="B90"/>
  <c r="P90" s="1"/>
  <c r="M89"/>
  <c r="J89"/>
  <c r="A90"/>
  <c r="G90" s="1"/>
  <c r="N89" l="1"/>
  <c r="Q90"/>
  <c r="H90"/>
  <c r="E90"/>
  <c r="F90" s="1"/>
  <c r="D89"/>
  <c r="A91"/>
  <c r="C91" s="1"/>
  <c r="B91"/>
  <c r="P91" s="1"/>
  <c r="M90"/>
  <c r="J90"/>
  <c r="C90"/>
  <c r="E91" l="1"/>
  <c r="N91" s="1"/>
  <c r="G91"/>
  <c r="N90"/>
  <c r="D91"/>
  <c r="K91"/>
  <c r="D90"/>
  <c r="K90"/>
  <c r="A92"/>
  <c r="G92" s="1"/>
  <c r="B92"/>
  <c r="P92" s="1"/>
  <c r="M91"/>
  <c r="J91"/>
  <c r="Q92" l="1"/>
  <c r="H92"/>
  <c r="F91"/>
  <c r="E92"/>
  <c r="N92" s="1"/>
  <c r="H91"/>
  <c r="Q91"/>
  <c r="B93"/>
  <c r="P93" s="1"/>
  <c r="M92"/>
  <c r="J92"/>
  <c r="A93"/>
  <c r="C92"/>
  <c r="F92" l="1"/>
  <c r="E93"/>
  <c r="F93" s="1"/>
  <c r="G93"/>
  <c r="D92"/>
  <c r="K92"/>
  <c r="B94"/>
  <c r="P94" s="1"/>
  <c r="M93"/>
  <c r="J93"/>
  <c r="A94"/>
  <c r="G94" s="1"/>
  <c r="C93"/>
  <c r="Q94" l="1"/>
  <c r="H94"/>
  <c r="E94"/>
  <c r="F94" s="1"/>
  <c r="H93"/>
  <c r="Q93"/>
  <c r="N93"/>
  <c r="C94"/>
  <c r="K94" s="1"/>
  <c r="D93"/>
  <c r="K93"/>
  <c r="B95"/>
  <c r="P95" s="1"/>
  <c r="M94"/>
  <c r="J94"/>
  <c r="A95"/>
  <c r="N94" l="1"/>
  <c r="G96"/>
  <c r="G95"/>
  <c r="D94"/>
  <c r="A96"/>
  <c r="B96"/>
  <c r="P96" s="1"/>
  <c r="M95"/>
  <c r="J95"/>
  <c r="E95"/>
  <c r="C95"/>
  <c r="H95" l="1"/>
  <c r="Q95"/>
  <c r="Q96"/>
  <c r="H96"/>
  <c r="E96"/>
  <c r="N96" s="1"/>
  <c r="A97"/>
  <c r="B97"/>
  <c r="P97" s="1"/>
  <c r="M96"/>
  <c r="J96"/>
  <c r="C96"/>
  <c r="N95"/>
  <c r="F95"/>
  <c r="D95"/>
  <c r="K95"/>
  <c r="F96" l="1"/>
  <c r="G97"/>
  <c r="A98"/>
  <c r="G98" s="1"/>
  <c r="C97"/>
  <c r="E97"/>
  <c r="D96"/>
  <c r="K96"/>
  <c r="B98"/>
  <c r="P98" s="1"/>
  <c r="M97"/>
  <c r="J97"/>
  <c r="Q98" l="1"/>
  <c r="H98"/>
  <c r="H97"/>
  <c r="Q97"/>
  <c r="E98"/>
  <c r="F98" s="1"/>
  <c r="N97"/>
  <c r="F97"/>
  <c r="A99"/>
  <c r="C98"/>
  <c r="D97"/>
  <c r="K97"/>
  <c r="B99"/>
  <c r="P99" s="1"/>
  <c r="M98"/>
  <c r="J98"/>
  <c r="E99" l="1"/>
  <c r="F99" s="1"/>
  <c r="G99"/>
  <c r="N98"/>
  <c r="B100"/>
  <c r="P100" s="1"/>
  <c r="M99"/>
  <c r="J99"/>
  <c r="A100"/>
  <c r="C99"/>
  <c r="D98"/>
  <c r="K98"/>
  <c r="E100" l="1"/>
  <c r="N100" s="1"/>
  <c r="N99"/>
  <c r="G100"/>
  <c r="H99"/>
  <c r="Q99"/>
  <c r="D99"/>
  <c r="K99"/>
  <c r="B101"/>
  <c r="P101" s="1"/>
  <c r="M100"/>
  <c r="J100"/>
  <c r="A101"/>
  <c r="G101" s="1"/>
  <c r="C100"/>
  <c r="H101" l="1"/>
  <c r="Q101"/>
  <c r="F100"/>
  <c r="Q100"/>
  <c r="H100"/>
  <c r="E101"/>
  <c r="N101" s="1"/>
  <c r="C101"/>
  <c r="K101" s="1"/>
  <c r="D100"/>
  <c r="K100"/>
  <c r="B102"/>
  <c r="P102" s="1"/>
  <c r="M101"/>
  <c r="J101"/>
  <c r="A102"/>
  <c r="D101" l="1"/>
  <c r="E102"/>
  <c r="F102" s="1"/>
  <c r="G103"/>
  <c r="F101"/>
  <c r="G102"/>
  <c r="A103"/>
  <c r="B103"/>
  <c r="P103" s="1"/>
  <c r="M102"/>
  <c r="J102"/>
  <c r="C102"/>
  <c r="H103" l="1"/>
  <c r="Q103"/>
  <c r="H102"/>
  <c r="Q102"/>
  <c r="E103"/>
  <c r="F103" s="1"/>
  <c r="N102"/>
  <c r="D102"/>
  <c r="K102"/>
  <c r="A104"/>
  <c r="C103"/>
  <c r="B104"/>
  <c r="P104" s="1"/>
  <c r="M103"/>
  <c r="J103"/>
  <c r="N103" l="1"/>
  <c r="G104"/>
  <c r="B105"/>
  <c r="P105" s="1"/>
  <c r="M104"/>
  <c r="J104"/>
  <c r="A105"/>
  <c r="G105" s="1"/>
  <c r="C104"/>
  <c r="E104"/>
  <c r="D103"/>
  <c r="K103"/>
  <c r="Q104" l="1"/>
  <c r="H104"/>
  <c r="H105"/>
  <c r="Q105"/>
  <c r="E105"/>
  <c r="N105" s="1"/>
  <c r="B106"/>
  <c r="P106" s="1"/>
  <c r="M105"/>
  <c r="J105"/>
  <c r="A106"/>
  <c r="C105"/>
  <c r="D104"/>
  <c r="K104"/>
  <c r="F104"/>
  <c r="N104"/>
  <c r="E106" l="1"/>
  <c r="N106" s="1"/>
  <c r="F105"/>
  <c r="G106"/>
  <c r="D105"/>
  <c r="K105"/>
  <c r="B107"/>
  <c r="P107" s="1"/>
  <c r="M106"/>
  <c r="J106"/>
  <c r="A107"/>
  <c r="G107" s="1"/>
  <c r="C106"/>
  <c r="H107" l="1"/>
  <c r="Q107"/>
  <c r="F106"/>
  <c r="E107"/>
  <c r="N107" s="1"/>
  <c r="Q106"/>
  <c r="H106"/>
  <c r="C107"/>
  <c r="K107" s="1"/>
  <c r="D106"/>
  <c r="K106"/>
  <c r="B108"/>
  <c r="P108" s="1"/>
  <c r="M107"/>
  <c r="J107"/>
  <c r="A108"/>
  <c r="G108" s="1"/>
  <c r="Q108" l="1"/>
  <c r="H108"/>
  <c r="E108"/>
  <c r="N108" s="1"/>
  <c r="F107"/>
  <c r="D107"/>
  <c r="A109"/>
  <c r="G109" s="1"/>
  <c r="C108"/>
  <c r="B109"/>
  <c r="P109" s="1"/>
  <c r="M108"/>
  <c r="J108"/>
  <c r="F108" l="1"/>
  <c r="H109"/>
  <c r="Q109"/>
  <c r="G110"/>
  <c r="A110"/>
  <c r="D108"/>
  <c r="K108"/>
  <c r="B110"/>
  <c r="P110" s="1"/>
  <c r="M109"/>
  <c r="J109"/>
  <c r="C109"/>
  <c r="E109"/>
  <c r="Q110" l="1"/>
  <c r="H110"/>
  <c r="G111"/>
  <c r="E110"/>
  <c r="F110" s="1"/>
  <c r="A111"/>
  <c r="D109"/>
  <c r="K109"/>
  <c r="N109"/>
  <c r="F109"/>
  <c r="C110"/>
  <c r="B111"/>
  <c r="P111" s="1"/>
  <c r="M110"/>
  <c r="J110"/>
  <c r="N110" l="1"/>
  <c r="H111"/>
  <c r="Q111"/>
  <c r="A112"/>
  <c r="G112" s="1"/>
  <c r="C111"/>
  <c r="B112"/>
  <c r="P112" s="1"/>
  <c r="M111"/>
  <c r="J111"/>
  <c r="E111"/>
  <c r="K110"/>
  <c r="C112" l="1"/>
  <c r="K112" s="1"/>
  <c r="G113"/>
  <c r="Q112"/>
  <c r="H112"/>
  <c r="A113"/>
  <c r="E112"/>
  <c r="D111"/>
  <c r="K111"/>
  <c r="B113"/>
  <c r="P113" s="1"/>
  <c r="M112"/>
  <c r="J112"/>
  <c r="N111"/>
  <c r="F111"/>
  <c r="H113" l="1"/>
  <c r="Q113"/>
  <c r="D112"/>
  <c r="B114"/>
  <c r="P114" s="1"/>
  <c r="M113"/>
  <c r="J113"/>
  <c r="A114"/>
  <c r="G114" s="1"/>
  <c r="E113"/>
  <c r="C113"/>
  <c r="F112"/>
  <c r="N112"/>
  <c r="E114" l="1"/>
  <c r="F114" s="1"/>
  <c r="Q114"/>
  <c r="H114"/>
  <c r="B115"/>
  <c r="P115" s="1"/>
  <c r="M114"/>
  <c r="J114"/>
  <c r="A115"/>
  <c r="G115" s="1"/>
  <c r="C114"/>
  <c r="N113"/>
  <c r="F113"/>
  <c r="D113"/>
  <c r="K113"/>
  <c r="N114" l="1"/>
  <c r="H115"/>
  <c r="Q115"/>
  <c r="E115"/>
  <c r="N115" s="1"/>
  <c r="D114"/>
  <c r="K114"/>
  <c r="B116"/>
  <c r="P116" s="1"/>
  <c r="M115"/>
  <c r="J115"/>
  <c r="A116"/>
  <c r="G116" s="1"/>
  <c r="C115"/>
  <c r="E116" l="1"/>
  <c r="N116" s="1"/>
  <c r="G117"/>
  <c r="C116"/>
  <c r="K116" s="1"/>
  <c r="Q116"/>
  <c r="H116"/>
  <c r="F115"/>
  <c r="D115"/>
  <c r="K115"/>
  <c r="B117"/>
  <c r="P117" s="1"/>
  <c r="M116"/>
  <c r="J116"/>
  <c r="A117"/>
  <c r="H117" l="1"/>
  <c r="Q117"/>
  <c r="F116"/>
  <c r="C117"/>
  <c r="G118"/>
  <c r="D116"/>
  <c r="E117"/>
  <c r="A118"/>
  <c r="B118"/>
  <c r="P118" s="1"/>
  <c r="M117"/>
  <c r="J117"/>
  <c r="K117" l="1"/>
  <c r="H118"/>
  <c r="Q118"/>
  <c r="E118"/>
  <c r="N118" s="1"/>
  <c r="N117"/>
  <c r="A119"/>
  <c r="G119" s="1"/>
  <c r="B119"/>
  <c r="P119" s="1"/>
  <c r="M118"/>
  <c r="J118"/>
  <c r="C118"/>
  <c r="F118" l="1"/>
  <c r="H119"/>
  <c r="Q119"/>
  <c r="C119"/>
  <c r="K119" s="1"/>
  <c r="G120"/>
  <c r="A120"/>
  <c r="D118"/>
  <c r="K118"/>
  <c r="B120"/>
  <c r="P120" s="1"/>
  <c r="M119"/>
  <c r="J119"/>
  <c r="E119"/>
  <c r="Q120" l="1"/>
  <c r="H120"/>
  <c r="E120"/>
  <c r="N120" s="1"/>
  <c r="G121"/>
  <c r="D119"/>
  <c r="A121"/>
  <c r="N119"/>
  <c r="F119"/>
  <c r="B121"/>
  <c r="P121" s="1"/>
  <c r="M120"/>
  <c r="J120"/>
  <c r="C120"/>
  <c r="H121" l="1"/>
  <c r="Q121"/>
  <c r="E121"/>
  <c r="F121" s="1"/>
  <c r="F120"/>
  <c r="D120"/>
  <c r="K120"/>
  <c r="A122"/>
  <c r="B122"/>
  <c r="P122" s="1"/>
  <c r="M121"/>
  <c r="J121"/>
  <c r="C121"/>
  <c r="E122" l="1"/>
  <c r="F122" s="1"/>
  <c r="G122"/>
  <c r="N121"/>
  <c r="D121"/>
  <c r="K121"/>
  <c r="A123"/>
  <c r="B123"/>
  <c r="P123" s="1"/>
  <c r="M122"/>
  <c r="J122"/>
  <c r="C122"/>
  <c r="E123" l="1"/>
  <c r="F123" s="1"/>
  <c r="G123"/>
  <c r="N122"/>
  <c r="H122"/>
  <c r="Q122"/>
  <c r="D122"/>
  <c r="K122"/>
  <c r="A124"/>
  <c r="G124" s="1"/>
  <c r="B124"/>
  <c r="P124" s="1"/>
  <c r="M123"/>
  <c r="J123"/>
  <c r="C123"/>
  <c r="H123" l="1"/>
  <c r="Q123"/>
  <c r="Q124"/>
  <c r="H124"/>
  <c r="E124"/>
  <c r="F124" s="1"/>
  <c r="N123"/>
  <c r="D123"/>
  <c r="K123"/>
  <c r="A125"/>
  <c r="G125" s="1"/>
  <c r="B125"/>
  <c r="P125" s="1"/>
  <c r="M124"/>
  <c r="J124"/>
  <c r="C124"/>
  <c r="H125" l="1"/>
  <c r="Q125"/>
  <c r="E125"/>
  <c r="N125" s="1"/>
  <c r="N124"/>
  <c r="D124"/>
  <c r="K124"/>
  <c r="A126"/>
  <c r="B126"/>
  <c r="P126" s="1"/>
  <c r="M125"/>
  <c r="J125"/>
  <c r="C125"/>
  <c r="E126" l="1"/>
  <c r="N126" s="1"/>
  <c r="G127"/>
  <c r="G126"/>
  <c r="F125"/>
  <c r="D125"/>
  <c r="K125"/>
  <c r="A127"/>
  <c r="B127"/>
  <c r="P127" s="1"/>
  <c r="M126"/>
  <c r="J126"/>
  <c r="C126"/>
  <c r="E127" l="1"/>
  <c r="N127" s="1"/>
  <c r="H127"/>
  <c r="Q127"/>
  <c r="F126"/>
  <c r="Q126"/>
  <c r="H126"/>
  <c r="D126"/>
  <c r="K126"/>
  <c r="A128"/>
  <c r="G128" s="1"/>
  <c r="B128"/>
  <c r="P128" s="1"/>
  <c r="M127"/>
  <c r="J127"/>
  <c r="C127"/>
  <c r="Q128" l="1"/>
  <c r="H128"/>
  <c r="F127"/>
  <c r="E128"/>
  <c r="N128" s="1"/>
  <c r="K127"/>
  <c r="A129"/>
  <c r="E129" s="1"/>
  <c r="B129"/>
  <c r="P129" s="1"/>
  <c r="M128"/>
  <c r="J128"/>
  <c r="C128"/>
  <c r="G129" l="1"/>
  <c r="F128"/>
  <c r="D128"/>
  <c r="K128"/>
  <c r="N129"/>
  <c r="F129"/>
  <c r="A130"/>
  <c r="G130" s="1"/>
  <c r="B130"/>
  <c r="P130" s="1"/>
  <c r="M129"/>
  <c r="J129"/>
  <c r="C129"/>
  <c r="Q130" l="1"/>
  <c r="H130"/>
  <c r="H129"/>
  <c r="Q129"/>
  <c r="E130"/>
  <c r="F130" s="1"/>
  <c r="D129"/>
  <c r="K129"/>
  <c r="A131"/>
  <c r="B131"/>
  <c r="P131" s="1"/>
  <c r="M130"/>
  <c r="J130"/>
  <c r="C130"/>
  <c r="E131" l="1"/>
  <c r="F131" s="1"/>
  <c r="G131"/>
  <c r="N130"/>
  <c r="D130"/>
  <c r="K130"/>
  <c r="A132"/>
  <c r="B132"/>
  <c r="P132" s="1"/>
  <c r="M131"/>
  <c r="J131"/>
  <c r="C131"/>
  <c r="E132" l="1"/>
  <c r="N132" s="1"/>
  <c r="H131"/>
  <c r="Q131"/>
  <c r="G132"/>
  <c r="N131"/>
  <c r="D131"/>
  <c r="K131"/>
  <c r="A133"/>
  <c r="G133" s="1"/>
  <c r="B133"/>
  <c r="P133" s="1"/>
  <c r="M132"/>
  <c r="J132"/>
  <c r="C132"/>
  <c r="E133" l="1"/>
  <c r="F133" s="1"/>
  <c r="H133"/>
  <c r="Q133"/>
  <c r="Q132"/>
  <c r="H132"/>
  <c r="F132"/>
  <c r="D132"/>
  <c r="K132"/>
  <c r="A134"/>
  <c r="G134" s="1"/>
  <c r="B134"/>
  <c r="P134" s="1"/>
  <c r="M133"/>
  <c r="J133"/>
  <c r="C133"/>
  <c r="C134" l="1"/>
  <c r="K134" s="1"/>
  <c r="N133"/>
  <c r="H134"/>
  <c r="Q134"/>
  <c r="E134"/>
  <c r="N134" s="1"/>
  <c r="D133"/>
  <c r="K133"/>
  <c r="A135"/>
  <c r="G135" s="1"/>
  <c r="B135"/>
  <c r="P135" s="1"/>
  <c r="M134"/>
  <c r="J134"/>
  <c r="H135" l="1"/>
  <c r="Q135"/>
  <c r="E135"/>
  <c r="N135" s="1"/>
  <c r="C135"/>
  <c r="K135" s="1"/>
  <c r="D134"/>
  <c r="F134"/>
  <c r="B136"/>
  <c r="P136" s="1"/>
  <c r="M135"/>
  <c r="J135"/>
  <c r="A136"/>
  <c r="G136" s="1"/>
  <c r="D135" l="1"/>
  <c r="Q136"/>
  <c r="H136"/>
  <c r="E136"/>
  <c r="N136" s="1"/>
  <c r="F135"/>
  <c r="B137"/>
  <c r="P137" s="1"/>
  <c r="M136"/>
  <c r="J136"/>
  <c r="A137"/>
  <c r="C136"/>
  <c r="E137" l="1"/>
  <c r="F137" s="1"/>
  <c r="G137"/>
  <c r="F136"/>
  <c r="D136"/>
  <c r="K136"/>
  <c r="B138"/>
  <c r="P138" s="1"/>
  <c r="M137"/>
  <c r="J137"/>
  <c r="A138"/>
  <c r="C138" s="1"/>
  <c r="C137"/>
  <c r="G138" l="1"/>
  <c r="H138" s="1"/>
  <c r="H137"/>
  <c r="Q137"/>
  <c r="E138"/>
  <c r="N138" s="1"/>
  <c r="N137"/>
  <c r="D137"/>
  <c r="K137"/>
  <c r="D138"/>
  <c r="K138"/>
  <c r="B139"/>
  <c r="P139" s="1"/>
  <c r="M138"/>
  <c r="J138"/>
  <c r="A139"/>
  <c r="Q138" l="1"/>
  <c r="F138"/>
  <c r="E139"/>
  <c r="F139" s="1"/>
  <c r="G139"/>
  <c r="B140"/>
  <c r="P140" s="1"/>
  <c r="M139"/>
  <c r="J139"/>
  <c r="A140"/>
  <c r="C139"/>
  <c r="E140" l="1"/>
  <c r="N140" s="1"/>
  <c r="G140"/>
  <c r="H139"/>
  <c r="Q139"/>
  <c r="N139"/>
  <c r="D139"/>
  <c r="K139"/>
  <c r="B141"/>
  <c r="P141" s="1"/>
  <c r="M140"/>
  <c r="J140"/>
  <c r="A141"/>
  <c r="G141" s="1"/>
  <c r="C140"/>
  <c r="F140" l="1"/>
  <c r="Q140"/>
  <c r="H140"/>
  <c r="Q141"/>
  <c r="C141"/>
  <c r="K141" s="1"/>
  <c r="E141"/>
  <c r="D140"/>
  <c r="K140"/>
  <c r="B142"/>
  <c r="P142" s="1"/>
  <c r="M141"/>
  <c r="J141"/>
  <c r="A142"/>
  <c r="D141" l="1"/>
  <c r="E142"/>
  <c r="F142" s="1"/>
  <c r="G143"/>
  <c r="N141"/>
  <c r="G142"/>
  <c r="A143"/>
  <c r="B143"/>
  <c r="P143" s="1"/>
  <c r="M142"/>
  <c r="J142"/>
  <c r="C142"/>
  <c r="N142" l="1"/>
  <c r="H143"/>
  <c r="Q143"/>
  <c r="Q142"/>
  <c r="H142"/>
  <c r="C143"/>
  <c r="K143" s="1"/>
  <c r="E143"/>
  <c r="N143" s="1"/>
  <c r="D142"/>
  <c r="K142"/>
  <c r="A144"/>
  <c r="B144"/>
  <c r="P144" s="1"/>
  <c r="M143"/>
  <c r="J143"/>
  <c r="F143" l="1"/>
  <c r="D143"/>
  <c r="G144"/>
  <c r="A145"/>
  <c r="G145" s="1"/>
  <c r="C144"/>
  <c r="B145"/>
  <c r="P145" s="1"/>
  <c r="M144"/>
  <c r="J144"/>
  <c r="E144"/>
  <c r="H145" l="1"/>
  <c r="Q145"/>
  <c r="Q144"/>
  <c r="H144"/>
  <c r="E145"/>
  <c r="N145" s="1"/>
  <c r="G146"/>
  <c r="A146"/>
  <c r="C145"/>
  <c r="D144"/>
  <c r="K144"/>
  <c r="B146"/>
  <c r="P146" s="1"/>
  <c r="M145"/>
  <c r="J145"/>
  <c r="F144"/>
  <c r="N144"/>
  <c r="F145" l="1"/>
  <c r="Q146"/>
  <c r="H146"/>
  <c r="E146"/>
  <c r="F146" s="1"/>
  <c r="C146"/>
  <c r="D146" s="1"/>
  <c r="B147"/>
  <c r="P147" s="1"/>
  <c r="M146"/>
  <c r="J146"/>
  <c r="A147"/>
  <c r="D145"/>
  <c r="K145"/>
  <c r="C147" l="1"/>
  <c r="K147" s="1"/>
  <c r="G147"/>
  <c r="N146"/>
  <c r="K146"/>
  <c r="E147"/>
  <c r="F147" s="1"/>
  <c r="B148"/>
  <c r="P148" s="1"/>
  <c r="M147"/>
  <c r="J147"/>
  <c r="A148"/>
  <c r="G148" s="1"/>
  <c r="Q148" l="1"/>
  <c r="H148"/>
  <c r="H147"/>
  <c r="Q147"/>
  <c r="C148"/>
  <c r="K148" s="1"/>
  <c r="D147"/>
  <c r="N147"/>
  <c r="E148"/>
  <c r="N148" s="1"/>
  <c r="B149"/>
  <c r="P149" s="1"/>
  <c r="M148"/>
  <c r="J148"/>
  <c r="A149"/>
  <c r="G149" s="1"/>
  <c r="D148" l="1"/>
  <c r="H149"/>
  <c r="Q149"/>
  <c r="C149"/>
  <c r="D149" s="1"/>
  <c r="E149"/>
  <c r="F149" s="1"/>
  <c r="F148"/>
  <c r="B150"/>
  <c r="P150" s="1"/>
  <c r="M149"/>
  <c r="J149"/>
  <c r="A150"/>
  <c r="K149" l="1"/>
  <c r="C150"/>
  <c r="K150" s="1"/>
  <c r="G150"/>
  <c r="E150"/>
  <c r="F150" s="1"/>
  <c r="N149"/>
  <c r="B151"/>
  <c r="P151" s="1"/>
  <c r="M150"/>
  <c r="J150"/>
  <c r="A151"/>
  <c r="G151" s="1"/>
  <c r="H151" l="1"/>
  <c r="Q151"/>
  <c r="C151"/>
  <c r="K151" s="1"/>
  <c r="G152"/>
  <c r="H150"/>
  <c r="Q150"/>
  <c r="D150"/>
  <c r="E151"/>
  <c r="N151" s="1"/>
  <c r="N150"/>
  <c r="B152"/>
  <c r="P152" s="1"/>
  <c r="M151"/>
  <c r="J151"/>
  <c r="A152"/>
  <c r="Q152" l="1"/>
  <c r="H152"/>
  <c r="D151"/>
  <c r="C152"/>
  <c r="D152" s="1"/>
  <c r="E152"/>
  <c r="N152" s="1"/>
  <c r="F151"/>
  <c r="B153"/>
  <c r="P153" s="1"/>
  <c r="M152"/>
  <c r="J152"/>
  <c r="A153"/>
  <c r="K152" l="1"/>
  <c r="C153"/>
  <c r="K153" s="1"/>
  <c r="G153"/>
  <c r="E153"/>
  <c r="F153" s="1"/>
  <c r="F152"/>
  <c r="B154"/>
  <c r="P154" s="1"/>
  <c r="M153"/>
  <c r="J153"/>
  <c r="A154"/>
  <c r="G154" s="1"/>
  <c r="Q154" l="1"/>
  <c r="H154"/>
  <c r="E154"/>
  <c r="F154" s="1"/>
  <c r="G155"/>
  <c r="H153"/>
  <c r="Q153"/>
  <c r="D153"/>
  <c r="C154"/>
  <c r="K154" s="1"/>
  <c r="N153"/>
  <c r="B155"/>
  <c r="P155" s="1"/>
  <c r="M154"/>
  <c r="J154"/>
  <c r="A155"/>
  <c r="H155" l="1"/>
  <c r="Q155"/>
  <c r="N154"/>
  <c r="C155"/>
  <c r="D155" s="1"/>
  <c r="E155"/>
  <c r="N155" s="1"/>
  <c r="D154"/>
  <c r="B156"/>
  <c r="P156" s="1"/>
  <c r="M155"/>
  <c r="J155"/>
  <c r="A156"/>
  <c r="K155" l="1"/>
  <c r="G156"/>
  <c r="E156"/>
  <c r="N156" s="1"/>
  <c r="C156"/>
  <c r="K156" s="1"/>
  <c r="F155"/>
  <c r="B157"/>
  <c r="P157" s="1"/>
  <c r="M156"/>
  <c r="J156"/>
  <c r="A157"/>
  <c r="G157" s="1"/>
  <c r="H157" l="1"/>
  <c r="Q157"/>
  <c r="D156"/>
  <c r="Q156"/>
  <c r="H156"/>
  <c r="C157"/>
  <c r="D157" s="1"/>
  <c r="F156"/>
  <c r="E157"/>
  <c r="N157" s="1"/>
  <c r="B158"/>
  <c r="P158" s="1"/>
  <c r="M157"/>
  <c r="J157"/>
  <c r="A158"/>
  <c r="G158" s="1"/>
  <c r="K157" l="1"/>
  <c r="E158"/>
  <c r="N158" s="1"/>
  <c r="Q158"/>
  <c r="H158"/>
  <c r="C158"/>
  <c r="D158" s="1"/>
  <c r="F157"/>
  <c r="B159"/>
  <c r="P159" s="1"/>
  <c r="M158"/>
  <c r="J158"/>
  <c r="A159"/>
  <c r="G159" s="1"/>
  <c r="F158" l="1"/>
  <c r="C159"/>
  <c r="D159" s="1"/>
  <c r="H159"/>
  <c r="Q159"/>
  <c r="K158"/>
  <c r="E159"/>
  <c r="N159" s="1"/>
  <c r="B160"/>
  <c r="P160" s="1"/>
  <c r="M159"/>
  <c r="J159"/>
  <c r="A160"/>
  <c r="G160" s="1"/>
  <c r="K159" l="1"/>
  <c r="C160"/>
  <c r="D160" s="1"/>
  <c r="E160"/>
  <c r="F160" s="1"/>
  <c r="Q160"/>
  <c r="H160"/>
  <c r="F159"/>
  <c r="B161"/>
  <c r="P161" s="1"/>
  <c r="M160"/>
  <c r="J160"/>
  <c r="A161"/>
  <c r="G161" s="1"/>
  <c r="N160" l="1"/>
  <c r="K160"/>
  <c r="H161"/>
  <c r="Q161"/>
  <c r="C161"/>
  <c r="D161" s="1"/>
  <c r="E161"/>
  <c r="F161" s="1"/>
  <c r="B162"/>
  <c r="P162" s="1"/>
  <c r="M161"/>
  <c r="J161"/>
  <c r="A162"/>
  <c r="E162" l="1"/>
  <c r="F162" s="1"/>
  <c r="K161"/>
  <c r="G162"/>
  <c r="C162"/>
  <c r="K162" s="1"/>
  <c r="N161"/>
  <c r="B163"/>
  <c r="P163" s="1"/>
  <c r="M162"/>
  <c r="J162"/>
  <c r="A163"/>
  <c r="G163" s="1"/>
  <c r="H163" l="1"/>
  <c r="Q163"/>
  <c r="Q162"/>
  <c r="H162"/>
  <c r="E163"/>
  <c r="F163" s="1"/>
  <c r="C163"/>
  <c r="K163" s="1"/>
  <c r="N162"/>
  <c r="D162"/>
  <c r="B164"/>
  <c r="P164" s="1"/>
  <c r="M163"/>
  <c r="J163"/>
  <c r="A164"/>
  <c r="C164" l="1"/>
  <c r="K164" s="1"/>
  <c r="N163"/>
  <c r="G164"/>
  <c r="D163"/>
  <c r="E164"/>
  <c r="N164" s="1"/>
  <c r="B165"/>
  <c r="P165" s="1"/>
  <c r="M164"/>
  <c r="J164"/>
  <c r="A165"/>
  <c r="E165" s="1"/>
  <c r="G165" l="1"/>
  <c r="Q165" s="1"/>
  <c r="Q164"/>
  <c r="H164"/>
  <c r="C165"/>
  <c r="K165" s="1"/>
  <c r="G166"/>
  <c r="D164"/>
  <c r="F164"/>
  <c r="B166"/>
  <c r="P166" s="1"/>
  <c r="M165"/>
  <c r="N165" s="1"/>
  <c r="J165"/>
  <c r="A166"/>
  <c r="H165" l="1"/>
  <c r="D165"/>
  <c r="E166"/>
  <c r="F166" s="1"/>
  <c r="H166"/>
  <c r="Q166"/>
  <c r="C166"/>
  <c r="K166" s="1"/>
  <c r="B167"/>
  <c r="P167" s="1"/>
  <c r="M166"/>
  <c r="J166"/>
  <c r="A167"/>
  <c r="G167" s="1"/>
  <c r="H167" l="1"/>
  <c r="Q167"/>
  <c r="C167"/>
  <c r="D167" s="1"/>
  <c r="N166"/>
  <c r="E167"/>
  <c r="N167" s="1"/>
  <c r="D166"/>
  <c r="B168"/>
  <c r="P168" s="1"/>
  <c r="M167"/>
  <c r="J167"/>
  <c r="A168"/>
  <c r="G168" s="1"/>
  <c r="K167" l="1"/>
  <c r="Q168"/>
  <c r="H168"/>
  <c r="E168"/>
  <c r="F168" s="1"/>
  <c r="C168"/>
  <c r="K168" s="1"/>
  <c r="F167"/>
  <c r="B169"/>
  <c r="P169" s="1"/>
  <c r="M168"/>
  <c r="J168"/>
  <c r="A169"/>
  <c r="G169" s="1"/>
  <c r="N168" l="1"/>
  <c r="D168"/>
  <c r="H169"/>
  <c r="Q169"/>
  <c r="E169"/>
  <c r="F169" s="1"/>
  <c r="C169"/>
  <c r="D169" s="1"/>
  <c r="B170"/>
  <c r="P170" s="1"/>
  <c r="M169"/>
  <c r="J169"/>
  <c r="A170"/>
  <c r="E170" s="1"/>
  <c r="N169" l="1"/>
  <c r="C170"/>
  <c r="D170" s="1"/>
  <c r="G170"/>
  <c r="K169"/>
  <c r="N170"/>
  <c r="F170"/>
  <c r="B171"/>
  <c r="P171" s="1"/>
  <c r="M170"/>
  <c r="J170"/>
  <c r="A171"/>
  <c r="G171" s="1"/>
  <c r="K170" l="1"/>
  <c r="H171"/>
  <c r="Q171"/>
  <c r="H170"/>
  <c r="Q170"/>
  <c r="C171"/>
  <c r="K171" s="1"/>
  <c r="E171"/>
  <c r="F171" s="1"/>
  <c r="B172"/>
  <c r="P172" s="1"/>
  <c r="M171"/>
  <c r="J171"/>
  <c r="A172"/>
  <c r="D171" l="1"/>
  <c r="E172"/>
  <c r="N172" s="1"/>
  <c r="C172"/>
  <c r="K172" s="1"/>
  <c r="G172"/>
  <c r="N171"/>
  <c r="B173"/>
  <c r="P173" s="1"/>
  <c r="M172"/>
  <c r="J172"/>
  <c r="A173"/>
  <c r="G173" s="1"/>
  <c r="H173" l="1"/>
  <c r="Q173"/>
  <c r="Q172"/>
  <c r="H172"/>
  <c r="C173"/>
  <c r="K173" s="1"/>
  <c r="D172"/>
  <c r="F172"/>
  <c r="E173"/>
  <c r="F173" s="1"/>
  <c r="B174"/>
  <c r="P174" s="1"/>
  <c r="M173"/>
  <c r="J173"/>
  <c r="A174"/>
  <c r="G174" s="1"/>
  <c r="D173" l="1"/>
  <c r="Q174"/>
  <c r="H174"/>
  <c r="E174"/>
  <c r="N174" s="1"/>
  <c r="N173"/>
  <c r="C174"/>
  <c r="K174" s="1"/>
  <c r="B175"/>
  <c r="P175" s="1"/>
  <c r="M174"/>
  <c r="J174"/>
  <c r="A175"/>
  <c r="G175" s="1"/>
  <c r="F174" l="1"/>
  <c r="E175"/>
  <c r="N175" s="1"/>
  <c r="C175"/>
  <c r="K175" s="1"/>
  <c r="H175"/>
  <c r="Q175"/>
  <c r="D174"/>
  <c r="B176"/>
  <c r="P176" s="1"/>
  <c r="M175"/>
  <c r="J175"/>
  <c r="A176"/>
  <c r="G176" s="1"/>
  <c r="F175" l="1"/>
  <c r="Q176"/>
  <c r="H176"/>
  <c r="C176"/>
  <c r="D176" s="1"/>
  <c r="D175"/>
  <c r="E176"/>
  <c r="F176" s="1"/>
  <c r="B177"/>
  <c r="P177" s="1"/>
  <c r="M176"/>
  <c r="J176"/>
  <c r="A177"/>
  <c r="G177" s="1"/>
  <c r="C177" l="1"/>
  <c r="D177" s="1"/>
  <c r="K176"/>
  <c r="H177"/>
  <c r="Q177"/>
  <c r="N176"/>
  <c r="E177"/>
  <c r="N177" s="1"/>
  <c r="B178"/>
  <c r="P178" s="1"/>
  <c r="M177"/>
  <c r="J177"/>
  <c r="A178"/>
  <c r="G178" s="1"/>
  <c r="K177" l="1"/>
  <c r="Q178"/>
  <c r="H178"/>
  <c r="C178"/>
  <c r="K178" s="1"/>
  <c r="F177"/>
  <c r="E178"/>
  <c r="N178" s="1"/>
  <c r="B179"/>
  <c r="P179" s="1"/>
  <c r="M178"/>
  <c r="J178"/>
  <c r="A179"/>
  <c r="G179" s="1"/>
  <c r="H179" l="1"/>
  <c r="Q179"/>
  <c r="F178"/>
  <c r="D178"/>
  <c r="E179"/>
  <c r="N179" s="1"/>
  <c r="C179"/>
  <c r="K179" s="1"/>
  <c r="B180"/>
  <c r="P180" s="1"/>
  <c r="M179"/>
  <c r="J179"/>
  <c r="A180"/>
  <c r="G180" s="1"/>
  <c r="D179" l="1"/>
  <c r="F179"/>
  <c r="Q180"/>
  <c r="H180"/>
  <c r="E180"/>
  <c r="F180" s="1"/>
  <c r="C180"/>
  <c r="D180" s="1"/>
  <c r="B181"/>
  <c r="P181" s="1"/>
  <c r="M180"/>
  <c r="J180"/>
  <c r="A181"/>
  <c r="E181" l="1"/>
  <c r="F181" s="1"/>
  <c r="N180"/>
  <c r="G181"/>
  <c r="C181"/>
  <c r="D181" s="1"/>
  <c r="K180"/>
  <c r="B182"/>
  <c r="P182" s="1"/>
  <c r="M181"/>
  <c r="J181"/>
  <c r="A182"/>
  <c r="G182" s="1"/>
  <c r="H181" l="1"/>
  <c r="Q181"/>
  <c r="H182"/>
  <c r="Q182"/>
  <c r="E182"/>
  <c r="F182" s="1"/>
  <c r="C182"/>
  <c r="K182" s="1"/>
  <c r="N181"/>
  <c r="K181"/>
  <c r="B183"/>
  <c r="P183" s="1"/>
  <c r="M182"/>
  <c r="J182"/>
  <c r="A183"/>
  <c r="C183" l="1"/>
  <c r="K183" s="1"/>
  <c r="E183"/>
  <c r="F183" s="1"/>
  <c r="D182"/>
  <c r="G183"/>
  <c r="N182"/>
  <c r="B184"/>
  <c r="P184" s="1"/>
  <c r="M183"/>
  <c r="J183"/>
  <c r="A184"/>
  <c r="G184" s="1"/>
  <c r="Q184" l="1"/>
  <c r="H184"/>
  <c r="D183"/>
  <c r="H183"/>
  <c r="Q183"/>
  <c r="C184"/>
  <c r="D184" s="1"/>
  <c r="N183"/>
  <c r="E184"/>
  <c r="N184" s="1"/>
  <c r="B185"/>
  <c r="P185" s="1"/>
  <c r="M184"/>
  <c r="J184"/>
  <c r="A185"/>
  <c r="G185" s="1"/>
  <c r="K184" l="1"/>
  <c r="H185"/>
  <c r="Q185"/>
  <c r="E185"/>
  <c r="F185" s="1"/>
  <c r="C185"/>
  <c r="K185" s="1"/>
  <c r="F184"/>
  <c r="B186"/>
  <c r="P186" s="1"/>
  <c r="M185"/>
  <c r="J185"/>
  <c r="A186"/>
  <c r="G186" s="1"/>
  <c r="N185" l="1"/>
  <c r="D185"/>
  <c r="Q186"/>
  <c r="H186"/>
  <c r="C186"/>
  <c r="D186" s="1"/>
  <c r="E186"/>
  <c r="F186" s="1"/>
  <c r="B187"/>
  <c r="P187" s="1"/>
  <c r="M186"/>
  <c r="J186"/>
  <c r="A187"/>
  <c r="G187" s="1"/>
  <c r="K186" l="1"/>
  <c r="N186"/>
  <c r="H187"/>
  <c r="Q187"/>
  <c r="E187"/>
  <c r="N187" s="1"/>
  <c r="C187"/>
  <c r="K187" s="1"/>
  <c r="B188"/>
  <c r="P188" s="1"/>
  <c r="M187"/>
  <c r="J187"/>
  <c r="A188"/>
  <c r="G188" s="1"/>
  <c r="C188" l="1"/>
  <c r="D188" s="1"/>
  <c r="F187"/>
  <c r="D187"/>
  <c r="Q188"/>
  <c r="H188"/>
  <c r="E188"/>
  <c r="F188" s="1"/>
  <c r="B189"/>
  <c r="P189" s="1"/>
  <c r="M188"/>
  <c r="J188"/>
  <c r="A189"/>
  <c r="G189" s="1"/>
  <c r="K188" l="1"/>
  <c r="N188"/>
  <c r="H189"/>
  <c r="Q189"/>
  <c r="E189"/>
  <c r="F189" s="1"/>
  <c r="C189"/>
  <c r="K189" s="1"/>
  <c r="B190"/>
  <c r="P190" s="1"/>
  <c r="M189"/>
  <c r="J189"/>
  <c r="A190"/>
  <c r="G190" s="1"/>
  <c r="Q190" l="1"/>
  <c r="H190"/>
  <c r="D189"/>
  <c r="E190"/>
  <c r="N190" s="1"/>
  <c r="N189"/>
  <c r="C190"/>
  <c r="K190" s="1"/>
  <c r="B191"/>
  <c r="P191" s="1"/>
  <c r="M190"/>
  <c r="J190"/>
  <c r="A191"/>
  <c r="G191" s="1"/>
  <c r="C191" l="1"/>
  <c r="D191" s="1"/>
  <c r="D190"/>
  <c r="F190"/>
  <c r="H191"/>
  <c r="Q191"/>
  <c r="E191"/>
  <c r="F191" s="1"/>
  <c r="B192"/>
  <c r="P192" s="1"/>
  <c r="M191"/>
  <c r="J191"/>
  <c r="A192"/>
  <c r="G192" s="1"/>
  <c r="K191" l="1"/>
  <c r="Q192"/>
  <c r="H192"/>
  <c r="C192"/>
  <c r="K192" s="1"/>
  <c r="E192"/>
  <c r="N192" s="1"/>
  <c r="N191"/>
  <c r="B193"/>
  <c r="P193" s="1"/>
  <c r="M192"/>
  <c r="J192"/>
  <c r="A193"/>
  <c r="G193" s="1"/>
  <c r="D192" l="1"/>
  <c r="H193"/>
  <c r="Q193"/>
  <c r="E193"/>
  <c r="F193" s="1"/>
  <c r="F192"/>
  <c r="C193"/>
  <c r="K193" s="1"/>
  <c r="B194"/>
  <c r="P194" s="1"/>
  <c r="M193"/>
  <c r="J193"/>
  <c r="A194"/>
  <c r="G194" s="1"/>
  <c r="E194" l="1"/>
  <c r="N194" s="1"/>
  <c r="N193"/>
  <c r="Q194"/>
  <c r="H194"/>
  <c r="D193"/>
  <c r="C194"/>
  <c r="K194" s="1"/>
  <c r="B195"/>
  <c r="P195" s="1"/>
  <c r="M194"/>
  <c r="J194"/>
  <c r="A195"/>
  <c r="G195" s="1"/>
  <c r="F194" l="1"/>
  <c r="H195"/>
  <c r="Q195"/>
  <c r="E195"/>
  <c r="N195" s="1"/>
  <c r="C195"/>
  <c r="K195" s="1"/>
  <c r="D194"/>
  <c r="B196"/>
  <c r="P196" s="1"/>
  <c r="M195"/>
  <c r="J195"/>
  <c r="A196"/>
  <c r="G196" s="1"/>
  <c r="Q196" l="1"/>
  <c r="H196"/>
  <c r="F195"/>
  <c r="E196"/>
  <c r="F196" s="1"/>
  <c r="D195"/>
  <c r="C196"/>
  <c r="K196" s="1"/>
  <c r="B197"/>
  <c r="P197" s="1"/>
  <c r="M196"/>
  <c r="J196"/>
  <c r="A197"/>
  <c r="G197" s="1"/>
  <c r="C197" l="1"/>
  <c r="N196"/>
  <c r="H197"/>
  <c r="Q197"/>
  <c r="D196"/>
  <c r="E197"/>
  <c r="F197" s="1"/>
  <c r="B198"/>
  <c r="P198" s="1"/>
  <c r="M197"/>
  <c r="J197"/>
  <c r="A198"/>
  <c r="K197" l="1"/>
  <c r="E198"/>
  <c r="F198" s="1"/>
  <c r="C198"/>
  <c r="K198" s="1"/>
  <c r="G198"/>
  <c r="N197"/>
  <c r="B199"/>
  <c r="P199" s="1"/>
  <c r="M198"/>
  <c r="J198"/>
  <c r="A199"/>
  <c r="G199" s="1"/>
  <c r="H199" l="1"/>
  <c r="Q199"/>
  <c r="D198"/>
  <c r="H198"/>
  <c r="Q198"/>
  <c r="C199"/>
  <c r="K199" s="1"/>
  <c r="N198"/>
  <c r="E199"/>
  <c r="F199" s="1"/>
  <c r="B200"/>
  <c r="P200" s="1"/>
  <c r="M199"/>
  <c r="J199"/>
  <c r="A200"/>
  <c r="G200" s="1"/>
  <c r="D199" l="1"/>
  <c r="C200"/>
  <c r="Q200"/>
  <c r="H200"/>
  <c r="E200"/>
  <c r="F200" s="1"/>
  <c r="N199"/>
  <c r="B201"/>
  <c r="P201" s="1"/>
  <c r="M200"/>
  <c r="J200"/>
  <c r="A201"/>
  <c r="G201" s="1"/>
  <c r="K200" l="1"/>
  <c r="C201"/>
  <c r="D201" s="1"/>
  <c r="H201"/>
  <c r="Q201"/>
  <c r="N200"/>
  <c r="E201"/>
  <c r="N201" s="1"/>
  <c r="B202"/>
  <c r="P202" s="1"/>
  <c r="M201"/>
  <c r="J201"/>
  <c r="A202"/>
  <c r="G202" s="1"/>
  <c r="K201" l="1"/>
  <c r="Q202"/>
  <c r="H202"/>
  <c r="E202"/>
  <c r="N202" s="1"/>
  <c r="C202"/>
  <c r="K202" s="1"/>
  <c r="F201"/>
  <c r="B203"/>
  <c r="P203" s="1"/>
  <c r="M202"/>
  <c r="J202"/>
  <c r="A203"/>
  <c r="G203" s="1"/>
  <c r="F202" l="1"/>
  <c r="H203"/>
  <c r="Q203"/>
  <c r="E203"/>
  <c r="N203" s="1"/>
  <c r="C203"/>
  <c r="K203" s="1"/>
  <c r="D202"/>
  <c r="B204"/>
  <c r="P204" s="1"/>
  <c r="M203"/>
  <c r="J203"/>
  <c r="A204"/>
  <c r="G204" s="1"/>
  <c r="F203" l="1"/>
  <c r="D203"/>
  <c r="Q204"/>
  <c r="H204"/>
  <c r="C204"/>
  <c r="D204" s="1"/>
  <c r="E204"/>
  <c r="F204" s="1"/>
  <c r="B205"/>
  <c r="P205" s="1"/>
  <c r="M204"/>
  <c r="J204"/>
  <c r="A205"/>
  <c r="G205" s="1"/>
  <c r="N204" l="1"/>
  <c r="K204"/>
  <c r="H205"/>
  <c r="Q205"/>
  <c r="E205"/>
  <c r="F205" s="1"/>
  <c r="C205"/>
  <c r="D205" s="1"/>
  <c r="B206"/>
  <c r="P206" s="1"/>
  <c r="M205"/>
  <c r="J205"/>
  <c r="A206"/>
  <c r="G206" s="1"/>
  <c r="C206" l="1"/>
  <c r="D206" s="1"/>
  <c r="K205"/>
  <c r="N205"/>
  <c r="Q206"/>
  <c r="H206"/>
  <c r="E206"/>
  <c r="F206" s="1"/>
  <c r="B207"/>
  <c r="P207" s="1"/>
  <c r="M206"/>
  <c r="J206"/>
  <c r="A207"/>
  <c r="G207" s="1"/>
  <c r="K206" l="1"/>
  <c r="H207"/>
  <c r="Q207"/>
  <c r="E207"/>
  <c r="F207" s="1"/>
  <c r="N206"/>
  <c r="C207"/>
  <c r="K207" s="1"/>
  <c r="B208"/>
  <c r="P208" s="1"/>
  <c r="M207"/>
  <c r="J207"/>
  <c r="A208"/>
  <c r="G208" s="1"/>
  <c r="D207" l="1"/>
  <c r="Q208"/>
  <c r="H208"/>
  <c r="E208"/>
  <c r="F208" s="1"/>
  <c r="N207"/>
  <c r="C208"/>
  <c r="K208" s="1"/>
  <c r="B209"/>
  <c r="P209" s="1"/>
  <c r="M208"/>
  <c r="J208"/>
  <c r="A209"/>
  <c r="G209" s="1"/>
  <c r="C209" l="1"/>
  <c r="D209" s="1"/>
  <c r="D208"/>
  <c r="N208"/>
  <c r="H209"/>
  <c r="Q209"/>
  <c r="E209"/>
  <c r="N209" s="1"/>
  <c r="B210"/>
  <c r="P210" s="1"/>
  <c r="M209"/>
  <c r="J209"/>
  <c r="A210"/>
  <c r="G210" s="1"/>
  <c r="K209" l="1"/>
  <c r="Q210"/>
  <c r="H210"/>
  <c r="C210"/>
  <c r="K210" s="1"/>
  <c r="F209"/>
  <c r="E210"/>
  <c r="F210" s="1"/>
  <c r="B211"/>
  <c r="P211" s="1"/>
  <c r="M210"/>
  <c r="J210"/>
  <c r="A211"/>
  <c r="G211" s="1"/>
  <c r="H211" l="1"/>
  <c r="Q211"/>
  <c r="N210"/>
  <c r="E211"/>
  <c r="N211" s="1"/>
  <c r="D210"/>
  <c r="C211"/>
  <c r="K211" s="1"/>
  <c r="B212"/>
  <c r="P212" s="1"/>
  <c r="M211"/>
  <c r="J211"/>
  <c r="A212"/>
  <c r="G212" s="1"/>
  <c r="C212" l="1"/>
  <c r="D212" s="1"/>
  <c r="F211"/>
  <c r="D211"/>
  <c r="Q212"/>
  <c r="H212"/>
  <c r="E212"/>
  <c r="N212" s="1"/>
  <c r="B213"/>
  <c r="P213" s="1"/>
  <c r="M212"/>
  <c r="J212"/>
  <c r="A213"/>
  <c r="G213" s="1"/>
  <c r="K212" l="1"/>
  <c r="H213"/>
  <c r="Q213"/>
  <c r="C213"/>
  <c r="K213" s="1"/>
  <c r="F212"/>
  <c r="E213"/>
  <c r="B214"/>
  <c r="P214" s="1"/>
  <c r="M213"/>
  <c r="J213"/>
  <c r="A214"/>
  <c r="G214" s="1"/>
  <c r="N213" l="1"/>
  <c r="H214"/>
  <c r="Q214"/>
  <c r="E214"/>
  <c r="N214" s="1"/>
  <c r="D213"/>
  <c r="C214"/>
  <c r="B215"/>
  <c r="P215" s="1"/>
  <c r="M214"/>
  <c r="J214"/>
  <c r="A215"/>
  <c r="G215" s="1"/>
  <c r="F214" l="1"/>
  <c r="H215"/>
  <c r="Q215"/>
  <c r="E215"/>
  <c r="N215" s="1"/>
  <c r="K214"/>
  <c r="C215"/>
  <c r="D215" s="1"/>
  <c r="B216"/>
  <c r="P216" s="1"/>
  <c r="M215"/>
  <c r="J215"/>
  <c r="A216"/>
  <c r="G216" s="1"/>
  <c r="F215" l="1"/>
  <c r="C216"/>
  <c r="Q216"/>
  <c r="H216"/>
  <c r="K215"/>
  <c r="E216"/>
  <c r="N216" s="1"/>
  <c r="B217"/>
  <c r="P217" s="1"/>
  <c r="M216"/>
  <c r="J216"/>
  <c r="A217"/>
  <c r="G217" s="1"/>
  <c r="K216" l="1"/>
  <c r="C217"/>
  <c r="H217"/>
  <c r="Q217"/>
  <c r="F216"/>
  <c r="E217"/>
  <c r="F217" s="1"/>
  <c r="B218"/>
  <c r="P218" s="1"/>
  <c r="M217"/>
  <c r="J217"/>
  <c r="A218"/>
  <c r="G218" s="1"/>
  <c r="K217" l="1"/>
  <c r="C218"/>
  <c r="D218" s="1"/>
  <c r="H218"/>
  <c r="Q218"/>
  <c r="E218"/>
  <c r="F218" s="1"/>
  <c r="N217"/>
  <c r="B219"/>
  <c r="P219" s="1"/>
  <c r="M218"/>
  <c r="J218"/>
  <c r="A219"/>
  <c r="G219" s="1"/>
  <c r="K218" l="1"/>
  <c r="E219"/>
  <c r="F219" s="1"/>
  <c r="H219"/>
  <c r="Q219"/>
  <c r="N218"/>
  <c r="C219"/>
  <c r="K219" s="1"/>
  <c r="B220"/>
  <c r="P220" s="1"/>
  <c r="M219"/>
  <c r="J219"/>
  <c r="A220"/>
  <c r="G220" s="1"/>
  <c r="Q220" l="1"/>
  <c r="H220"/>
  <c r="E220"/>
  <c r="F220" s="1"/>
  <c r="N219"/>
  <c r="C220"/>
  <c r="K220" s="1"/>
  <c r="D219"/>
  <c r="B221"/>
  <c r="P221" s="1"/>
  <c r="M220"/>
  <c r="J220"/>
  <c r="A221"/>
  <c r="G221" s="1"/>
  <c r="N220" l="1"/>
  <c r="C221"/>
  <c r="D221" s="1"/>
  <c r="H221"/>
  <c r="Q221"/>
  <c r="E221"/>
  <c r="F221" s="1"/>
  <c r="D220"/>
  <c r="B222"/>
  <c r="P222" s="1"/>
  <c r="M221"/>
  <c r="J221"/>
  <c r="A222"/>
  <c r="G222" s="1"/>
  <c r="K221" l="1"/>
  <c r="C222"/>
  <c r="D222" s="1"/>
  <c r="Q222"/>
  <c r="H222"/>
  <c r="E222"/>
  <c r="F222" s="1"/>
  <c r="N221"/>
  <c r="B223"/>
  <c r="P223" s="1"/>
  <c r="M222"/>
  <c r="J222"/>
  <c r="A223"/>
  <c r="G223" s="1"/>
  <c r="K222" l="1"/>
  <c r="C223"/>
  <c r="D223" s="1"/>
  <c r="H223"/>
  <c r="Q223"/>
  <c r="E223"/>
  <c r="F223" s="1"/>
  <c r="N222"/>
  <c r="B224"/>
  <c r="P224" s="1"/>
  <c r="M223"/>
  <c r="J223"/>
  <c r="A224"/>
  <c r="G224" s="1"/>
  <c r="K223" l="1"/>
  <c r="C224"/>
  <c r="D224" s="1"/>
  <c r="Q224"/>
  <c r="H224"/>
  <c r="E224"/>
  <c r="N224" s="1"/>
  <c r="N223"/>
  <c r="B225"/>
  <c r="P225" s="1"/>
  <c r="M224"/>
  <c r="J224"/>
  <c r="A225"/>
  <c r="G225" s="1"/>
  <c r="K224" l="1"/>
  <c r="C225"/>
  <c r="D225" s="1"/>
  <c r="H225"/>
  <c r="Q225"/>
  <c r="E225"/>
  <c r="F225" s="1"/>
  <c r="F224"/>
  <c r="B226"/>
  <c r="P226" s="1"/>
  <c r="M225"/>
  <c r="J225"/>
  <c r="A226"/>
  <c r="G226" s="1"/>
  <c r="K225" l="1"/>
  <c r="E226"/>
  <c r="N226" s="1"/>
  <c r="Q226"/>
  <c r="H226"/>
  <c r="C226"/>
  <c r="K226" s="1"/>
  <c r="N225"/>
  <c r="B227"/>
  <c r="P227" s="1"/>
  <c r="M226"/>
  <c r="J226"/>
  <c r="A227"/>
  <c r="G227" s="1"/>
  <c r="F226" l="1"/>
  <c r="E227"/>
  <c r="F227" s="1"/>
  <c r="G228"/>
  <c r="H227"/>
  <c r="Q227"/>
  <c r="D226"/>
  <c r="C227"/>
  <c r="K227" s="1"/>
  <c r="B228"/>
  <c r="P228" s="1"/>
  <c r="M227"/>
  <c r="J227"/>
  <c r="A228"/>
  <c r="Q228" l="1"/>
  <c r="H228"/>
  <c r="E228"/>
  <c r="F228" s="1"/>
  <c r="N227"/>
  <c r="C228"/>
  <c r="D227"/>
  <c r="B229"/>
  <c r="P229" s="1"/>
  <c r="M228"/>
  <c r="J228"/>
  <c r="A229"/>
  <c r="G229" s="1"/>
  <c r="N228" l="1"/>
  <c r="E229"/>
  <c r="N229" s="1"/>
  <c r="H229"/>
  <c r="Q229"/>
  <c r="K228"/>
  <c r="C229"/>
  <c r="B230"/>
  <c r="P230" s="1"/>
  <c r="M229"/>
  <c r="J229"/>
  <c r="A230"/>
  <c r="C230" s="1"/>
  <c r="G230" l="1"/>
  <c r="Q230" s="1"/>
  <c r="F229"/>
  <c r="E230"/>
  <c r="F230" s="1"/>
  <c r="K229"/>
  <c r="D230"/>
  <c r="K230"/>
  <c r="B231"/>
  <c r="P231" s="1"/>
  <c r="M230"/>
  <c r="J230"/>
  <c r="A231"/>
  <c r="G231" s="1"/>
  <c r="H230" l="1"/>
  <c r="H231"/>
  <c r="Q231"/>
  <c r="C231"/>
  <c r="N230"/>
  <c r="E231"/>
  <c r="F231" s="1"/>
  <c r="B232"/>
  <c r="P232" s="1"/>
  <c r="M231"/>
  <c r="J231"/>
  <c r="A232"/>
  <c r="E232" l="1"/>
  <c r="N232" s="1"/>
  <c r="K231"/>
  <c r="G232"/>
  <c r="C232"/>
  <c r="N231"/>
  <c r="B233"/>
  <c r="P233" s="1"/>
  <c r="M232"/>
  <c r="J232"/>
  <c r="A233"/>
  <c r="G233" s="1"/>
  <c r="H233" l="1"/>
  <c r="Q233"/>
  <c r="E233"/>
  <c r="F233" s="1"/>
  <c r="Q232"/>
  <c r="H232"/>
  <c r="C233"/>
  <c r="F232"/>
  <c r="K232"/>
  <c r="B234"/>
  <c r="P234" s="1"/>
  <c r="M233"/>
  <c r="J233"/>
  <c r="A234"/>
  <c r="G234" s="1"/>
  <c r="K233" l="1"/>
  <c r="Q234"/>
  <c r="H234"/>
  <c r="E234"/>
  <c r="F234" s="1"/>
  <c r="N233"/>
  <c r="C234"/>
  <c r="B235"/>
  <c r="P235" s="1"/>
  <c r="M234"/>
  <c r="J234"/>
  <c r="A235"/>
  <c r="G235" s="1"/>
  <c r="K234" l="1"/>
  <c r="N234"/>
  <c r="H235"/>
  <c r="Q235"/>
  <c r="C235"/>
  <c r="E235"/>
  <c r="N235" s="1"/>
  <c r="B236"/>
  <c r="P236" s="1"/>
  <c r="M235"/>
  <c r="J235"/>
  <c r="A236"/>
  <c r="K235" l="1"/>
  <c r="E236"/>
  <c r="N236" s="1"/>
  <c r="G236"/>
  <c r="F235"/>
  <c r="C236"/>
  <c r="B237"/>
  <c r="P237" s="1"/>
  <c r="M236"/>
  <c r="J236"/>
  <c r="A237"/>
  <c r="G237" s="1"/>
  <c r="F236" l="1"/>
  <c r="H237"/>
  <c r="Q237"/>
  <c r="E237"/>
  <c r="Q236"/>
  <c r="H236"/>
  <c r="C237"/>
  <c r="K236"/>
  <c r="B238"/>
  <c r="P238" s="1"/>
  <c r="M237"/>
  <c r="J237"/>
  <c r="A238"/>
  <c r="N237" l="1"/>
  <c r="C238"/>
  <c r="G238"/>
  <c r="K237"/>
  <c r="E238"/>
  <c r="F238" s="1"/>
  <c r="B239"/>
  <c r="P239" s="1"/>
  <c r="M238"/>
  <c r="J238"/>
  <c r="A239"/>
  <c r="K238" l="1"/>
  <c r="E239"/>
  <c r="F239" s="1"/>
  <c r="C239"/>
  <c r="G239"/>
  <c r="Q238"/>
  <c r="H238"/>
  <c r="N238"/>
  <c r="B240"/>
  <c r="P240" s="1"/>
  <c r="M239"/>
  <c r="J239"/>
  <c r="A240"/>
  <c r="C240" s="1"/>
  <c r="G240" l="1"/>
  <c r="H240" s="1"/>
  <c r="N239"/>
  <c r="K239"/>
  <c r="H239"/>
  <c r="Q239"/>
  <c r="E240"/>
  <c r="N240" s="1"/>
  <c r="B241"/>
  <c r="P241" s="1"/>
  <c r="M240"/>
  <c r="J240"/>
  <c r="K240" s="1"/>
  <c r="A241"/>
  <c r="Q240" l="1"/>
  <c r="E241"/>
  <c r="F241" s="1"/>
  <c r="F240"/>
  <c r="G241"/>
  <c r="C241"/>
  <c r="B242"/>
  <c r="P242" s="1"/>
  <c r="M241"/>
  <c r="J241"/>
  <c r="A242"/>
  <c r="G242" s="1"/>
  <c r="Q242" l="1"/>
  <c r="H242"/>
  <c r="E242"/>
  <c r="F242" s="1"/>
  <c r="G243"/>
  <c r="H241"/>
  <c r="Q241"/>
  <c r="N241"/>
  <c r="C242"/>
  <c r="K242" s="1"/>
  <c r="K241"/>
  <c r="B243"/>
  <c r="P243" s="1"/>
  <c r="M242"/>
  <c r="J242"/>
  <c r="A243"/>
  <c r="N242" l="1"/>
  <c r="H243"/>
  <c r="Q243"/>
  <c r="C243"/>
  <c r="D243" s="1"/>
  <c r="D242"/>
  <c r="E243"/>
  <c r="F243" s="1"/>
  <c r="B244"/>
  <c r="P244" s="1"/>
  <c r="M243"/>
  <c r="J243"/>
  <c r="A244"/>
  <c r="G244" s="1"/>
  <c r="K243" l="1"/>
  <c r="Q244"/>
  <c r="H244"/>
  <c r="C244"/>
  <c r="D244" s="1"/>
  <c r="E244"/>
  <c r="F244" s="1"/>
  <c r="N243"/>
  <c r="B245"/>
  <c r="P245" s="1"/>
  <c r="M244"/>
  <c r="J244"/>
  <c r="A245"/>
  <c r="G245" s="1"/>
  <c r="K244" l="1"/>
  <c r="H245"/>
  <c r="Q245"/>
  <c r="E245"/>
  <c r="F245" s="1"/>
  <c r="C245"/>
  <c r="K245" s="1"/>
  <c r="N244"/>
  <c r="B246"/>
  <c r="P246" s="1"/>
  <c r="M245"/>
  <c r="J245"/>
  <c r="A246"/>
  <c r="G246" s="1"/>
  <c r="N245" l="1"/>
  <c r="D245"/>
  <c r="H246"/>
  <c r="Q246"/>
  <c r="C246"/>
  <c r="E246"/>
  <c r="F246" s="1"/>
  <c r="B247"/>
  <c r="P247" s="1"/>
  <c r="M246"/>
  <c r="J246"/>
  <c r="A247"/>
  <c r="K246" l="1"/>
  <c r="E247"/>
  <c r="F247" s="1"/>
  <c r="G247"/>
  <c r="N246"/>
  <c r="C247"/>
  <c r="B248"/>
  <c r="P248" s="1"/>
  <c r="M247"/>
  <c r="J247"/>
  <c r="A248"/>
  <c r="G248" s="1"/>
  <c r="H247" l="1"/>
  <c r="Q247"/>
  <c r="Q248"/>
  <c r="H248"/>
  <c r="E248"/>
  <c r="F248" s="1"/>
  <c r="N247"/>
  <c r="C248"/>
  <c r="K248" s="1"/>
  <c r="K247"/>
  <c r="B249"/>
  <c r="P249" s="1"/>
  <c r="M248"/>
  <c r="J248"/>
  <c r="A249"/>
  <c r="G249" s="1"/>
  <c r="N248" l="1"/>
  <c r="H249"/>
  <c r="Q249"/>
  <c r="E249"/>
  <c r="N249" s="1"/>
  <c r="D248"/>
  <c r="C249"/>
  <c r="B250"/>
  <c r="P250" s="1"/>
  <c r="M249"/>
  <c r="J249"/>
  <c r="A250"/>
  <c r="G250" s="1"/>
  <c r="F249" l="1"/>
  <c r="Q250"/>
  <c r="H250"/>
  <c r="E250"/>
  <c r="F250" s="1"/>
  <c r="K249"/>
  <c r="C250"/>
  <c r="K250" s="1"/>
  <c r="B251"/>
  <c r="P251" s="1"/>
  <c r="M250"/>
  <c r="J250"/>
  <c r="A251"/>
  <c r="G251" s="1"/>
  <c r="N250" l="1"/>
  <c r="C251"/>
  <c r="H251"/>
  <c r="Q251"/>
  <c r="E251"/>
  <c r="F251" s="1"/>
  <c r="D250"/>
  <c r="B252"/>
  <c r="P252" s="1"/>
  <c r="M251"/>
  <c r="J251"/>
  <c r="A252"/>
  <c r="G252" s="1"/>
  <c r="K251" l="1"/>
  <c r="C252"/>
  <c r="K252" s="1"/>
  <c r="Q252"/>
  <c r="H252"/>
  <c r="N251"/>
  <c r="E252"/>
  <c r="N252" s="1"/>
  <c r="B253"/>
  <c r="P253" s="1"/>
  <c r="M252"/>
  <c r="J252"/>
  <c r="A253"/>
  <c r="G253" s="1"/>
  <c r="D252" l="1"/>
  <c r="H253"/>
  <c r="Q253"/>
  <c r="E253"/>
  <c r="F253" s="1"/>
  <c r="C253"/>
  <c r="F252"/>
  <c r="B254"/>
  <c r="P254" s="1"/>
  <c r="M253"/>
  <c r="J253"/>
  <c r="A254"/>
  <c r="G254" s="1"/>
  <c r="N253" l="1"/>
  <c r="E254"/>
  <c r="N254" s="1"/>
  <c r="Q254"/>
  <c r="H254"/>
  <c r="C254"/>
  <c r="K254" s="1"/>
  <c r="K253"/>
  <c r="B255"/>
  <c r="P255" s="1"/>
  <c r="M254"/>
  <c r="J254"/>
  <c r="A255"/>
  <c r="G255" s="1"/>
  <c r="F254" l="1"/>
  <c r="E255"/>
  <c r="N255" s="1"/>
  <c r="H255"/>
  <c r="Q255"/>
  <c r="C255"/>
  <c r="D254"/>
  <c r="B256"/>
  <c r="P256" s="1"/>
  <c r="M255"/>
  <c r="J255"/>
  <c r="A256"/>
  <c r="G256" s="1"/>
  <c r="F255" l="1"/>
  <c r="E256"/>
  <c r="F256" s="1"/>
  <c r="Q256"/>
  <c r="H256"/>
  <c r="K255"/>
  <c r="C256"/>
  <c r="D256" s="1"/>
  <c r="B257"/>
  <c r="P257" s="1"/>
  <c r="M256"/>
  <c r="J256"/>
  <c r="A257"/>
  <c r="G257" s="1"/>
  <c r="N256" l="1"/>
  <c r="H257"/>
  <c r="Q257"/>
  <c r="C257"/>
  <c r="E257"/>
  <c r="F257" s="1"/>
  <c r="K256"/>
  <c r="B258"/>
  <c r="P258" s="1"/>
  <c r="M257"/>
  <c r="J257"/>
  <c r="A258"/>
  <c r="C258" l="1"/>
  <c r="K258" s="1"/>
  <c r="K257"/>
  <c r="G258"/>
  <c r="N257"/>
  <c r="E258"/>
  <c r="F258" s="1"/>
  <c r="B259"/>
  <c r="P259" s="1"/>
  <c r="M258"/>
  <c r="J258"/>
  <c r="A259"/>
  <c r="G259" s="1"/>
  <c r="H259" l="1"/>
  <c r="Q259"/>
  <c r="Q258"/>
  <c r="H258"/>
  <c r="E259"/>
  <c r="N259" s="1"/>
  <c r="D258"/>
  <c r="C259"/>
  <c r="N258"/>
  <c r="B260"/>
  <c r="P260" s="1"/>
  <c r="M259"/>
  <c r="J259"/>
  <c r="A260"/>
  <c r="G260" s="1"/>
  <c r="F259" l="1"/>
  <c r="Q260"/>
  <c r="H260"/>
  <c r="E260"/>
  <c r="F260" s="1"/>
  <c r="K259"/>
  <c r="C260"/>
  <c r="D260" s="1"/>
  <c r="B261"/>
  <c r="P261" s="1"/>
  <c r="M260"/>
  <c r="J260"/>
  <c r="A261"/>
  <c r="G261" s="1"/>
  <c r="N260" l="1"/>
  <c r="H261"/>
  <c r="Q261"/>
  <c r="E261"/>
  <c r="C261"/>
  <c r="K260"/>
  <c r="B262"/>
  <c r="P262" s="1"/>
  <c r="M261"/>
  <c r="J261"/>
  <c r="A262"/>
  <c r="E262" l="1"/>
  <c r="F262" s="1"/>
  <c r="N261"/>
  <c r="G262"/>
  <c r="K261"/>
  <c r="C262"/>
  <c r="B263"/>
  <c r="P263" s="1"/>
  <c r="M262"/>
  <c r="J262"/>
  <c r="A263"/>
  <c r="G263" s="1"/>
  <c r="H263" l="1"/>
  <c r="Q263"/>
  <c r="C263"/>
  <c r="G264"/>
  <c r="H262"/>
  <c r="Q262"/>
  <c r="N262"/>
  <c r="K262"/>
  <c r="E263"/>
  <c r="N263" s="1"/>
  <c r="B264"/>
  <c r="P264" s="1"/>
  <c r="M263"/>
  <c r="J263"/>
  <c r="A264"/>
  <c r="K263" l="1"/>
  <c r="Q264"/>
  <c r="H264"/>
  <c r="E264"/>
  <c r="F264" s="1"/>
  <c r="C264"/>
  <c r="F263"/>
  <c r="B265"/>
  <c r="P265" s="1"/>
  <c r="M264"/>
  <c r="J264"/>
  <c r="A265"/>
  <c r="N264" l="1"/>
  <c r="E265"/>
  <c r="F265" s="1"/>
  <c r="G265"/>
  <c r="K264"/>
  <c r="C265"/>
  <c r="K265" s="1"/>
  <c r="B266"/>
  <c r="P266" s="1"/>
  <c r="M265"/>
  <c r="J265"/>
  <c r="A266"/>
  <c r="G266" s="1"/>
  <c r="H265" l="1"/>
  <c r="Q265"/>
  <c r="Q266"/>
  <c r="H266"/>
  <c r="C266"/>
  <c r="N265"/>
  <c r="D265"/>
  <c r="E266"/>
  <c r="F266" s="1"/>
  <c r="B267"/>
  <c r="P267" s="1"/>
  <c r="M266"/>
  <c r="J266"/>
  <c r="A267"/>
  <c r="E267" l="1"/>
  <c r="F267" s="1"/>
  <c r="K266"/>
  <c r="G267"/>
  <c r="C267"/>
  <c r="K267" s="1"/>
  <c r="N266"/>
  <c r="B268"/>
  <c r="P268" s="1"/>
  <c r="M267"/>
  <c r="J267"/>
  <c r="A268"/>
  <c r="G268" s="1"/>
  <c r="Q268" l="1"/>
  <c r="H268"/>
  <c r="C268"/>
  <c r="G269"/>
  <c r="H267"/>
  <c r="Q267"/>
  <c r="N267"/>
  <c r="D267"/>
  <c r="E268"/>
  <c r="N268" s="1"/>
  <c r="B269"/>
  <c r="P269" s="1"/>
  <c r="M268"/>
  <c r="J268"/>
  <c r="A269"/>
  <c r="H269" l="1"/>
  <c r="Q269"/>
  <c r="E269"/>
  <c r="N269" s="1"/>
  <c r="K268"/>
  <c r="F268"/>
  <c r="C269"/>
  <c r="B270"/>
  <c r="P270" s="1"/>
  <c r="M269"/>
  <c r="J269"/>
  <c r="A270"/>
  <c r="G270" s="1"/>
  <c r="Q270" l="1"/>
  <c r="H270"/>
  <c r="E270"/>
  <c r="N270" s="1"/>
  <c r="F269"/>
  <c r="K269"/>
  <c r="C270"/>
  <c r="D270" s="1"/>
  <c r="B271"/>
  <c r="P271" s="1"/>
  <c r="M270"/>
  <c r="J270"/>
  <c r="A271"/>
  <c r="G271" s="1"/>
  <c r="H271" l="1"/>
  <c r="Q271"/>
  <c r="C271"/>
  <c r="K271" s="1"/>
  <c r="F270"/>
  <c r="E271"/>
  <c r="F271" s="1"/>
  <c r="K270"/>
  <c r="B272"/>
  <c r="P272" s="1"/>
  <c r="M271"/>
  <c r="J271"/>
  <c r="A272"/>
  <c r="G272" s="1"/>
  <c r="N271" l="1"/>
  <c r="D271"/>
  <c r="Q272"/>
  <c r="H272"/>
  <c r="C272"/>
  <c r="E272"/>
  <c r="F272" s="1"/>
  <c r="B273"/>
  <c r="P273" s="1"/>
  <c r="M272"/>
  <c r="J272"/>
  <c r="A273"/>
  <c r="N272" l="1"/>
  <c r="K272"/>
  <c r="C273"/>
  <c r="K273" s="1"/>
  <c r="G273"/>
  <c r="E273"/>
  <c r="F273" s="1"/>
  <c r="B274"/>
  <c r="P274" s="1"/>
  <c r="M273"/>
  <c r="J273"/>
  <c r="A274"/>
  <c r="E274" l="1"/>
  <c r="F274" s="1"/>
  <c r="G275"/>
  <c r="G274"/>
  <c r="H273"/>
  <c r="Q273"/>
  <c r="D273"/>
  <c r="C274"/>
  <c r="N273"/>
  <c r="B275"/>
  <c r="P275" s="1"/>
  <c r="M274"/>
  <c r="J274"/>
  <c r="A275"/>
  <c r="N274" l="1"/>
  <c r="Q274"/>
  <c r="H274"/>
  <c r="H275"/>
  <c r="Q275"/>
  <c r="E275"/>
  <c r="F275" s="1"/>
  <c r="C275"/>
  <c r="K274"/>
  <c r="B276"/>
  <c r="P276" s="1"/>
  <c r="M275"/>
  <c r="J275"/>
  <c r="A276"/>
  <c r="N275" l="1"/>
  <c r="E276"/>
  <c r="N276" s="1"/>
  <c r="G276"/>
  <c r="K275"/>
  <c r="C276"/>
  <c r="B277"/>
  <c r="P277" s="1"/>
  <c r="M276"/>
  <c r="J276"/>
  <c r="A277"/>
  <c r="G277" s="1"/>
  <c r="H277" l="1"/>
  <c r="Q277"/>
  <c r="E277"/>
  <c r="F277" s="1"/>
  <c r="Q276"/>
  <c r="H276"/>
  <c r="F276"/>
  <c r="C277"/>
  <c r="K277" s="1"/>
  <c r="K276"/>
  <c r="B278"/>
  <c r="P278" s="1"/>
  <c r="M277"/>
  <c r="J277"/>
  <c r="A278"/>
  <c r="G278" s="1"/>
  <c r="N277" l="1"/>
  <c r="H278"/>
  <c r="Q278"/>
  <c r="C278"/>
  <c r="D278" s="1"/>
  <c r="E278"/>
  <c r="F278" s="1"/>
  <c r="D277"/>
  <c r="B279"/>
  <c r="P279" s="1"/>
  <c r="M278"/>
  <c r="J278"/>
  <c r="A279"/>
  <c r="C279" l="1"/>
  <c r="K278"/>
  <c r="G279"/>
  <c r="E279"/>
  <c r="N279" s="1"/>
  <c r="N278"/>
  <c r="B280"/>
  <c r="P280" s="1"/>
  <c r="M279"/>
  <c r="J279"/>
  <c r="A280"/>
  <c r="C280" s="1"/>
  <c r="G280" l="1"/>
  <c r="H280" s="1"/>
  <c r="K279"/>
  <c r="E280"/>
  <c r="N280" s="1"/>
  <c r="G281"/>
  <c r="H279"/>
  <c r="Q279"/>
  <c r="F279"/>
  <c r="D280"/>
  <c r="K280"/>
  <c r="B281"/>
  <c r="P281" s="1"/>
  <c r="M280"/>
  <c r="J280"/>
  <c r="A281"/>
  <c r="E281" s="1"/>
  <c r="C281" l="1"/>
  <c r="D281" s="1"/>
  <c r="Q280"/>
  <c r="F280"/>
  <c r="H281"/>
  <c r="Q281"/>
  <c r="N281"/>
  <c r="F281"/>
  <c r="B282"/>
  <c r="P282" s="1"/>
  <c r="M281"/>
  <c r="J281"/>
  <c r="A282"/>
  <c r="C282" s="1"/>
  <c r="K281" l="1"/>
  <c r="G282"/>
  <c r="E282"/>
  <c r="F282" s="1"/>
  <c r="D282"/>
  <c r="K282"/>
  <c r="B283"/>
  <c r="P283" s="1"/>
  <c r="M282"/>
  <c r="J282"/>
  <c r="A283"/>
  <c r="G283" s="1"/>
  <c r="N282" l="1"/>
  <c r="H283"/>
  <c r="Q283"/>
  <c r="E283"/>
  <c r="N283" s="1"/>
  <c r="Q282"/>
  <c r="H282"/>
  <c r="C283"/>
  <c r="B284"/>
  <c r="P284" s="1"/>
  <c r="M283"/>
  <c r="J283"/>
  <c r="A284"/>
  <c r="G284" s="1"/>
  <c r="F283" l="1"/>
  <c r="Q284"/>
  <c r="H284"/>
  <c r="K283"/>
  <c r="E284"/>
  <c r="F284" s="1"/>
  <c r="C284"/>
  <c r="K284" s="1"/>
  <c r="B285"/>
  <c r="P285" s="1"/>
  <c r="M284"/>
  <c r="J284"/>
  <c r="A285"/>
  <c r="N284" l="1"/>
  <c r="C285"/>
  <c r="K285" s="1"/>
  <c r="G285"/>
  <c r="D284"/>
  <c r="E285"/>
  <c r="F285" s="1"/>
  <c r="B286"/>
  <c r="P286" s="1"/>
  <c r="M285"/>
  <c r="J285"/>
  <c r="A286"/>
  <c r="G286" s="1"/>
  <c r="H285" l="1"/>
  <c r="Q285"/>
  <c r="Q286"/>
  <c r="H286"/>
  <c r="C286"/>
  <c r="D286" s="1"/>
  <c r="D285"/>
  <c r="E286"/>
  <c r="F286" s="1"/>
  <c r="N285"/>
  <c r="B287"/>
  <c r="P287" s="1"/>
  <c r="M286"/>
  <c r="J286"/>
  <c r="A287"/>
  <c r="G287" s="1"/>
  <c r="K286" l="1"/>
  <c r="H287"/>
  <c r="Q287"/>
  <c r="C287"/>
  <c r="E287"/>
  <c r="N287" s="1"/>
  <c r="N286"/>
  <c r="B288"/>
  <c r="P288" s="1"/>
  <c r="M287"/>
  <c r="J287"/>
  <c r="A288"/>
  <c r="K287" l="1"/>
  <c r="E288"/>
  <c r="N288" s="1"/>
  <c r="G288"/>
  <c r="F287"/>
  <c r="C288"/>
  <c r="B289"/>
  <c r="P289" s="1"/>
  <c r="M288"/>
  <c r="J288"/>
  <c r="A289"/>
  <c r="G289" s="1"/>
  <c r="H289" l="1"/>
  <c r="Q289"/>
  <c r="E289"/>
  <c r="F289" s="1"/>
  <c r="G290"/>
  <c r="Q288"/>
  <c r="H288"/>
  <c r="F288"/>
  <c r="K288"/>
  <c r="C289"/>
  <c r="B290"/>
  <c r="P290" s="1"/>
  <c r="M289"/>
  <c r="J289"/>
  <c r="A290"/>
  <c r="Q290" l="1"/>
  <c r="H290"/>
  <c r="E290"/>
  <c r="F290" s="1"/>
  <c r="N289"/>
  <c r="C290"/>
  <c r="D290" s="1"/>
  <c r="K289"/>
  <c r="B291"/>
  <c r="P291" s="1"/>
  <c r="M290"/>
  <c r="J290"/>
  <c r="A291"/>
  <c r="G291" s="1"/>
  <c r="H291" l="1"/>
  <c r="Q291"/>
  <c r="K290"/>
  <c r="N290"/>
  <c r="E291"/>
  <c r="N291" s="1"/>
  <c r="C291"/>
  <c r="K291" s="1"/>
  <c r="B292"/>
  <c r="P292" s="1"/>
  <c r="M291"/>
  <c r="J291"/>
  <c r="A292"/>
  <c r="G292" s="1"/>
  <c r="F291" l="1"/>
  <c r="D291"/>
  <c r="Q292"/>
  <c r="H292"/>
  <c r="E292"/>
  <c r="F292" s="1"/>
  <c r="C292"/>
  <c r="K292" s="1"/>
  <c r="B293"/>
  <c r="P293" s="1"/>
  <c r="M292"/>
  <c r="J292"/>
  <c r="A293"/>
  <c r="G293" s="1"/>
  <c r="N292" l="1"/>
  <c r="D292"/>
  <c r="H293"/>
  <c r="Q293"/>
  <c r="E293"/>
  <c r="N293" s="1"/>
  <c r="C293"/>
  <c r="D293" s="1"/>
  <c r="B294"/>
  <c r="P294" s="1"/>
  <c r="M293"/>
  <c r="J293"/>
  <c r="A294"/>
  <c r="G294" s="1"/>
  <c r="K293" l="1"/>
  <c r="F293"/>
  <c r="H294"/>
  <c r="Q294"/>
  <c r="E294"/>
  <c r="N294" s="1"/>
  <c r="C294"/>
  <c r="D294" s="1"/>
  <c r="B295"/>
  <c r="P295" s="1"/>
  <c r="M294"/>
  <c r="J294"/>
  <c r="A295"/>
  <c r="G295" s="1"/>
  <c r="K294" l="1"/>
  <c r="F294"/>
  <c r="H295"/>
  <c r="Q295"/>
  <c r="C295"/>
  <c r="D295" s="1"/>
  <c r="E295"/>
  <c r="B296"/>
  <c r="P296" s="1"/>
  <c r="M295"/>
  <c r="J295"/>
  <c r="A296"/>
  <c r="K295" l="1"/>
  <c r="N295"/>
  <c r="G297"/>
  <c r="G296"/>
  <c r="A297"/>
  <c r="E297" s="1"/>
  <c r="B297"/>
  <c r="P297" s="1"/>
  <c r="M296"/>
  <c r="J296"/>
  <c r="E296"/>
  <c r="C296"/>
  <c r="H297" l="1"/>
  <c r="Q297"/>
  <c r="Q296"/>
  <c r="H296"/>
  <c r="C297"/>
  <c r="K297" s="1"/>
  <c r="G298"/>
  <c r="A298"/>
  <c r="F297"/>
  <c r="N297"/>
  <c r="B298"/>
  <c r="P298" s="1"/>
  <c r="M297"/>
  <c r="J297"/>
  <c r="F296"/>
  <c r="N296"/>
  <c r="D296"/>
  <c r="K296"/>
  <c r="H298" l="1"/>
  <c r="Q298"/>
  <c r="D297"/>
  <c r="G299"/>
  <c r="A299"/>
  <c r="E298"/>
  <c r="B299"/>
  <c r="P299" s="1"/>
  <c r="M298"/>
  <c r="J298"/>
  <c r="C298"/>
  <c r="H299" l="1"/>
  <c r="Q299"/>
  <c r="E299"/>
  <c r="F299" s="1"/>
  <c r="G300"/>
  <c r="A300"/>
  <c r="B300"/>
  <c r="P300" s="1"/>
  <c r="M299"/>
  <c r="J299"/>
  <c r="C299"/>
  <c r="N298"/>
  <c r="F298"/>
  <c r="D298"/>
  <c r="K298"/>
  <c r="Q300" l="1"/>
  <c r="H300"/>
  <c r="E300"/>
  <c r="F300" s="1"/>
  <c r="N299"/>
  <c r="D299"/>
  <c r="K299"/>
  <c r="A301"/>
  <c r="B301"/>
  <c r="P301" s="1"/>
  <c r="M300"/>
  <c r="J300"/>
  <c r="C300"/>
  <c r="E301" l="1"/>
  <c r="F301" s="1"/>
  <c r="G301"/>
  <c r="N300"/>
  <c r="D300"/>
  <c r="K300"/>
  <c r="A302"/>
  <c r="B302"/>
  <c r="P302" s="1"/>
  <c r="M301"/>
  <c r="J301"/>
  <c r="C301"/>
  <c r="E302" l="1"/>
  <c r="N302" s="1"/>
  <c r="G303"/>
  <c r="H301"/>
  <c r="Q301"/>
  <c r="G302"/>
  <c r="N301"/>
  <c r="A303"/>
  <c r="D301"/>
  <c r="K301"/>
  <c r="B303"/>
  <c r="P303" s="1"/>
  <c r="M302"/>
  <c r="J302"/>
  <c r="C302"/>
  <c r="F302" l="1"/>
  <c r="H303"/>
  <c r="Q303"/>
  <c r="Q302"/>
  <c r="H302"/>
  <c r="E303"/>
  <c r="N303" s="1"/>
  <c r="K302"/>
  <c r="A304"/>
  <c r="B304"/>
  <c r="P304" s="1"/>
  <c r="M303"/>
  <c r="J303"/>
  <c r="C303"/>
  <c r="G305" l="1"/>
  <c r="F303"/>
  <c r="E304"/>
  <c r="N304" s="1"/>
  <c r="G304"/>
  <c r="K303"/>
  <c r="A305"/>
  <c r="E305" s="1"/>
  <c r="B305"/>
  <c r="P305" s="1"/>
  <c r="M304"/>
  <c r="J304"/>
  <c r="C304"/>
  <c r="H305" l="1"/>
  <c r="Q305"/>
  <c r="Q304"/>
  <c r="H304"/>
  <c r="F304"/>
  <c r="G306"/>
  <c r="A306"/>
  <c r="F305"/>
  <c r="N305"/>
  <c r="D304"/>
  <c r="K304"/>
  <c r="B306"/>
  <c r="P306" s="1"/>
  <c r="M305"/>
  <c r="J305"/>
  <c r="C305"/>
  <c r="Q306" l="1"/>
  <c r="H306"/>
  <c r="G307"/>
  <c r="A307"/>
  <c r="E306"/>
  <c r="C306"/>
  <c r="D305"/>
  <c r="K305"/>
  <c r="B307"/>
  <c r="P307" s="1"/>
  <c r="M306"/>
  <c r="J306"/>
  <c r="H307" l="1"/>
  <c r="Q307"/>
  <c r="G308"/>
  <c r="N306"/>
  <c r="F306"/>
  <c r="A308"/>
  <c r="E307"/>
  <c r="C307"/>
  <c r="D306"/>
  <c r="K306"/>
  <c r="B308"/>
  <c r="P308" s="1"/>
  <c r="M307"/>
  <c r="J307"/>
  <c r="Q308" l="1"/>
  <c r="H308"/>
  <c r="E308"/>
  <c r="N308" s="1"/>
  <c r="G309"/>
  <c r="B309"/>
  <c r="P309" s="1"/>
  <c r="M308"/>
  <c r="J308"/>
  <c r="A309"/>
  <c r="E309"/>
  <c r="C308"/>
  <c r="K307"/>
  <c r="N307"/>
  <c r="F307"/>
  <c r="F308" l="1"/>
  <c r="H309"/>
  <c r="Q309"/>
  <c r="G310"/>
  <c r="N309"/>
  <c r="F309"/>
  <c r="K308"/>
  <c r="A310"/>
  <c r="E310"/>
  <c r="B310"/>
  <c r="P310" s="1"/>
  <c r="M309"/>
  <c r="J309"/>
  <c r="C309"/>
  <c r="H310" l="1"/>
  <c r="Q310"/>
  <c r="G311"/>
  <c r="D309"/>
  <c r="K309"/>
  <c r="N310"/>
  <c r="F310"/>
  <c r="A311"/>
  <c r="B311"/>
  <c r="P311" s="1"/>
  <c r="M310"/>
  <c r="J310"/>
  <c r="C310"/>
  <c r="H311" l="1"/>
  <c r="Q311"/>
  <c r="E311"/>
  <c r="F311" s="1"/>
  <c r="D310"/>
  <c r="K310"/>
  <c r="A312"/>
  <c r="B312"/>
  <c r="P312" s="1"/>
  <c r="M311"/>
  <c r="J311"/>
  <c r="C311"/>
  <c r="E312" l="1"/>
  <c r="N312" s="1"/>
  <c r="G312"/>
  <c r="N311"/>
  <c r="D311"/>
  <c r="K311"/>
  <c r="A313"/>
  <c r="B313"/>
  <c r="P313" s="1"/>
  <c r="M312"/>
  <c r="J312"/>
  <c r="C312"/>
  <c r="E313" l="1"/>
  <c r="N313" s="1"/>
  <c r="G314"/>
  <c r="G313"/>
  <c r="Q312"/>
  <c r="H312"/>
  <c r="F312"/>
  <c r="K312"/>
  <c r="A314"/>
  <c r="B314"/>
  <c r="P314" s="1"/>
  <c r="M313"/>
  <c r="J313"/>
  <c r="C313"/>
  <c r="E314" l="1"/>
  <c r="N314" s="1"/>
  <c r="H313"/>
  <c r="Q313"/>
  <c r="Q314"/>
  <c r="H314"/>
  <c r="F313"/>
  <c r="D313"/>
  <c r="K313"/>
  <c r="A315"/>
  <c r="G315" s="1"/>
  <c r="B315"/>
  <c r="P315" s="1"/>
  <c r="M314"/>
  <c r="J314"/>
  <c r="C314"/>
  <c r="F314" l="1"/>
  <c r="E315"/>
  <c r="F315" s="1"/>
  <c r="H315"/>
  <c r="Q315"/>
  <c r="D314"/>
  <c r="K314"/>
  <c r="A316"/>
  <c r="G316" s="1"/>
  <c r="B316"/>
  <c r="P316" s="1"/>
  <c r="M315"/>
  <c r="J315"/>
  <c r="C315"/>
  <c r="Q316" l="1"/>
  <c r="H316"/>
  <c r="E316"/>
  <c r="N316" s="1"/>
  <c r="N315"/>
  <c r="D315"/>
  <c r="K315"/>
  <c r="A317"/>
  <c r="B317"/>
  <c r="P317" s="1"/>
  <c r="M316"/>
  <c r="J316"/>
  <c r="C316"/>
  <c r="E317" l="1"/>
  <c r="F317" s="1"/>
  <c r="G317"/>
  <c r="F316"/>
  <c r="D316"/>
  <c r="K316"/>
  <c r="A318"/>
  <c r="B318"/>
  <c r="P318" s="1"/>
  <c r="M317"/>
  <c r="J317"/>
  <c r="C317"/>
  <c r="E318" l="1"/>
  <c r="F318" s="1"/>
  <c r="G318"/>
  <c r="H317"/>
  <c r="Q317"/>
  <c r="N317"/>
  <c r="D317"/>
  <c r="K317"/>
  <c r="A319"/>
  <c r="G319" s="1"/>
  <c r="B319"/>
  <c r="P319" s="1"/>
  <c r="M318"/>
  <c r="J318"/>
  <c r="C318"/>
  <c r="H319" l="1"/>
  <c r="Q319"/>
  <c r="E319"/>
  <c r="N319" s="1"/>
  <c r="Q318"/>
  <c r="H318"/>
  <c r="N318"/>
  <c r="D318"/>
  <c r="K318"/>
  <c r="A320"/>
  <c r="G320" s="1"/>
  <c r="B320"/>
  <c r="P320" s="1"/>
  <c r="M319"/>
  <c r="J319"/>
  <c r="C319"/>
  <c r="E320" l="1"/>
  <c r="N320" s="1"/>
  <c r="F319"/>
  <c r="Q320"/>
  <c r="H320"/>
  <c r="K319"/>
  <c r="A321"/>
  <c r="B321"/>
  <c r="P321" s="1"/>
  <c r="M320"/>
  <c r="J320"/>
  <c r="C320"/>
  <c r="E321" l="1"/>
  <c r="N321" s="1"/>
  <c r="G321"/>
  <c r="F320"/>
  <c r="D320"/>
  <c r="K320"/>
  <c r="A322"/>
  <c r="B322"/>
  <c r="P322" s="1"/>
  <c r="M321"/>
  <c r="J321"/>
  <c r="C321"/>
  <c r="E322" l="1"/>
  <c r="F322" s="1"/>
  <c r="G323"/>
  <c r="G322"/>
  <c r="Q321"/>
  <c r="F321"/>
  <c r="D321"/>
  <c r="K321"/>
  <c r="A323"/>
  <c r="B323"/>
  <c r="P323" s="1"/>
  <c r="M322"/>
  <c r="J322"/>
  <c r="C322"/>
  <c r="H323" l="1"/>
  <c r="Q323"/>
  <c r="E323"/>
  <c r="N323" s="1"/>
  <c r="Q322"/>
  <c r="H322"/>
  <c r="N322"/>
  <c r="D322"/>
  <c r="K322"/>
  <c r="A324"/>
  <c r="G324" s="1"/>
  <c r="B324"/>
  <c r="P324" s="1"/>
  <c r="M323"/>
  <c r="J323"/>
  <c r="C323"/>
  <c r="F323" l="1"/>
  <c r="G325"/>
  <c r="Q324"/>
  <c r="H324"/>
  <c r="A325"/>
  <c r="E324"/>
  <c r="D323"/>
  <c r="K323"/>
  <c r="B325"/>
  <c r="P325" s="1"/>
  <c r="M324"/>
  <c r="J324"/>
  <c r="C324"/>
  <c r="H325" l="1"/>
  <c r="Q325"/>
  <c r="E325"/>
  <c r="F325" s="1"/>
  <c r="D324"/>
  <c r="K324"/>
  <c r="F324"/>
  <c r="N324"/>
  <c r="A326"/>
  <c r="B326"/>
  <c r="P326" s="1"/>
  <c r="M325"/>
  <c r="J325"/>
  <c r="C325"/>
  <c r="E326" l="1"/>
  <c r="F326" s="1"/>
  <c r="G327"/>
  <c r="G326"/>
  <c r="N325"/>
  <c r="K325"/>
  <c r="A327"/>
  <c r="C327"/>
  <c r="B327"/>
  <c r="P327" s="1"/>
  <c r="M326"/>
  <c r="J326"/>
  <c r="C326"/>
  <c r="H327" l="1"/>
  <c r="Q327"/>
  <c r="H326"/>
  <c r="Q326"/>
  <c r="N326"/>
  <c r="D327"/>
  <c r="K327"/>
  <c r="D326"/>
  <c r="K326"/>
  <c r="A328"/>
  <c r="B328"/>
  <c r="P328" s="1"/>
  <c r="M327"/>
  <c r="J327"/>
  <c r="E327"/>
  <c r="E328" l="1"/>
  <c r="F328" s="1"/>
  <c r="G329"/>
  <c r="G328"/>
  <c r="N327"/>
  <c r="A329"/>
  <c r="B329"/>
  <c r="P329" s="1"/>
  <c r="M328"/>
  <c r="J328"/>
  <c r="C328"/>
  <c r="H329" l="1"/>
  <c r="Q329"/>
  <c r="Q328"/>
  <c r="H328"/>
  <c r="N328"/>
  <c r="E329"/>
  <c r="N329" s="1"/>
  <c r="D328"/>
  <c r="K328"/>
  <c r="A330"/>
  <c r="B330"/>
  <c r="P330" s="1"/>
  <c r="M329"/>
  <c r="J329"/>
  <c r="C329"/>
  <c r="E330" l="1"/>
  <c r="N330" s="1"/>
  <c r="F329"/>
  <c r="G330"/>
  <c r="D329"/>
  <c r="K329"/>
  <c r="A331"/>
  <c r="B331"/>
  <c r="P331" s="1"/>
  <c r="M330"/>
  <c r="J330"/>
  <c r="C330"/>
  <c r="G332" l="1"/>
  <c r="G331"/>
  <c r="Q330"/>
  <c r="H330"/>
  <c r="F330"/>
  <c r="D330"/>
  <c r="K330"/>
  <c r="A332"/>
  <c r="B332"/>
  <c r="P332" s="1"/>
  <c r="M331"/>
  <c r="J331"/>
  <c r="E331"/>
  <c r="C331"/>
  <c r="Q332" l="1"/>
  <c r="H332"/>
  <c r="H331"/>
  <c r="Q331"/>
  <c r="E332"/>
  <c r="N332" s="1"/>
  <c r="F331"/>
  <c r="N331"/>
  <c r="K331"/>
  <c r="A333"/>
  <c r="B333"/>
  <c r="P333" s="1"/>
  <c r="M332"/>
  <c r="J332"/>
  <c r="C332"/>
  <c r="F332" l="1"/>
  <c r="C333"/>
  <c r="K333" s="1"/>
  <c r="G333"/>
  <c r="B334"/>
  <c r="P334" s="1"/>
  <c r="M333"/>
  <c r="J333"/>
  <c r="D332"/>
  <c r="K332"/>
  <c r="A334"/>
  <c r="G334" s="1"/>
  <c r="E333"/>
  <c r="Q334" l="1"/>
  <c r="H334"/>
  <c r="G335"/>
  <c r="E334"/>
  <c r="F334" s="1"/>
  <c r="D333"/>
  <c r="H333"/>
  <c r="Q333"/>
  <c r="C334"/>
  <c r="D334" s="1"/>
  <c r="N333"/>
  <c r="F333"/>
  <c r="B335"/>
  <c r="P335" s="1"/>
  <c r="M334"/>
  <c r="J334"/>
  <c r="A335"/>
  <c r="H335" l="1"/>
  <c r="Q335"/>
  <c r="K334"/>
  <c r="N334"/>
  <c r="G336"/>
  <c r="A336"/>
  <c r="B336"/>
  <c r="P336" s="1"/>
  <c r="M335"/>
  <c r="J335"/>
  <c r="C335"/>
  <c r="E335"/>
  <c r="C336" l="1"/>
  <c r="K336" s="1"/>
  <c r="G337"/>
  <c r="Q336"/>
  <c r="H336"/>
  <c r="E336"/>
  <c r="F336" s="1"/>
  <c r="A337"/>
  <c r="B337"/>
  <c r="P337" s="1"/>
  <c r="M336"/>
  <c r="J336"/>
  <c r="D335"/>
  <c r="K335"/>
  <c r="N335"/>
  <c r="F335"/>
  <c r="H337" l="1"/>
  <c r="Q337"/>
  <c r="C337"/>
  <c r="D337" s="1"/>
  <c r="D336"/>
  <c r="E337"/>
  <c r="N337" s="1"/>
  <c r="N336"/>
  <c r="A338"/>
  <c r="B338"/>
  <c r="P338" s="1"/>
  <c r="M337"/>
  <c r="J337"/>
  <c r="E338" l="1"/>
  <c r="F338" s="1"/>
  <c r="K337"/>
  <c r="G338"/>
  <c r="F337"/>
  <c r="C338"/>
  <c r="D338" s="1"/>
  <c r="A339"/>
  <c r="B339"/>
  <c r="P339" s="1"/>
  <c r="M338"/>
  <c r="J338"/>
  <c r="E339" l="1"/>
  <c r="N339" s="1"/>
  <c r="G340"/>
  <c r="G339"/>
  <c r="Q338"/>
  <c r="H338"/>
  <c r="N338"/>
  <c r="K338"/>
  <c r="A340"/>
  <c r="B340"/>
  <c r="P340" s="1"/>
  <c r="M339"/>
  <c r="J339"/>
  <c r="C339"/>
  <c r="Q340" l="1"/>
  <c r="H340"/>
  <c r="F339"/>
  <c r="H339"/>
  <c r="Q339"/>
  <c r="E340"/>
  <c r="N340" s="1"/>
  <c r="D339"/>
  <c r="K339"/>
  <c r="A341"/>
  <c r="B341"/>
  <c r="P341" s="1"/>
  <c r="M340"/>
  <c r="J340"/>
  <c r="C340"/>
  <c r="F340" l="1"/>
  <c r="E341"/>
  <c r="F341" s="1"/>
  <c r="G341"/>
  <c r="D340"/>
  <c r="K340"/>
  <c r="A342"/>
  <c r="B342"/>
  <c r="P342" s="1"/>
  <c r="M341"/>
  <c r="J341"/>
  <c r="C341"/>
  <c r="E342" l="1"/>
  <c r="N342" s="1"/>
  <c r="G342"/>
  <c r="H341"/>
  <c r="Q341"/>
  <c r="N341"/>
  <c r="D341"/>
  <c r="K341"/>
  <c r="A343"/>
  <c r="G343" s="1"/>
  <c r="B343"/>
  <c r="P343" s="1"/>
  <c r="M342"/>
  <c r="J342"/>
  <c r="C342"/>
  <c r="H343" l="1"/>
  <c r="Q343"/>
  <c r="H342"/>
  <c r="Q342"/>
  <c r="E343"/>
  <c r="N343" s="1"/>
  <c r="F342"/>
  <c r="D342"/>
  <c r="K342"/>
  <c r="A344"/>
  <c r="B344"/>
  <c r="P344" s="1"/>
  <c r="M343"/>
  <c r="J343"/>
  <c r="C343"/>
  <c r="E344" l="1"/>
  <c r="F344" s="1"/>
  <c r="G345"/>
  <c r="F343"/>
  <c r="G344"/>
  <c r="K343"/>
  <c r="A345"/>
  <c r="E345"/>
  <c r="B345"/>
  <c r="P345" s="1"/>
  <c r="M344"/>
  <c r="J344"/>
  <c r="C344"/>
  <c r="H345" l="1"/>
  <c r="Q345"/>
  <c r="Q344"/>
  <c r="H344"/>
  <c r="N344"/>
  <c r="D344"/>
  <c r="K344"/>
  <c r="N345"/>
  <c r="F345"/>
  <c r="A346"/>
  <c r="B346"/>
  <c r="P346" s="1"/>
  <c r="M345"/>
  <c r="J345"/>
  <c r="C345"/>
  <c r="G347" l="1"/>
  <c r="E346"/>
  <c r="N346" s="1"/>
  <c r="G346"/>
  <c r="D345"/>
  <c r="K345"/>
  <c r="A347"/>
  <c r="B347"/>
  <c r="P347" s="1"/>
  <c r="M346"/>
  <c r="J346"/>
  <c r="C346"/>
  <c r="H347" l="1"/>
  <c r="Q347"/>
  <c r="Q346"/>
  <c r="H346"/>
  <c r="F346"/>
  <c r="E347"/>
  <c r="N347" s="1"/>
  <c r="D346"/>
  <c r="K346"/>
  <c r="A348"/>
  <c r="B348"/>
  <c r="P348" s="1"/>
  <c r="M347"/>
  <c r="J347"/>
  <c r="C347"/>
  <c r="F347" l="1"/>
  <c r="E348"/>
  <c r="F348" s="1"/>
  <c r="G348"/>
  <c r="D347"/>
  <c r="K347"/>
  <c r="A349"/>
  <c r="B349"/>
  <c r="P349" s="1"/>
  <c r="M348"/>
  <c r="J348"/>
  <c r="C348"/>
  <c r="E349" l="1"/>
  <c r="F349" s="1"/>
  <c r="G349"/>
  <c r="Q348"/>
  <c r="H348"/>
  <c r="N348"/>
  <c r="D348"/>
  <c r="K348"/>
  <c r="A350"/>
  <c r="G350" s="1"/>
  <c r="B350"/>
  <c r="P350" s="1"/>
  <c r="M349"/>
  <c r="J349"/>
  <c r="C349"/>
  <c r="Q350" l="1"/>
  <c r="H350"/>
  <c r="N349"/>
  <c r="H349"/>
  <c r="Q349"/>
  <c r="E350"/>
  <c r="F350" s="1"/>
  <c r="D349"/>
  <c r="K349"/>
  <c r="A351"/>
  <c r="B351"/>
  <c r="P351" s="1"/>
  <c r="M350"/>
  <c r="J350"/>
  <c r="C350"/>
  <c r="N350" l="1"/>
  <c r="E351"/>
  <c r="F351" s="1"/>
  <c r="G351"/>
  <c r="D350"/>
  <c r="K350"/>
  <c r="A352"/>
  <c r="B352"/>
  <c r="P352" s="1"/>
  <c r="M351"/>
  <c r="J351"/>
  <c r="C351"/>
  <c r="E352" l="1"/>
  <c r="N352" s="1"/>
  <c r="G352"/>
  <c r="H351"/>
  <c r="Q351"/>
  <c r="N351"/>
  <c r="D351"/>
  <c r="K351"/>
  <c r="A353"/>
  <c r="G353" s="1"/>
  <c r="B353"/>
  <c r="P353" s="1"/>
  <c r="M352"/>
  <c r="J352"/>
  <c r="C352"/>
  <c r="C353" l="1"/>
  <c r="K353" s="1"/>
  <c r="Q352"/>
  <c r="H352"/>
  <c r="H353"/>
  <c r="Q353"/>
  <c r="F352"/>
  <c r="D352"/>
  <c r="K352"/>
  <c r="A354"/>
  <c r="B354"/>
  <c r="P354" s="1"/>
  <c r="M353"/>
  <c r="J353"/>
  <c r="E353"/>
  <c r="D353" l="1"/>
  <c r="E354"/>
  <c r="F354" s="1"/>
  <c r="G355"/>
  <c r="G354"/>
  <c r="N353"/>
  <c r="A355"/>
  <c r="B355"/>
  <c r="P355" s="1"/>
  <c r="M354"/>
  <c r="J354"/>
  <c r="C354"/>
  <c r="H355" l="1"/>
  <c r="Q355"/>
  <c r="Q354"/>
  <c r="H354"/>
  <c r="N354"/>
  <c r="E355"/>
  <c r="N355" s="1"/>
  <c r="D354"/>
  <c r="K354"/>
  <c r="A356"/>
  <c r="B356"/>
  <c r="P356" s="1"/>
  <c r="M355"/>
  <c r="J355"/>
  <c r="C355"/>
  <c r="E356" l="1"/>
  <c r="F356" s="1"/>
  <c r="G357"/>
  <c r="F355"/>
  <c r="G356"/>
  <c r="K355"/>
  <c r="A357"/>
  <c r="E357" s="1"/>
  <c r="B357"/>
  <c r="P357" s="1"/>
  <c r="M356"/>
  <c r="J356"/>
  <c r="C356"/>
  <c r="H357" l="1"/>
  <c r="Q357"/>
  <c r="Q356"/>
  <c r="H356"/>
  <c r="N356"/>
  <c r="N357"/>
  <c r="F357"/>
  <c r="D356"/>
  <c r="K356"/>
  <c r="A358"/>
  <c r="B358"/>
  <c r="P358" s="1"/>
  <c r="M357"/>
  <c r="J357"/>
  <c r="C357"/>
  <c r="E358" l="1"/>
  <c r="F358" s="1"/>
  <c r="G359"/>
  <c r="G358"/>
  <c r="D357"/>
  <c r="K357"/>
  <c r="A359"/>
  <c r="B359"/>
  <c r="P359" s="1"/>
  <c r="M358"/>
  <c r="J358"/>
  <c r="C358"/>
  <c r="H359" l="1"/>
  <c r="Q359"/>
  <c r="H358"/>
  <c r="Q358"/>
  <c r="E359"/>
  <c r="N359" s="1"/>
  <c r="N358"/>
  <c r="D358"/>
  <c r="K358"/>
  <c r="A360"/>
  <c r="B360"/>
  <c r="P360" s="1"/>
  <c r="M359"/>
  <c r="J359"/>
  <c r="C359"/>
  <c r="E360" l="1"/>
  <c r="F360" s="1"/>
  <c r="G361"/>
  <c r="G360"/>
  <c r="F359"/>
  <c r="K359"/>
  <c r="A361"/>
  <c r="E361"/>
  <c r="B361"/>
  <c r="P361" s="1"/>
  <c r="M360"/>
  <c r="J360"/>
  <c r="C360"/>
  <c r="Q361" l="1"/>
  <c r="H361"/>
  <c r="Q360"/>
  <c r="H360"/>
  <c r="N360"/>
  <c r="N361"/>
  <c r="F361"/>
  <c r="D360"/>
  <c r="K360"/>
  <c r="A362"/>
  <c r="B362"/>
  <c r="P362" s="1"/>
  <c r="M361"/>
  <c r="J361"/>
  <c r="C361"/>
  <c r="E362" l="1"/>
  <c r="N362" s="1"/>
  <c r="G363"/>
  <c r="G362"/>
  <c r="D361"/>
  <c r="K361"/>
  <c r="A363"/>
  <c r="B363"/>
  <c r="P363" s="1"/>
  <c r="M362"/>
  <c r="J362"/>
  <c r="C362"/>
  <c r="Q363" l="1"/>
  <c r="H363"/>
  <c r="Q362"/>
  <c r="H362"/>
  <c r="E363"/>
  <c r="F363" s="1"/>
  <c r="F362"/>
  <c r="D362"/>
  <c r="K362"/>
  <c r="A364"/>
  <c r="B364"/>
  <c r="P364" s="1"/>
  <c r="M363"/>
  <c r="J363"/>
  <c r="C363"/>
  <c r="E364" l="1"/>
  <c r="F364" s="1"/>
  <c r="N363"/>
  <c r="G364"/>
  <c r="D363"/>
  <c r="K363"/>
  <c r="A365"/>
  <c r="B365"/>
  <c r="P365" s="1"/>
  <c r="M364"/>
  <c r="J364"/>
  <c r="C364"/>
  <c r="E365" l="1"/>
  <c r="F365" s="1"/>
  <c r="G365"/>
  <c r="Q364"/>
  <c r="H364"/>
  <c r="N364"/>
  <c r="D364"/>
  <c r="K364"/>
  <c r="A366"/>
  <c r="G366" s="1"/>
  <c r="B366"/>
  <c r="P366" s="1"/>
  <c r="M365"/>
  <c r="J365"/>
  <c r="C365"/>
  <c r="Q366" l="1"/>
  <c r="H366"/>
  <c r="Q365"/>
  <c r="H365"/>
  <c r="G367"/>
  <c r="N365"/>
  <c r="A367"/>
  <c r="D365"/>
  <c r="K365"/>
  <c r="C366"/>
  <c r="B367"/>
  <c r="P367" s="1"/>
  <c r="M366"/>
  <c r="J366"/>
  <c r="E366"/>
  <c r="Q367" l="1"/>
  <c r="H367"/>
  <c r="G368"/>
  <c r="E367"/>
  <c r="F367" s="1"/>
  <c r="N366"/>
  <c r="A368"/>
  <c r="C368" s="1"/>
  <c r="B368"/>
  <c r="P368" s="1"/>
  <c r="M367"/>
  <c r="J367"/>
  <c r="C367"/>
  <c r="D366"/>
  <c r="K366"/>
  <c r="Q368" l="1"/>
  <c r="H368"/>
  <c r="N367"/>
  <c r="D367"/>
  <c r="K367"/>
  <c r="D368"/>
  <c r="K368"/>
  <c r="A369"/>
  <c r="B369"/>
  <c r="P369" s="1"/>
  <c r="M368"/>
  <c r="J368"/>
  <c r="E368"/>
  <c r="E369" l="1"/>
  <c r="F369" s="1"/>
  <c r="G370"/>
  <c r="G369"/>
  <c r="N368"/>
  <c r="A370"/>
  <c r="B370"/>
  <c r="P370" s="1"/>
  <c r="M369"/>
  <c r="J369"/>
  <c r="C369"/>
  <c r="Q370" l="1"/>
  <c r="H370"/>
  <c r="Q369"/>
  <c r="H369"/>
  <c r="N369"/>
  <c r="E370"/>
  <c r="F370" s="1"/>
  <c r="D369"/>
  <c r="K369"/>
  <c r="A371"/>
  <c r="B371"/>
  <c r="P371" s="1"/>
  <c r="M370"/>
  <c r="J370"/>
  <c r="C370"/>
  <c r="C371" l="1"/>
  <c r="D371" s="1"/>
  <c r="N370"/>
  <c r="G371"/>
  <c r="D370"/>
  <c r="K370"/>
  <c r="A372"/>
  <c r="B372"/>
  <c r="P372" s="1"/>
  <c r="M371"/>
  <c r="J371"/>
  <c r="E371"/>
  <c r="K371" l="1"/>
  <c r="Q371"/>
  <c r="H371"/>
  <c r="E372"/>
  <c r="F372" s="1"/>
  <c r="G372"/>
  <c r="N371"/>
  <c r="A373"/>
  <c r="B373"/>
  <c r="P373" s="1"/>
  <c r="M372"/>
  <c r="J372"/>
  <c r="C372"/>
  <c r="E373" l="1"/>
  <c r="F373" s="1"/>
  <c r="G373"/>
  <c r="Q372"/>
  <c r="H372"/>
  <c r="N372"/>
  <c r="D372"/>
  <c r="K372"/>
  <c r="A374"/>
  <c r="G374" s="1"/>
  <c r="B374"/>
  <c r="P374" s="1"/>
  <c r="M373"/>
  <c r="J373"/>
  <c r="C373"/>
  <c r="Q374" l="1"/>
  <c r="H374"/>
  <c r="Q373"/>
  <c r="H373"/>
  <c r="E374"/>
  <c r="N374" s="1"/>
  <c r="N373"/>
  <c r="D373"/>
  <c r="K373"/>
  <c r="A375"/>
  <c r="G375" s="1"/>
  <c r="B375"/>
  <c r="P375" s="1"/>
  <c r="M374"/>
  <c r="J374"/>
  <c r="C374"/>
  <c r="F374" l="1"/>
  <c r="Q375"/>
  <c r="H375"/>
  <c r="E375"/>
  <c r="F375" s="1"/>
  <c r="D374"/>
  <c r="K374"/>
  <c r="A376"/>
  <c r="B376"/>
  <c r="P376" s="1"/>
  <c r="M375"/>
  <c r="J375"/>
  <c r="C375"/>
  <c r="E376" l="1"/>
  <c r="N376" s="1"/>
  <c r="G376"/>
  <c r="N375"/>
  <c r="D375"/>
  <c r="K375"/>
  <c r="A377"/>
  <c r="B377"/>
  <c r="P377" s="1"/>
  <c r="M376"/>
  <c r="J376"/>
  <c r="C376"/>
  <c r="G377" l="1"/>
  <c r="C377"/>
  <c r="K377" s="1"/>
  <c r="Q376"/>
  <c r="H376"/>
  <c r="F376"/>
  <c r="D376"/>
  <c r="K376"/>
  <c r="A378"/>
  <c r="G378" s="1"/>
  <c r="B378"/>
  <c r="P378" s="1"/>
  <c r="M377"/>
  <c r="J377"/>
  <c r="E377"/>
  <c r="Q377" l="1"/>
  <c r="H377"/>
  <c r="Q378"/>
  <c r="H378"/>
  <c r="E378"/>
  <c r="F378" s="1"/>
  <c r="D377"/>
  <c r="N377"/>
  <c r="A379"/>
  <c r="B379"/>
  <c r="P379" s="1"/>
  <c r="M378"/>
  <c r="J378"/>
  <c r="C378"/>
  <c r="E379" l="1"/>
  <c r="F379" s="1"/>
  <c r="N378"/>
  <c r="G379"/>
  <c r="D378"/>
  <c r="K378"/>
  <c r="A380"/>
  <c r="B380"/>
  <c r="P380" s="1"/>
  <c r="M379"/>
  <c r="J379"/>
  <c r="C379"/>
  <c r="E380" l="1"/>
  <c r="N380" s="1"/>
  <c r="G380"/>
  <c r="Q379"/>
  <c r="H379"/>
  <c r="N379"/>
  <c r="D379"/>
  <c r="K379"/>
  <c r="A381"/>
  <c r="G381" s="1"/>
  <c r="Q381" s="1"/>
  <c r="B381"/>
  <c r="P381" s="1"/>
  <c r="M380"/>
  <c r="J380"/>
  <c r="C380"/>
  <c r="C381" l="1"/>
  <c r="G382"/>
  <c r="Q380"/>
  <c r="H380"/>
  <c r="F380"/>
  <c r="D380"/>
  <c r="K380"/>
  <c r="A382"/>
  <c r="B382"/>
  <c r="P382" s="1"/>
  <c r="M381"/>
  <c r="J381"/>
  <c r="E381"/>
  <c r="Q382" l="1"/>
  <c r="H382"/>
  <c r="K381"/>
  <c r="E382"/>
  <c r="F382" s="1"/>
  <c r="N381"/>
  <c r="A383"/>
  <c r="B383"/>
  <c r="P383" s="1"/>
  <c r="M382"/>
  <c r="J382"/>
  <c r="C382"/>
  <c r="E383" l="1"/>
  <c r="F383" s="1"/>
  <c r="G383"/>
  <c r="N382"/>
  <c r="D382"/>
  <c r="K382"/>
  <c r="A384"/>
  <c r="B384"/>
  <c r="P384" s="1"/>
  <c r="M383"/>
  <c r="J383"/>
  <c r="C383"/>
  <c r="E384" l="1"/>
  <c r="N384" s="1"/>
  <c r="G384"/>
  <c r="H383"/>
  <c r="Q383"/>
  <c r="N383"/>
  <c r="D383"/>
  <c r="K383"/>
  <c r="A385"/>
  <c r="G385" s="1"/>
  <c r="B385"/>
  <c r="P385" s="1"/>
  <c r="M384"/>
  <c r="J384"/>
  <c r="C384"/>
  <c r="H385" l="1"/>
  <c r="Q385"/>
  <c r="Q384"/>
  <c r="H384"/>
  <c r="E385"/>
  <c r="F385" s="1"/>
  <c r="F384"/>
  <c r="D384"/>
  <c r="K384"/>
  <c r="A386"/>
  <c r="B386"/>
  <c r="P386" s="1"/>
  <c r="M385"/>
  <c r="J385"/>
  <c r="C385"/>
  <c r="E386" l="1"/>
  <c r="F386" s="1"/>
  <c r="G386"/>
  <c r="N385"/>
  <c r="D385"/>
  <c r="K385"/>
  <c r="A387"/>
  <c r="B387"/>
  <c r="P387" s="1"/>
  <c r="M386"/>
  <c r="J386"/>
  <c r="C386"/>
  <c r="E387" l="1"/>
  <c r="F387" s="1"/>
  <c r="G387"/>
  <c r="Q386"/>
  <c r="H386"/>
  <c r="N386"/>
  <c r="D386"/>
  <c r="K386"/>
  <c r="A388"/>
  <c r="G388" s="1"/>
  <c r="B388"/>
  <c r="P388" s="1"/>
  <c r="M387"/>
  <c r="J387"/>
  <c r="C387"/>
  <c r="Q388" l="1"/>
  <c r="H388"/>
  <c r="N387"/>
  <c r="H387"/>
  <c r="Q387"/>
  <c r="E388"/>
  <c r="N388" s="1"/>
  <c r="D387"/>
  <c r="K387"/>
  <c r="A389"/>
  <c r="B389"/>
  <c r="P389" s="1"/>
  <c r="M388"/>
  <c r="J388"/>
  <c r="C388"/>
  <c r="F388" l="1"/>
  <c r="E389"/>
  <c r="F389" s="1"/>
  <c r="G389"/>
  <c r="D388"/>
  <c r="K388"/>
  <c r="A390"/>
  <c r="B390"/>
  <c r="P390" s="1"/>
  <c r="M389"/>
  <c r="J389"/>
  <c r="C389"/>
  <c r="E390" l="1"/>
  <c r="N390" s="1"/>
  <c r="G390"/>
  <c r="H389"/>
  <c r="Q389"/>
  <c r="N389"/>
  <c r="D389"/>
  <c r="K389"/>
  <c r="A391"/>
  <c r="G391" s="1"/>
  <c r="B391"/>
  <c r="P391" s="1"/>
  <c r="M390"/>
  <c r="J390"/>
  <c r="C390"/>
  <c r="H391" l="1"/>
  <c r="Q391"/>
  <c r="Q390"/>
  <c r="H390"/>
  <c r="C391"/>
  <c r="F390"/>
  <c r="D390"/>
  <c r="K390"/>
  <c r="A392"/>
  <c r="B392"/>
  <c r="P392" s="1"/>
  <c r="M391"/>
  <c r="J391"/>
  <c r="E391"/>
  <c r="G393" l="1"/>
  <c r="E392"/>
  <c r="F392" s="1"/>
  <c r="K391"/>
  <c r="G392"/>
  <c r="N391"/>
  <c r="A393"/>
  <c r="B393"/>
  <c r="P393" s="1"/>
  <c r="M392"/>
  <c r="J392"/>
  <c r="C392"/>
  <c r="H393" l="1"/>
  <c r="Q393"/>
  <c r="Q392"/>
  <c r="H392"/>
  <c r="E393"/>
  <c r="N393" s="1"/>
  <c r="N392"/>
  <c r="D392"/>
  <c r="K392"/>
  <c r="A394"/>
  <c r="B394"/>
  <c r="P394" s="1"/>
  <c r="M393"/>
  <c r="J393"/>
  <c r="C393"/>
  <c r="E394" l="1"/>
  <c r="N394" s="1"/>
  <c r="F393"/>
  <c r="G394"/>
  <c r="D393"/>
  <c r="K393"/>
  <c r="A395"/>
  <c r="B395"/>
  <c r="P395" s="1"/>
  <c r="M394"/>
  <c r="J394"/>
  <c r="C394"/>
  <c r="E395" l="1"/>
  <c r="N395" s="1"/>
  <c r="G395"/>
  <c r="H394"/>
  <c r="Q394"/>
  <c r="F394"/>
  <c r="D394"/>
  <c r="K394"/>
  <c r="A396"/>
  <c r="G396" s="1"/>
  <c r="B396"/>
  <c r="P396" s="1"/>
  <c r="M395"/>
  <c r="J395"/>
  <c r="C395"/>
  <c r="Q396" l="1"/>
  <c r="H396"/>
  <c r="H395"/>
  <c r="Q395"/>
  <c r="E396"/>
  <c r="N396" s="1"/>
  <c r="F395"/>
  <c r="D395"/>
  <c r="K395"/>
  <c r="A397"/>
  <c r="B397"/>
  <c r="P397" s="1"/>
  <c r="M396"/>
  <c r="J396"/>
  <c r="C396"/>
  <c r="E397" l="1"/>
  <c r="F397" s="1"/>
  <c r="G398"/>
  <c r="F396"/>
  <c r="G397"/>
  <c r="D396"/>
  <c r="K396"/>
  <c r="A398"/>
  <c r="B398"/>
  <c r="P398" s="1"/>
  <c r="M397"/>
  <c r="J397"/>
  <c r="C397"/>
  <c r="E398" l="1"/>
  <c r="N398" s="1"/>
  <c r="Q398"/>
  <c r="H398"/>
  <c r="H397"/>
  <c r="Q397"/>
  <c r="N397"/>
  <c r="D397"/>
  <c r="K397"/>
  <c r="A399"/>
  <c r="G399" s="1"/>
  <c r="B399"/>
  <c r="P399" s="1"/>
  <c r="M398"/>
  <c r="J398"/>
  <c r="C398"/>
  <c r="H399" l="1"/>
  <c r="Q399"/>
  <c r="E399"/>
  <c r="F399" s="1"/>
  <c r="F398"/>
  <c r="D398"/>
  <c r="K398"/>
  <c r="A400"/>
  <c r="B400"/>
  <c r="P400" s="1"/>
  <c r="M399"/>
  <c r="J399"/>
  <c r="C399"/>
  <c r="E400" l="1"/>
  <c r="N400" s="1"/>
  <c r="G400"/>
  <c r="N399"/>
  <c r="D399"/>
  <c r="K399"/>
  <c r="A401"/>
  <c r="B401"/>
  <c r="P401" s="1"/>
  <c r="M400"/>
  <c r="J400"/>
  <c r="C400"/>
  <c r="E401" l="1"/>
  <c r="F401" s="1"/>
  <c r="G401"/>
  <c r="Q400"/>
  <c r="H400"/>
  <c r="F400"/>
  <c r="D400"/>
  <c r="K400"/>
  <c r="A402"/>
  <c r="G402" s="1"/>
  <c r="B402"/>
  <c r="P402" s="1"/>
  <c r="M401"/>
  <c r="J401"/>
  <c r="C401"/>
  <c r="Q402" l="1"/>
  <c r="H402"/>
  <c r="E402"/>
  <c r="N402" s="1"/>
  <c r="H401"/>
  <c r="Q401"/>
  <c r="N401"/>
  <c r="D401"/>
  <c r="K401"/>
  <c r="A403"/>
  <c r="G403" s="1"/>
  <c r="B403"/>
  <c r="P403" s="1"/>
  <c r="M402"/>
  <c r="J402"/>
  <c r="C402"/>
  <c r="F402" l="1"/>
  <c r="G404"/>
  <c r="E403"/>
  <c r="F403" s="1"/>
  <c r="H403"/>
  <c r="Q403"/>
  <c r="D402"/>
  <c r="K402"/>
  <c r="A404"/>
  <c r="C404"/>
  <c r="B404"/>
  <c r="P404" s="1"/>
  <c r="M403"/>
  <c r="J403"/>
  <c r="C403"/>
  <c r="Q404" l="1"/>
  <c r="H404"/>
  <c r="G405"/>
  <c r="N403"/>
  <c r="D403"/>
  <c r="K403"/>
  <c r="A405"/>
  <c r="B405"/>
  <c r="P405" s="1"/>
  <c r="M404"/>
  <c r="J404"/>
  <c r="K404" s="1"/>
  <c r="E404"/>
  <c r="H405" l="1"/>
  <c r="Q405"/>
  <c r="E405"/>
  <c r="F405" s="1"/>
  <c r="G406"/>
  <c r="N404"/>
  <c r="A406"/>
  <c r="E406"/>
  <c r="B406"/>
  <c r="P406" s="1"/>
  <c r="M405"/>
  <c r="J405"/>
  <c r="C405"/>
  <c r="Q406" l="1"/>
  <c r="H406"/>
  <c r="N405"/>
  <c r="F406"/>
  <c r="N406"/>
  <c r="D405"/>
  <c r="K405"/>
  <c r="A407"/>
  <c r="B407"/>
  <c r="P407" s="1"/>
  <c r="M406"/>
  <c r="J406"/>
  <c r="C406"/>
  <c r="E407" l="1"/>
  <c r="N407" s="1"/>
  <c r="G408"/>
  <c r="G407"/>
  <c r="D406"/>
  <c r="K406"/>
  <c r="A408"/>
  <c r="B408"/>
  <c r="P408" s="1"/>
  <c r="M407"/>
  <c r="J407"/>
  <c r="C407"/>
  <c r="Q408" l="1"/>
  <c r="H408"/>
  <c r="H407"/>
  <c r="Q407"/>
  <c r="F407"/>
  <c r="E408"/>
  <c r="F408" s="1"/>
  <c r="D407"/>
  <c r="K407"/>
  <c r="A409"/>
  <c r="B409"/>
  <c r="P409" s="1"/>
  <c r="M408"/>
  <c r="J408"/>
  <c r="C408"/>
  <c r="N408" l="1"/>
  <c r="E409"/>
  <c r="F409" s="1"/>
  <c r="G409"/>
  <c r="D408"/>
  <c r="K408"/>
  <c r="A410"/>
  <c r="B410"/>
  <c r="P410" s="1"/>
  <c r="M409"/>
  <c r="J409"/>
  <c r="C409"/>
  <c r="E410" l="1"/>
  <c r="F410" s="1"/>
  <c r="G410"/>
  <c r="H409"/>
  <c r="Q409"/>
  <c r="N409"/>
  <c r="D409"/>
  <c r="K409"/>
  <c r="A411"/>
  <c r="G411" s="1"/>
  <c r="B411"/>
  <c r="P411" s="1"/>
  <c r="M410"/>
  <c r="J410"/>
  <c r="C410"/>
  <c r="H411" l="1"/>
  <c r="Q411"/>
  <c r="E411"/>
  <c r="N411" s="1"/>
  <c r="H410"/>
  <c r="Q410"/>
  <c r="N410"/>
  <c r="D410"/>
  <c r="K410"/>
  <c r="A412"/>
  <c r="G412" s="1"/>
  <c r="B412"/>
  <c r="P412" s="1"/>
  <c r="M411"/>
  <c r="J411"/>
  <c r="C411"/>
  <c r="E412" l="1"/>
  <c r="N412" s="1"/>
  <c r="G413"/>
  <c r="Q412"/>
  <c r="H412"/>
  <c r="F411"/>
  <c r="D411"/>
  <c r="K411"/>
  <c r="A413"/>
  <c r="B413"/>
  <c r="P413" s="1"/>
  <c r="M412"/>
  <c r="J412"/>
  <c r="C412"/>
  <c r="H413" l="1"/>
  <c r="Q413"/>
  <c r="E413"/>
  <c r="F413" s="1"/>
  <c r="F412"/>
  <c r="D412"/>
  <c r="K412"/>
  <c r="A414"/>
  <c r="B414"/>
  <c r="P414" s="1"/>
  <c r="M413"/>
  <c r="J413"/>
  <c r="C413"/>
  <c r="E414" l="1"/>
  <c r="F414" s="1"/>
  <c r="G414"/>
  <c r="N413"/>
  <c r="D413"/>
  <c r="K413"/>
  <c r="A415"/>
  <c r="B415"/>
  <c r="P415" s="1"/>
  <c r="M414"/>
  <c r="J414"/>
  <c r="C414"/>
  <c r="E415" l="1"/>
  <c r="F415" s="1"/>
  <c r="G415"/>
  <c r="Q414"/>
  <c r="H414"/>
  <c r="N414"/>
  <c r="D414"/>
  <c r="K414"/>
  <c r="A416"/>
  <c r="G416" s="1"/>
  <c r="B416"/>
  <c r="P416" s="1"/>
  <c r="M415"/>
  <c r="J415"/>
  <c r="C415"/>
  <c r="Q416" l="1"/>
  <c r="H416"/>
  <c r="E416"/>
  <c r="N416" s="1"/>
  <c r="H415"/>
  <c r="Q415"/>
  <c r="N415"/>
  <c r="D415"/>
  <c r="K415"/>
  <c r="A417"/>
  <c r="G417" s="1"/>
  <c r="B417"/>
  <c r="P417" s="1"/>
  <c r="M416"/>
  <c r="J416"/>
  <c r="C416"/>
  <c r="E417" l="1"/>
  <c r="G418"/>
  <c r="H417"/>
  <c r="Q417"/>
  <c r="F416"/>
  <c r="D416"/>
  <c r="K416"/>
  <c r="A418"/>
  <c r="B418"/>
  <c r="P418" s="1"/>
  <c r="M417"/>
  <c r="J417"/>
  <c r="C417"/>
  <c r="Q418" l="1"/>
  <c r="H418"/>
  <c r="N417"/>
  <c r="E418"/>
  <c r="N418" s="1"/>
  <c r="K417"/>
  <c r="A419"/>
  <c r="E419" s="1"/>
  <c r="B419"/>
  <c r="P419" s="1"/>
  <c r="M418"/>
  <c r="J418"/>
  <c r="C418"/>
  <c r="G420" l="1"/>
  <c r="G419"/>
  <c r="F418"/>
  <c r="F419"/>
  <c r="N419"/>
  <c r="D418"/>
  <c r="K418"/>
  <c r="A420"/>
  <c r="B420"/>
  <c r="P420" s="1"/>
  <c r="M419"/>
  <c r="J419"/>
  <c r="C419"/>
  <c r="Q420" l="1"/>
  <c r="H420"/>
  <c r="H419"/>
  <c r="Q419"/>
  <c r="E420"/>
  <c r="F420" s="1"/>
  <c r="D419"/>
  <c r="K419"/>
  <c r="A421"/>
  <c r="B421"/>
  <c r="P421" s="1"/>
  <c r="M420"/>
  <c r="J420"/>
  <c r="C420"/>
  <c r="E421" l="1"/>
  <c r="F421" s="1"/>
  <c r="G421"/>
  <c r="N420"/>
  <c r="D420"/>
  <c r="K420"/>
  <c r="A422"/>
  <c r="B422"/>
  <c r="P422" s="1"/>
  <c r="M421"/>
  <c r="J421"/>
  <c r="C421"/>
  <c r="E422" l="1"/>
  <c r="F422" s="1"/>
  <c r="G422"/>
  <c r="H421"/>
  <c r="Q421"/>
  <c r="N421"/>
  <c r="D421"/>
  <c r="K421"/>
  <c r="A423"/>
  <c r="G423" s="1"/>
  <c r="B423"/>
  <c r="P423" s="1"/>
  <c r="M422"/>
  <c r="J422"/>
  <c r="C422"/>
  <c r="H423" l="1"/>
  <c r="Q423"/>
  <c r="E423"/>
  <c r="F423" s="1"/>
  <c r="Q422"/>
  <c r="H422"/>
  <c r="N422"/>
  <c r="D422"/>
  <c r="K422"/>
  <c r="A424"/>
  <c r="G424" s="1"/>
  <c r="B424"/>
  <c r="P424" s="1"/>
  <c r="M423"/>
  <c r="J423"/>
  <c r="C423"/>
  <c r="N423" l="1"/>
  <c r="E424"/>
  <c r="N424" s="1"/>
  <c r="Q424"/>
  <c r="H424"/>
  <c r="D423"/>
  <c r="K423"/>
  <c r="A425"/>
  <c r="B425"/>
  <c r="P425" s="1"/>
  <c r="M424"/>
  <c r="J424"/>
  <c r="C424"/>
  <c r="E425" l="1"/>
  <c r="F425" s="1"/>
  <c r="G425"/>
  <c r="F424"/>
  <c r="D424"/>
  <c r="K424"/>
  <c r="A426"/>
  <c r="B426"/>
  <c r="P426" s="1"/>
  <c r="M425"/>
  <c r="J425"/>
  <c r="C425"/>
  <c r="G427" l="1"/>
  <c r="H425"/>
  <c r="Q425"/>
  <c r="G426"/>
  <c r="N425"/>
  <c r="A427"/>
  <c r="D425"/>
  <c r="K425"/>
  <c r="E426"/>
  <c r="C426"/>
  <c r="B427"/>
  <c r="P427" s="1"/>
  <c r="M426"/>
  <c r="J426"/>
  <c r="H427" l="1"/>
  <c r="Q427"/>
  <c r="H426"/>
  <c r="Q426"/>
  <c r="E427"/>
  <c r="N427" s="1"/>
  <c r="A428"/>
  <c r="C427"/>
  <c r="N426"/>
  <c r="F426"/>
  <c r="D426"/>
  <c r="K426"/>
  <c r="B428"/>
  <c r="P428" s="1"/>
  <c r="M427"/>
  <c r="J427"/>
  <c r="E428" l="1"/>
  <c r="G429"/>
  <c r="G428"/>
  <c r="F427"/>
  <c r="B429"/>
  <c r="P429" s="1"/>
  <c r="M428"/>
  <c r="J428"/>
  <c r="A429"/>
  <c r="E429"/>
  <c r="C428"/>
  <c r="D427"/>
  <c r="K427"/>
  <c r="H429" l="1"/>
  <c r="Q429"/>
  <c r="Q428"/>
  <c r="H428"/>
  <c r="N428"/>
  <c r="K428"/>
  <c r="N429"/>
  <c r="F429"/>
  <c r="B430"/>
  <c r="P430" s="1"/>
  <c r="M429"/>
  <c r="J429"/>
  <c r="A430"/>
  <c r="C429"/>
  <c r="E430" l="1"/>
  <c r="F430" s="1"/>
  <c r="G430"/>
  <c r="D429"/>
  <c r="K429"/>
  <c r="B431"/>
  <c r="P431" s="1"/>
  <c r="M430"/>
  <c r="J430"/>
  <c r="A431"/>
  <c r="C431" s="1"/>
  <c r="C430"/>
  <c r="G431" l="1"/>
  <c r="H431" s="1"/>
  <c r="Q430"/>
  <c r="H430"/>
  <c r="E431"/>
  <c r="F431" s="1"/>
  <c r="N430"/>
  <c r="D431"/>
  <c r="K431"/>
  <c r="D430"/>
  <c r="K430"/>
  <c r="B432"/>
  <c r="P432" s="1"/>
  <c r="M431"/>
  <c r="J431"/>
  <c r="A432"/>
  <c r="Q431" l="1"/>
  <c r="E432"/>
  <c r="N432" s="1"/>
  <c r="N431"/>
  <c r="G432"/>
  <c r="B433"/>
  <c r="P433" s="1"/>
  <c r="M432"/>
  <c r="J432"/>
  <c r="A433"/>
  <c r="C432"/>
  <c r="E433" l="1"/>
  <c r="F433" s="1"/>
  <c r="G434"/>
  <c r="G433"/>
  <c r="F432"/>
  <c r="Q432"/>
  <c r="H432"/>
  <c r="D432"/>
  <c r="K432"/>
  <c r="B434"/>
  <c r="P434" s="1"/>
  <c r="M433"/>
  <c r="J433"/>
  <c r="A434"/>
  <c r="C433"/>
  <c r="N433" l="1"/>
  <c r="H433"/>
  <c r="Q433"/>
  <c r="Q434"/>
  <c r="H434"/>
  <c r="E434"/>
  <c r="N434" s="1"/>
  <c r="C434"/>
  <c r="K434" s="1"/>
  <c r="D433"/>
  <c r="K433"/>
  <c r="B435"/>
  <c r="P435" s="1"/>
  <c r="M434"/>
  <c r="J434"/>
  <c r="A435"/>
  <c r="E435" l="1"/>
  <c r="F435" s="1"/>
  <c r="G436"/>
  <c r="F434"/>
  <c r="D434"/>
  <c r="G435"/>
  <c r="A436"/>
  <c r="B436"/>
  <c r="P436" s="1"/>
  <c r="M435"/>
  <c r="J435"/>
  <c r="C435"/>
  <c r="N435" l="1"/>
  <c r="Q436"/>
  <c r="H436"/>
  <c r="C436"/>
  <c r="K436" s="1"/>
  <c r="H435"/>
  <c r="Q435"/>
  <c r="E436"/>
  <c r="N436" s="1"/>
  <c r="A437"/>
  <c r="D435"/>
  <c r="K435"/>
  <c r="B437"/>
  <c r="P437" s="1"/>
  <c r="M436"/>
  <c r="J436"/>
  <c r="D436" l="1"/>
  <c r="E437"/>
  <c r="F437" s="1"/>
  <c r="G437"/>
  <c r="F436"/>
  <c r="B438"/>
  <c r="P438" s="1"/>
  <c r="M437"/>
  <c r="J437"/>
  <c r="A438"/>
  <c r="C437"/>
  <c r="E438" l="1"/>
  <c r="N438" s="1"/>
  <c r="G439"/>
  <c r="G438"/>
  <c r="H437"/>
  <c r="Q437"/>
  <c r="N437"/>
  <c r="D437"/>
  <c r="K437"/>
  <c r="B439"/>
  <c r="P439" s="1"/>
  <c r="M438"/>
  <c r="J438"/>
  <c r="A439"/>
  <c r="C438"/>
  <c r="Q438" l="1"/>
  <c r="H438"/>
  <c r="F438"/>
  <c r="H439"/>
  <c r="Q439"/>
  <c r="E439"/>
  <c r="F439" s="1"/>
  <c r="C439"/>
  <c r="K439" s="1"/>
  <c r="D438"/>
  <c r="K438"/>
  <c r="B440"/>
  <c r="P440" s="1"/>
  <c r="M439"/>
  <c r="J439"/>
  <c r="A440"/>
  <c r="N439" l="1"/>
  <c r="D439"/>
  <c r="G441"/>
  <c r="G440"/>
  <c r="A441"/>
  <c r="B441"/>
  <c r="P441" s="1"/>
  <c r="M440"/>
  <c r="J440"/>
  <c r="E440"/>
  <c r="C440"/>
  <c r="H441" l="1"/>
  <c r="Q441"/>
  <c r="Q440"/>
  <c r="H440"/>
  <c r="E441"/>
  <c r="G442"/>
  <c r="A442"/>
  <c r="B442"/>
  <c r="P442" s="1"/>
  <c r="M441"/>
  <c r="J441"/>
  <c r="C441"/>
  <c r="F440"/>
  <c r="N440"/>
  <c r="D440"/>
  <c r="K440"/>
  <c r="N441" l="1"/>
  <c r="H442"/>
  <c r="Q442"/>
  <c r="G443"/>
  <c r="A443"/>
  <c r="E442"/>
  <c r="K441"/>
  <c r="B443"/>
  <c r="P443" s="1"/>
  <c r="M442"/>
  <c r="J442"/>
  <c r="C442"/>
  <c r="H443" l="1"/>
  <c r="Q443"/>
  <c r="E443"/>
  <c r="N443" s="1"/>
  <c r="D442"/>
  <c r="K442"/>
  <c r="F442"/>
  <c r="N442"/>
  <c r="A444"/>
  <c r="B444"/>
  <c r="P444" s="1"/>
  <c r="M443"/>
  <c r="J443"/>
  <c r="C443"/>
  <c r="E444" l="1"/>
  <c r="N444" s="1"/>
  <c r="G444"/>
  <c r="F443"/>
  <c r="D443"/>
  <c r="K443"/>
  <c r="A445"/>
  <c r="B445"/>
  <c r="P445" s="1"/>
  <c r="M444"/>
  <c r="J444"/>
  <c r="C444"/>
  <c r="E445" l="1"/>
  <c r="F445" s="1"/>
  <c r="G445"/>
  <c r="Q444"/>
  <c r="H444"/>
  <c r="F444"/>
  <c r="D444"/>
  <c r="K444"/>
  <c r="A446"/>
  <c r="G446" s="1"/>
  <c r="B446"/>
  <c r="P446" s="1"/>
  <c r="M445"/>
  <c r="J445"/>
  <c r="C445"/>
  <c r="G447" l="1"/>
  <c r="H445"/>
  <c r="Q445"/>
  <c r="E446"/>
  <c r="F446" s="1"/>
  <c r="Q446"/>
  <c r="H446"/>
  <c r="N445"/>
  <c r="D445"/>
  <c r="K445"/>
  <c r="A447"/>
  <c r="B447"/>
  <c r="P447" s="1"/>
  <c r="M446"/>
  <c r="J446"/>
  <c r="C446"/>
  <c r="N446" l="1"/>
  <c r="H447"/>
  <c r="Q447"/>
  <c r="E447"/>
  <c r="F447" s="1"/>
  <c r="D446"/>
  <c r="K446"/>
  <c r="A448"/>
  <c r="B448"/>
  <c r="P448" s="1"/>
  <c r="M447"/>
  <c r="J447"/>
  <c r="C447"/>
  <c r="E448" l="1"/>
  <c r="N448" s="1"/>
  <c r="G448"/>
  <c r="N447"/>
  <c r="D447"/>
  <c r="K447"/>
  <c r="A449"/>
  <c r="G449" s="1"/>
  <c r="B449"/>
  <c r="P449" s="1"/>
  <c r="M448"/>
  <c r="J448"/>
  <c r="C448"/>
  <c r="H449" l="1"/>
  <c r="Q449"/>
  <c r="E449"/>
  <c r="F449" s="1"/>
  <c r="Q448"/>
  <c r="H448"/>
  <c r="F448"/>
  <c r="D448"/>
  <c r="K448"/>
  <c r="A450"/>
  <c r="G450" s="1"/>
  <c r="B450"/>
  <c r="P450" s="1"/>
  <c r="M449"/>
  <c r="J449"/>
  <c r="C449"/>
  <c r="E450" l="1"/>
  <c r="N450" s="1"/>
  <c r="G451"/>
  <c r="N449"/>
  <c r="Q450"/>
  <c r="H450"/>
  <c r="D449"/>
  <c r="K449"/>
  <c r="A451"/>
  <c r="B451"/>
  <c r="P451" s="1"/>
  <c r="M450"/>
  <c r="J450"/>
  <c r="C450"/>
  <c r="H451" l="1"/>
  <c r="Q451"/>
  <c r="E451"/>
  <c r="N451" s="1"/>
  <c r="F450"/>
  <c r="D450"/>
  <c r="K450"/>
  <c r="A452"/>
  <c r="B452"/>
  <c r="P452" s="1"/>
  <c r="M451"/>
  <c r="J451"/>
  <c r="C451"/>
  <c r="E452" l="1"/>
  <c r="N452" s="1"/>
  <c r="G452"/>
  <c r="F451"/>
  <c r="D451"/>
  <c r="K451"/>
  <c r="A453"/>
  <c r="B453"/>
  <c r="P453" s="1"/>
  <c r="M452"/>
  <c r="J452"/>
  <c r="C452"/>
  <c r="E453" l="1"/>
  <c r="G453"/>
  <c r="Q452"/>
  <c r="H452"/>
  <c r="F452"/>
  <c r="D452"/>
  <c r="K452"/>
  <c r="A454"/>
  <c r="B454"/>
  <c r="P454" s="1"/>
  <c r="M453"/>
  <c r="J453"/>
  <c r="C453"/>
  <c r="E454" l="1"/>
  <c r="N454" s="1"/>
  <c r="G455"/>
  <c r="Q453"/>
  <c r="G454"/>
  <c r="N453"/>
  <c r="K453"/>
  <c r="A455"/>
  <c r="B455"/>
  <c r="P455" s="1"/>
  <c r="M454"/>
  <c r="J454"/>
  <c r="C454"/>
  <c r="E455" l="1"/>
  <c r="N455" s="1"/>
  <c r="G456"/>
  <c r="H455"/>
  <c r="Q455"/>
  <c r="Q454"/>
  <c r="H454"/>
  <c r="F454"/>
  <c r="D454"/>
  <c r="K454"/>
  <c r="A456"/>
  <c r="B456"/>
  <c r="P456" s="1"/>
  <c r="M455"/>
  <c r="J455"/>
  <c r="C455"/>
  <c r="F455" l="1"/>
  <c r="E456"/>
  <c r="N456" s="1"/>
  <c r="Q456"/>
  <c r="H456"/>
  <c r="D455"/>
  <c r="K455"/>
  <c r="A457"/>
  <c r="B457"/>
  <c r="P457" s="1"/>
  <c r="M456"/>
  <c r="J456"/>
  <c r="C456"/>
  <c r="E457" l="1"/>
  <c r="N457" s="1"/>
  <c r="G457"/>
  <c r="F456"/>
  <c r="D456"/>
  <c r="K456"/>
  <c r="A458"/>
  <c r="B458"/>
  <c r="P458" s="1"/>
  <c r="M457"/>
  <c r="J457"/>
  <c r="C457"/>
  <c r="G459" l="1"/>
  <c r="G458"/>
  <c r="H457"/>
  <c r="Q457"/>
  <c r="F457"/>
  <c r="D457"/>
  <c r="K457"/>
  <c r="A459"/>
  <c r="E458"/>
  <c r="C458"/>
  <c r="B459"/>
  <c r="P459" s="1"/>
  <c r="M458"/>
  <c r="J458"/>
  <c r="H459" l="1"/>
  <c r="Q459"/>
  <c r="H458"/>
  <c r="Q458"/>
  <c r="E459"/>
  <c r="F459" s="1"/>
  <c r="G460"/>
  <c r="A460"/>
  <c r="C459"/>
  <c r="D458"/>
  <c r="K458"/>
  <c r="F458"/>
  <c r="N458"/>
  <c r="B460"/>
  <c r="P460" s="1"/>
  <c r="M459"/>
  <c r="J459"/>
  <c r="E460" l="1"/>
  <c r="N460" s="1"/>
  <c r="N459"/>
  <c r="Q460"/>
  <c r="H460"/>
  <c r="B461"/>
  <c r="P461" s="1"/>
  <c r="M460"/>
  <c r="J460"/>
  <c r="A461"/>
  <c r="G461" s="1"/>
  <c r="C460"/>
  <c r="D459"/>
  <c r="K459"/>
  <c r="H461" l="1"/>
  <c r="Q461"/>
  <c r="E461"/>
  <c r="N461" s="1"/>
  <c r="F460"/>
  <c r="D460"/>
  <c r="K460"/>
  <c r="B462"/>
  <c r="P462" s="1"/>
  <c r="M461"/>
  <c r="J461"/>
  <c r="A462"/>
  <c r="G462" s="1"/>
  <c r="C461"/>
  <c r="Q462" l="1"/>
  <c r="H462"/>
  <c r="F461"/>
  <c r="E462"/>
  <c r="N462" s="1"/>
  <c r="C462"/>
  <c r="K462" s="1"/>
  <c r="D461"/>
  <c r="K461"/>
  <c r="B463"/>
  <c r="P463" s="1"/>
  <c r="M462"/>
  <c r="J462"/>
  <c r="A463"/>
  <c r="G463" s="1"/>
  <c r="F462" l="1"/>
  <c r="H463"/>
  <c r="Q463"/>
  <c r="D462"/>
  <c r="G464"/>
  <c r="A464"/>
  <c r="B464"/>
  <c r="P464" s="1"/>
  <c r="M463"/>
  <c r="J463"/>
  <c r="E463"/>
  <c r="C463"/>
  <c r="E464" l="1"/>
  <c r="N464" s="1"/>
  <c r="G465"/>
  <c r="Q464"/>
  <c r="H464"/>
  <c r="A465"/>
  <c r="B465"/>
  <c r="P465" s="1"/>
  <c r="M464"/>
  <c r="J464"/>
  <c r="C464"/>
  <c r="N463"/>
  <c r="F463"/>
  <c r="D463"/>
  <c r="K463"/>
  <c r="Q465" l="1"/>
  <c r="F464"/>
  <c r="G466"/>
  <c r="A466"/>
  <c r="E465"/>
  <c r="D464"/>
  <c r="K464"/>
  <c r="B466"/>
  <c r="P466" s="1"/>
  <c r="M465"/>
  <c r="J465"/>
  <c r="C465"/>
  <c r="Q466" l="1"/>
  <c r="H466"/>
  <c r="E466"/>
  <c r="N466" s="1"/>
  <c r="G467"/>
  <c r="K465"/>
  <c r="N465"/>
  <c r="A467"/>
  <c r="B467"/>
  <c r="P467" s="1"/>
  <c r="M466"/>
  <c r="J466"/>
  <c r="C466"/>
  <c r="F466" l="1"/>
  <c r="Q467"/>
  <c r="H467"/>
  <c r="E467"/>
  <c r="N467" s="1"/>
  <c r="D466"/>
  <c r="K466"/>
  <c r="A468"/>
  <c r="B468"/>
  <c r="P468" s="1"/>
  <c r="M467"/>
  <c r="J467"/>
  <c r="C467"/>
  <c r="E468" l="1"/>
  <c r="N468" s="1"/>
  <c r="G468"/>
  <c r="F467"/>
  <c r="D467"/>
  <c r="K467"/>
  <c r="A469"/>
  <c r="B469"/>
  <c r="P469" s="1"/>
  <c r="M468"/>
  <c r="J468"/>
  <c r="C468"/>
  <c r="E469" l="1"/>
  <c r="F469" s="1"/>
  <c r="G469"/>
  <c r="Q468"/>
  <c r="H468"/>
  <c r="F468"/>
  <c r="D468"/>
  <c r="K468"/>
  <c r="A470"/>
  <c r="G470" s="1"/>
  <c r="B470"/>
  <c r="P470" s="1"/>
  <c r="M469"/>
  <c r="J469"/>
  <c r="C469"/>
  <c r="Q469" l="1"/>
  <c r="H469"/>
  <c r="H470"/>
  <c r="Q470"/>
  <c r="E470"/>
  <c r="F470" s="1"/>
  <c r="N469"/>
  <c r="D469"/>
  <c r="K469"/>
  <c r="A471"/>
  <c r="G471" s="1"/>
  <c r="B471"/>
  <c r="P471" s="1"/>
  <c r="M470"/>
  <c r="J470"/>
  <c r="C470"/>
  <c r="Q471" l="1"/>
  <c r="H471"/>
  <c r="N470"/>
  <c r="E471"/>
  <c r="F471" s="1"/>
  <c r="D470"/>
  <c r="K470"/>
  <c r="A472"/>
  <c r="B472"/>
  <c r="P472" s="1"/>
  <c r="M471"/>
  <c r="J471"/>
  <c r="C471"/>
  <c r="E472" l="1"/>
  <c r="N472" s="1"/>
  <c r="G473"/>
  <c r="G472"/>
  <c r="N471"/>
  <c r="D471"/>
  <c r="K471"/>
  <c r="A473"/>
  <c r="B473"/>
  <c r="P473" s="1"/>
  <c r="M472"/>
  <c r="J472"/>
  <c r="C472"/>
  <c r="E473" l="1"/>
  <c r="F473" s="1"/>
  <c r="Q473"/>
  <c r="H473"/>
  <c r="Q472"/>
  <c r="H472"/>
  <c r="F472"/>
  <c r="D472"/>
  <c r="K472"/>
  <c r="A474"/>
  <c r="G474" s="1"/>
  <c r="B474"/>
  <c r="P474" s="1"/>
  <c r="M473"/>
  <c r="J473"/>
  <c r="C473"/>
  <c r="Q474" l="1"/>
  <c r="H474"/>
  <c r="E474"/>
  <c r="N474" s="1"/>
  <c r="N473"/>
  <c r="D473"/>
  <c r="K473"/>
  <c r="A475"/>
  <c r="B475"/>
  <c r="P475" s="1"/>
  <c r="M474"/>
  <c r="J474"/>
  <c r="C474"/>
  <c r="E475" l="1"/>
  <c r="N475" s="1"/>
  <c r="G476"/>
  <c r="G475"/>
  <c r="F474"/>
  <c r="D474"/>
  <c r="K474"/>
  <c r="A476"/>
  <c r="B476"/>
  <c r="P476" s="1"/>
  <c r="M475"/>
  <c r="J475"/>
  <c r="C475"/>
  <c r="E476" l="1"/>
  <c r="Q476"/>
  <c r="H475"/>
  <c r="Q475"/>
  <c r="F475"/>
  <c r="D475"/>
  <c r="K475"/>
  <c r="A477"/>
  <c r="G477" s="1"/>
  <c r="B477"/>
  <c r="P477" s="1"/>
  <c r="M476"/>
  <c r="J476"/>
  <c r="C476"/>
  <c r="Q477" l="1"/>
  <c r="H477"/>
  <c r="E477"/>
  <c r="F477" s="1"/>
  <c r="N476"/>
  <c r="K476"/>
  <c r="A478"/>
  <c r="B478"/>
  <c r="P478" s="1"/>
  <c r="M477"/>
  <c r="J477"/>
  <c r="C477"/>
  <c r="E478" l="1"/>
  <c r="N478" s="1"/>
  <c r="G478"/>
  <c r="N477"/>
  <c r="D477"/>
  <c r="K477"/>
  <c r="A479"/>
  <c r="B479"/>
  <c r="P479" s="1"/>
  <c r="M478"/>
  <c r="J478"/>
  <c r="C478"/>
  <c r="E479" l="1"/>
  <c r="F479" s="1"/>
  <c r="G479"/>
  <c r="F478"/>
  <c r="H478"/>
  <c r="Q478"/>
  <c r="D478"/>
  <c r="K478"/>
  <c r="A480"/>
  <c r="G480" s="1"/>
  <c r="B480"/>
  <c r="P480" s="1"/>
  <c r="M479"/>
  <c r="J479"/>
  <c r="C479"/>
  <c r="H480" l="1"/>
  <c r="Q480"/>
  <c r="Q479"/>
  <c r="H479"/>
  <c r="E480"/>
  <c r="F480" s="1"/>
  <c r="N479"/>
  <c r="D479"/>
  <c r="K479"/>
  <c r="A481"/>
  <c r="B481"/>
  <c r="P481" s="1"/>
  <c r="M480"/>
  <c r="J480"/>
  <c r="C480"/>
  <c r="E481" l="1"/>
  <c r="N481" s="1"/>
  <c r="G481"/>
  <c r="N480"/>
  <c r="D480"/>
  <c r="K480"/>
  <c r="A482"/>
  <c r="B482"/>
  <c r="P482" s="1"/>
  <c r="M481"/>
  <c r="J481"/>
  <c r="C481"/>
  <c r="E482" l="1"/>
  <c r="N482" s="1"/>
  <c r="G482"/>
  <c r="Q481"/>
  <c r="H481"/>
  <c r="F481"/>
  <c r="D481"/>
  <c r="K481"/>
  <c r="A483"/>
  <c r="G483" s="1"/>
  <c r="B483"/>
  <c r="P483" s="1"/>
  <c r="M482"/>
  <c r="J482"/>
  <c r="C482"/>
  <c r="Q483" l="1"/>
  <c r="H483"/>
  <c r="E483"/>
  <c r="F483" s="1"/>
  <c r="H482"/>
  <c r="Q482"/>
  <c r="F482"/>
  <c r="D482"/>
  <c r="K482"/>
  <c r="A484"/>
  <c r="G484" s="1"/>
  <c r="B484"/>
  <c r="P484" s="1"/>
  <c r="M483"/>
  <c r="J483"/>
  <c r="C483"/>
  <c r="E484" l="1"/>
  <c r="N484" s="1"/>
  <c r="G485"/>
  <c r="N483"/>
  <c r="H484"/>
  <c r="Q484"/>
  <c r="D483"/>
  <c r="K483"/>
  <c r="A485"/>
  <c r="B485"/>
  <c r="P485" s="1"/>
  <c r="M484"/>
  <c r="J484"/>
  <c r="C484"/>
  <c r="Q485" l="1"/>
  <c r="H485"/>
  <c r="E485"/>
  <c r="F485" s="1"/>
  <c r="F484"/>
  <c r="D484"/>
  <c r="K484"/>
  <c r="A486"/>
  <c r="B486"/>
  <c r="P486" s="1"/>
  <c r="M485"/>
  <c r="J485"/>
  <c r="C485"/>
  <c r="E486" l="1"/>
  <c r="N486" s="1"/>
  <c r="G486"/>
  <c r="N485"/>
  <c r="D485"/>
  <c r="K485"/>
  <c r="A487"/>
  <c r="B487"/>
  <c r="P487" s="1"/>
  <c r="M486"/>
  <c r="J486"/>
  <c r="C486"/>
  <c r="E487" l="1"/>
  <c r="F487" s="1"/>
  <c r="G487"/>
  <c r="H486"/>
  <c r="Q486"/>
  <c r="F486"/>
  <c r="D486"/>
  <c r="K486"/>
  <c r="A488"/>
  <c r="G488" s="1"/>
  <c r="B488"/>
  <c r="P488" s="1"/>
  <c r="M487"/>
  <c r="J487"/>
  <c r="C487"/>
  <c r="H488" l="1"/>
  <c r="Q488"/>
  <c r="H487"/>
  <c r="Q487"/>
  <c r="E488"/>
  <c r="F488" s="1"/>
  <c r="N487"/>
  <c r="D487"/>
  <c r="K487"/>
  <c r="A489"/>
  <c r="G489" s="1"/>
  <c r="B489"/>
  <c r="P489" s="1"/>
  <c r="M488"/>
  <c r="J488"/>
  <c r="C488"/>
  <c r="Q489" l="1"/>
  <c r="N488"/>
  <c r="E489"/>
  <c r="G490"/>
  <c r="D488"/>
  <c r="K488"/>
  <c r="A490"/>
  <c r="B490"/>
  <c r="P490" s="1"/>
  <c r="M489"/>
  <c r="J489"/>
  <c r="C489"/>
  <c r="N489" l="1"/>
  <c r="H490"/>
  <c r="Q490"/>
  <c r="E490"/>
  <c r="N490" s="1"/>
  <c r="K489"/>
  <c r="A491"/>
  <c r="B491"/>
  <c r="P491" s="1"/>
  <c r="M490"/>
  <c r="J490"/>
  <c r="C490"/>
  <c r="E491" l="1"/>
  <c r="N491" s="1"/>
  <c r="G491"/>
  <c r="F490"/>
  <c r="D490"/>
  <c r="K490"/>
  <c r="A492"/>
  <c r="B492"/>
  <c r="P492" s="1"/>
  <c r="M491"/>
  <c r="J491"/>
  <c r="C491"/>
  <c r="E492" l="1"/>
  <c r="N492" s="1"/>
  <c r="G492"/>
  <c r="Q491"/>
  <c r="H491"/>
  <c r="F491"/>
  <c r="D491"/>
  <c r="K491"/>
  <c r="A493"/>
  <c r="G493" s="1"/>
  <c r="B493"/>
  <c r="P493" s="1"/>
  <c r="M492"/>
  <c r="J492"/>
  <c r="C492"/>
  <c r="Q493" l="1"/>
  <c r="H493"/>
  <c r="H492"/>
  <c r="Q492"/>
  <c r="E493"/>
  <c r="N493" s="1"/>
  <c r="F492"/>
  <c r="D492"/>
  <c r="K492"/>
  <c r="A494"/>
  <c r="B494"/>
  <c r="P494" s="1"/>
  <c r="M493"/>
  <c r="J493"/>
  <c r="C493"/>
  <c r="E494" l="1"/>
  <c r="N494" s="1"/>
  <c r="F493"/>
  <c r="G494"/>
  <c r="D493"/>
  <c r="K493"/>
  <c r="A495"/>
  <c r="B495"/>
  <c r="P495" s="1"/>
  <c r="M494"/>
  <c r="J494"/>
  <c r="C494"/>
  <c r="E495" l="1"/>
  <c r="F495" s="1"/>
  <c r="G495"/>
  <c r="H494"/>
  <c r="Q494"/>
  <c r="F494"/>
  <c r="D494"/>
  <c r="K494"/>
  <c r="A496"/>
  <c r="G496" s="1"/>
  <c r="B496"/>
  <c r="P496" s="1"/>
  <c r="M495"/>
  <c r="J495"/>
  <c r="C495"/>
  <c r="E496" l="1"/>
  <c r="F496" s="1"/>
  <c r="H496"/>
  <c r="Q496"/>
  <c r="N495"/>
  <c r="Q495"/>
  <c r="H495"/>
  <c r="D495"/>
  <c r="K495"/>
  <c r="A497"/>
  <c r="G497" s="1"/>
  <c r="B497"/>
  <c r="P497" s="1"/>
  <c r="M496"/>
  <c r="J496"/>
  <c r="C496"/>
  <c r="Q497" l="1"/>
  <c r="H497"/>
  <c r="E497"/>
  <c r="N497" s="1"/>
  <c r="N496"/>
  <c r="D496"/>
  <c r="K496"/>
  <c r="A498"/>
  <c r="B498"/>
  <c r="P498" s="1"/>
  <c r="M497"/>
  <c r="J497"/>
  <c r="C497"/>
  <c r="E498" l="1"/>
  <c r="N498" s="1"/>
  <c r="G498"/>
  <c r="F497"/>
  <c r="D497"/>
  <c r="K497"/>
  <c r="A499"/>
  <c r="B499"/>
  <c r="P499" s="1"/>
  <c r="M498"/>
  <c r="J498"/>
  <c r="C498"/>
  <c r="E499" l="1"/>
  <c r="N499" s="1"/>
  <c r="G499"/>
  <c r="H498"/>
  <c r="Q498"/>
  <c r="F498"/>
  <c r="D498"/>
  <c r="K498"/>
  <c r="A500"/>
  <c r="G500" s="1"/>
  <c r="B500"/>
  <c r="P500" s="1"/>
  <c r="M499"/>
  <c r="J499"/>
  <c r="C499"/>
  <c r="H500" l="1"/>
  <c r="Q500"/>
  <c r="Q499"/>
  <c r="H499"/>
  <c r="E500"/>
  <c r="F500" s="1"/>
  <c r="F499"/>
  <c r="D499"/>
  <c r="K499"/>
  <c r="A501"/>
  <c r="G501" s="1"/>
  <c r="B501"/>
  <c r="P501" s="1"/>
  <c r="M500"/>
  <c r="J500"/>
  <c r="C500"/>
  <c r="Q501" l="1"/>
  <c r="N500"/>
  <c r="E501"/>
  <c r="D500"/>
  <c r="K500"/>
  <c r="A502"/>
  <c r="B502"/>
  <c r="P502" s="1"/>
  <c r="M501"/>
  <c r="J501"/>
  <c r="C501"/>
  <c r="E502" l="1"/>
  <c r="N502" s="1"/>
  <c r="G503"/>
  <c r="G502"/>
  <c r="N501"/>
  <c r="K501"/>
  <c r="A503"/>
  <c r="B503"/>
  <c r="P503" s="1"/>
  <c r="M502"/>
  <c r="J502"/>
  <c r="C502"/>
  <c r="H503" l="1"/>
  <c r="Q503"/>
  <c r="H502"/>
  <c r="Q502"/>
  <c r="E503"/>
  <c r="N503" s="1"/>
  <c r="F502"/>
  <c r="D502"/>
  <c r="K502"/>
  <c r="A504"/>
  <c r="G504" s="1"/>
  <c r="B504"/>
  <c r="P504" s="1"/>
  <c r="M503"/>
  <c r="J503"/>
  <c r="C503"/>
  <c r="H504" l="1"/>
  <c r="Q504"/>
  <c r="F503"/>
  <c r="E504"/>
  <c r="N504" s="1"/>
  <c r="D503"/>
  <c r="K503"/>
  <c r="A505"/>
  <c r="B505"/>
  <c r="P505" s="1"/>
  <c r="M504"/>
  <c r="J504"/>
  <c r="C504"/>
  <c r="E505" l="1"/>
  <c r="N505" s="1"/>
  <c r="G505"/>
  <c r="F504"/>
  <c r="D504"/>
  <c r="K504"/>
  <c r="A506"/>
  <c r="B506"/>
  <c r="P506" s="1"/>
  <c r="M505"/>
  <c r="J505"/>
  <c r="C505"/>
  <c r="E506" l="1"/>
  <c r="N506" s="1"/>
  <c r="G506"/>
  <c r="Q505"/>
  <c r="H505"/>
  <c r="F505"/>
  <c r="D505"/>
  <c r="K505"/>
  <c r="A507"/>
  <c r="G507" s="1"/>
  <c r="B507"/>
  <c r="P507" s="1"/>
  <c r="M506"/>
  <c r="J506"/>
  <c r="C506"/>
  <c r="H507" l="1"/>
  <c r="Q507"/>
  <c r="E507"/>
  <c r="F507" s="1"/>
  <c r="H506"/>
  <c r="Q506"/>
  <c r="F506"/>
  <c r="D506"/>
  <c r="K506"/>
  <c r="A508"/>
  <c r="G508" s="1"/>
  <c r="B508"/>
  <c r="P508" s="1"/>
  <c r="M507"/>
  <c r="J507"/>
  <c r="C507"/>
  <c r="E508" l="1"/>
  <c r="N508" s="1"/>
  <c r="G509"/>
  <c r="N507"/>
  <c r="H508"/>
  <c r="Q508"/>
  <c r="D507"/>
  <c r="K507"/>
  <c r="A509"/>
  <c r="B509"/>
  <c r="P509" s="1"/>
  <c r="M508"/>
  <c r="J508"/>
  <c r="C508"/>
  <c r="E509" l="1"/>
  <c r="F509" s="1"/>
  <c r="G510"/>
  <c r="Q509"/>
  <c r="H509"/>
  <c r="F508"/>
  <c r="D508"/>
  <c r="K508"/>
  <c r="A510"/>
  <c r="B510"/>
  <c r="P510" s="1"/>
  <c r="M509"/>
  <c r="J509"/>
  <c r="C509"/>
  <c r="H510" l="1"/>
  <c r="Q510"/>
  <c r="E510"/>
  <c r="N510" s="1"/>
  <c r="G511"/>
  <c r="N509"/>
  <c r="D509"/>
  <c r="K509"/>
  <c r="A511"/>
  <c r="B511"/>
  <c r="P511" s="1"/>
  <c r="M510"/>
  <c r="J510"/>
  <c r="C510"/>
  <c r="F510" l="1"/>
  <c r="Q511"/>
  <c r="H511"/>
  <c r="E511"/>
  <c r="F511" s="1"/>
  <c r="C511"/>
  <c r="K511" s="1"/>
  <c r="D510"/>
  <c r="K510"/>
  <c r="A512"/>
  <c r="B512"/>
  <c r="P512" s="1"/>
  <c r="M511"/>
  <c r="J511"/>
  <c r="C512" l="1"/>
  <c r="K512" s="1"/>
  <c r="N511"/>
  <c r="G512"/>
  <c r="D511"/>
  <c r="B513"/>
  <c r="P513" s="1"/>
  <c r="M512"/>
  <c r="J512"/>
  <c r="A513"/>
  <c r="G513" s="1"/>
  <c r="E512"/>
  <c r="Q513" l="1"/>
  <c r="E513"/>
  <c r="G514"/>
  <c r="H512"/>
  <c r="Q512"/>
  <c r="D512"/>
  <c r="F512"/>
  <c r="N512"/>
  <c r="B514"/>
  <c r="P514" s="1"/>
  <c r="M513"/>
  <c r="J513"/>
  <c r="A514"/>
  <c r="C514" s="1"/>
  <c r="C513"/>
  <c r="N513" l="1"/>
  <c r="H514"/>
  <c r="Q514"/>
  <c r="E514"/>
  <c r="N514" s="1"/>
  <c r="D514"/>
  <c r="K514"/>
  <c r="B515"/>
  <c r="P515" s="1"/>
  <c r="M514"/>
  <c r="J514"/>
  <c r="K513"/>
  <c r="A515"/>
  <c r="G515" s="1"/>
  <c r="F514" l="1"/>
  <c r="Q515"/>
  <c r="H515"/>
  <c r="G516"/>
  <c r="A516"/>
  <c r="C515"/>
  <c r="E515"/>
  <c r="B516"/>
  <c r="P516" s="1"/>
  <c r="M515"/>
  <c r="J515"/>
  <c r="H516" l="1"/>
  <c r="Q516"/>
  <c r="E516"/>
  <c r="F516" s="1"/>
  <c r="D515"/>
  <c r="K515"/>
  <c r="A517"/>
  <c r="C516"/>
  <c r="F515"/>
  <c r="N515"/>
  <c r="B517"/>
  <c r="P517" s="1"/>
  <c r="M516"/>
  <c r="J516"/>
  <c r="E517" l="1"/>
  <c r="N517" s="1"/>
  <c r="G517"/>
  <c r="N516"/>
  <c r="B518"/>
  <c r="P518" s="1"/>
  <c r="M517"/>
  <c r="J517"/>
  <c r="A518"/>
  <c r="C517"/>
  <c r="D516"/>
  <c r="K516"/>
  <c r="E518" l="1"/>
  <c r="N518" s="1"/>
  <c r="G519"/>
  <c r="F517"/>
  <c r="G518"/>
  <c r="Q517"/>
  <c r="H517"/>
  <c r="B519"/>
  <c r="P519" s="1"/>
  <c r="M518"/>
  <c r="J518"/>
  <c r="D517"/>
  <c r="K517"/>
  <c r="A519"/>
  <c r="C518"/>
  <c r="H519" l="1"/>
  <c r="Q519"/>
  <c r="H518"/>
  <c r="Q518"/>
  <c r="E519"/>
  <c r="F519" s="1"/>
  <c r="F518"/>
  <c r="C519"/>
  <c r="D519" s="1"/>
  <c r="D518"/>
  <c r="K518"/>
  <c r="B520"/>
  <c r="P520" s="1"/>
  <c r="M519"/>
  <c r="J519"/>
  <c r="A520"/>
  <c r="K519" l="1"/>
  <c r="C520"/>
  <c r="K520" s="1"/>
  <c r="G521"/>
  <c r="G520"/>
  <c r="N519"/>
  <c r="E520"/>
  <c r="F520" s="1"/>
  <c r="A521"/>
  <c r="B521"/>
  <c r="P521" s="1"/>
  <c r="M520"/>
  <c r="J520"/>
  <c r="D520" l="1"/>
  <c r="H520"/>
  <c r="Q520"/>
  <c r="Q521"/>
  <c r="H521"/>
  <c r="G522"/>
  <c r="N520"/>
  <c r="A522"/>
  <c r="C522"/>
  <c r="B522"/>
  <c r="P522" s="1"/>
  <c r="M521"/>
  <c r="J521"/>
  <c r="E521"/>
  <c r="C521"/>
  <c r="H522" l="1"/>
  <c r="Q522"/>
  <c r="E522"/>
  <c r="N522" s="1"/>
  <c r="G523"/>
  <c r="A523"/>
  <c r="D522"/>
  <c r="K522"/>
  <c r="B523"/>
  <c r="P523" s="1"/>
  <c r="M522"/>
  <c r="J522"/>
  <c r="F521"/>
  <c r="N521"/>
  <c r="D521"/>
  <c r="K521"/>
  <c r="F522" l="1"/>
  <c r="Q523"/>
  <c r="H523"/>
  <c r="E523"/>
  <c r="N523" s="1"/>
  <c r="G524"/>
  <c r="A524"/>
  <c r="B524"/>
  <c r="P524" s="1"/>
  <c r="M523"/>
  <c r="J523"/>
  <c r="C523"/>
  <c r="H524" l="1"/>
  <c r="Q524"/>
  <c r="C524"/>
  <c r="K524" s="1"/>
  <c r="F523"/>
  <c r="E524"/>
  <c r="N524" s="1"/>
  <c r="D523"/>
  <c r="K523"/>
  <c r="A525"/>
  <c r="G525" s="1"/>
  <c r="B525"/>
  <c r="P525" s="1"/>
  <c r="M524"/>
  <c r="J524"/>
  <c r="G526" l="1"/>
  <c r="Q525"/>
  <c r="D524"/>
  <c r="F524"/>
  <c r="A526"/>
  <c r="C525"/>
  <c r="B526"/>
  <c r="P526" s="1"/>
  <c r="M525"/>
  <c r="J525"/>
  <c r="E525"/>
  <c r="H526" l="1"/>
  <c r="Q526"/>
  <c r="G527"/>
  <c r="E526"/>
  <c r="N526" s="1"/>
  <c r="A527"/>
  <c r="C526"/>
  <c r="K525"/>
  <c r="B527"/>
  <c r="P527" s="1"/>
  <c r="M526"/>
  <c r="J526"/>
  <c r="N525"/>
  <c r="Q527" l="1"/>
  <c r="H527"/>
  <c r="C527"/>
  <c r="K527" s="1"/>
  <c r="F526"/>
  <c r="E527"/>
  <c r="N527" s="1"/>
  <c r="D526"/>
  <c r="K526"/>
  <c r="B528"/>
  <c r="P528" s="1"/>
  <c r="M527"/>
  <c r="J527"/>
  <c r="A528"/>
  <c r="G528" s="1"/>
  <c r="H528" l="1"/>
  <c r="Q528"/>
  <c r="C528"/>
  <c r="K528" s="1"/>
  <c r="D527"/>
  <c r="F527"/>
  <c r="E528"/>
  <c r="N528" s="1"/>
  <c r="B529"/>
  <c r="P529" s="1"/>
  <c r="M528"/>
  <c r="J528"/>
  <c r="A529"/>
  <c r="G529" s="1"/>
  <c r="D528" l="1"/>
  <c r="Q529"/>
  <c r="H529"/>
  <c r="C529"/>
  <c r="D529" s="1"/>
  <c r="F528"/>
  <c r="E529"/>
  <c r="F529" s="1"/>
  <c r="B530"/>
  <c r="P530" s="1"/>
  <c r="M529"/>
  <c r="J529"/>
  <c r="A530"/>
  <c r="G530" s="1"/>
  <c r="K529" l="1"/>
  <c r="H530"/>
  <c r="Q530"/>
  <c r="E530"/>
  <c r="N530" s="1"/>
  <c r="N529"/>
  <c r="C530"/>
  <c r="K530" s="1"/>
  <c r="B531"/>
  <c r="P531" s="1"/>
  <c r="M530"/>
  <c r="J530"/>
  <c r="A531"/>
  <c r="G531" s="1"/>
  <c r="F530" l="1"/>
  <c r="E531"/>
  <c r="N531" s="1"/>
  <c r="C531"/>
  <c r="D531" s="1"/>
  <c r="Q531"/>
  <c r="H531"/>
  <c r="D530"/>
  <c r="B532"/>
  <c r="P532" s="1"/>
  <c r="M531"/>
  <c r="J531"/>
  <c r="A532"/>
  <c r="G532" s="1"/>
  <c r="K531" l="1"/>
  <c r="F531"/>
  <c r="H532"/>
  <c r="Q532"/>
  <c r="C532"/>
  <c r="K532" s="1"/>
  <c r="E532"/>
  <c r="N532" s="1"/>
  <c r="B533"/>
  <c r="P533" s="1"/>
  <c r="M532"/>
  <c r="J532"/>
  <c r="A533"/>
  <c r="D532" l="1"/>
  <c r="E533"/>
  <c r="N533" s="1"/>
  <c r="G533"/>
  <c r="F532"/>
  <c r="C533"/>
  <c r="K533" s="1"/>
  <c r="B534"/>
  <c r="P534" s="1"/>
  <c r="M533"/>
  <c r="J533"/>
  <c r="A534"/>
  <c r="G534" s="1"/>
  <c r="Q533" l="1"/>
  <c r="H533"/>
  <c r="H534"/>
  <c r="Q534"/>
  <c r="C534"/>
  <c r="D534" s="1"/>
  <c r="F533"/>
  <c r="E534"/>
  <c r="F534" s="1"/>
  <c r="D533"/>
  <c r="B535"/>
  <c r="P535" s="1"/>
  <c r="M534"/>
  <c r="J534"/>
  <c r="A535"/>
  <c r="G535" s="1"/>
  <c r="K534" l="1"/>
  <c r="H535"/>
  <c r="Q535"/>
  <c r="C535"/>
  <c r="D535" s="1"/>
  <c r="N534"/>
  <c r="E535"/>
  <c r="N535" s="1"/>
  <c r="B536"/>
  <c r="P536" s="1"/>
  <c r="M535"/>
  <c r="J535"/>
  <c r="A536"/>
  <c r="G536" s="1"/>
  <c r="K535" l="1"/>
  <c r="H536"/>
  <c r="Q536"/>
  <c r="C536"/>
  <c r="K536" s="1"/>
  <c r="E536"/>
  <c r="N536" s="1"/>
  <c r="F535"/>
  <c r="B537"/>
  <c r="P537" s="1"/>
  <c r="M536"/>
  <c r="J536"/>
  <c r="A537"/>
  <c r="D536" l="1"/>
  <c r="C537"/>
  <c r="G537"/>
  <c r="E537"/>
  <c r="F536"/>
  <c r="B538"/>
  <c r="P538" s="1"/>
  <c r="M537"/>
  <c r="J537"/>
  <c r="A538"/>
  <c r="G538" s="1"/>
  <c r="N537" l="1"/>
  <c r="K537"/>
  <c r="H538"/>
  <c r="Q538"/>
  <c r="C538"/>
  <c r="D538" s="1"/>
  <c r="Q537"/>
  <c r="E538"/>
  <c r="N538" s="1"/>
  <c r="B539"/>
  <c r="P539" s="1"/>
  <c r="M538"/>
  <c r="J538"/>
  <c r="A539"/>
  <c r="C539" s="1"/>
  <c r="G539" l="1"/>
  <c r="Q539" s="1"/>
  <c r="E539"/>
  <c r="N539" s="1"/>
  <c r="K538"/>
  <c r="F538"/>
  <c r="D539"/>
  <c r="K539"/>
  <c r="B540"/>
  <c r="P540" s="1"/>
  <c r="M539"/>
  <c r="J539"/>
  <c r="A540"/>
  <c r="G540" s="1"/>
  <c r="H539" l="1"/>
  <c r="F539"/>
  <c r="H540"/>
  <c r="Q540"/>
  <c r="E540"/>
  <c r="N540" s="1"/>
  <c r="C540"/>
  <c r="K540" s="1"/>
  <c r="B541"/>
  <c r="P541" s="1"/>
  <c r="M540"/>
  <c r="J540"/>
  <c r="A541"/>
  <c r="C541" l="1"/>
  <c r="K541" s="1"/>
  <c r="G541"/>
  <c r="F540"/>
  <c r="E541"/>
  <c r="N541" s="1"/>
  <c r="D540"/>
  <c r="B542"/>
  <c r="P542" s="1"/>
  <c r="M541"/>
  <c r="J541"/>
  <c r="A542"/>
  <c r="G542" s="1"/>
  <c r="H542" l="1"/>
  <c r="Q542"/>
  <c r="H541"/>
  <c r="Q541"/>
  <c r="E542"/>
  <c r="F542" s="1"/>
  <c r="C542"/>
  <c r="D542" s="1"/>
  <c r="D541"/>
  <c r="F541"/>
  <c r="B543"/>
  <c r="P543" s="1"/>
  <c r="M542"/>
  <c r="J542"/>
  <c r="A543"/>
  <c r="C543" s="1"/>
  <c r="E543" l="1"/>
  <c r="F543" s="1"/>
  <c r="K542"/>
  <c r="N542"/>
  <c r="G543"/>
  <c r="D543"/>
  <c r="K543"/>
  <c r="B544"/>
  <c r="P544" s="1"/>
  <c r="M543"/>
  <c r="J543"/>
  <c r="A544"/>
  <c r="G544" s="1"/>
  <c r="H544" l="1"/>
  <c r="Q544"/>
  <c r="N543"/>
  <c r="H543"/>
  <c r="Q543"/>
  <c r="E544"/>
  <c r="F544" s="1"/>
  <c r="C544"/>
  <c r="D544" s="1"/>
  <c r="B545"/>
  <c r="P545" s="1"/>
  <c r="M544"/>
  <c r="J544"/>
  <c r="A545"/>
  <c r="C545" s="1"/>
  <c r="G546" l="1"/>
  <c r="G545"/>
  <c r="E545"/>
  <c r="N545" s="1"/>
  <c r="N544"/>
  <c r="K544"/>
  <c r="D545"/>
  <c r="K545"/>
  <c r="B546"/>
  <c r="P546" s="1"/>
  <c r="M545"/>
  <c r="J545"/>
  <c r="A546"/>
  <c r="H545" l="1"/>
  <c r="Q545"/>
  <c r="F545"/>
  <c r="H546"/>
  <c r="Q546"/>
  <c r="E546"/>
  <c r="N546" s="1"/>
  <c r="C546"/>
  <c r="K546" s="1"/>
  <c r="B547"/>
  <c r="P547" s="1"/>
  <c r="M546"/>
  <c r="J546"/>
  <c r="A547"/>
  <c r="C547" s="1"/>
  <c r="D546" l="1"/>
  <c r="F546"/>
  <c r="E547"/>
  <c r="N547" s="1"/>
  <c r="G547"/>
  <c r="D547"/>
  <c r="K547"/>
  <c r="B548"/>
  <c r="P548" s="1"/>
  <c r="M547"/>
  <c r="J547"/>
  <c r="A548"/>
  <c r="G548" s="1"/>
  <c r="H548" l="1"/>
  <c r="Q548"/>
  <c r="F547"/>
  <c r="H547"/>
  <c r="Q547"/>
  <c r="E548"/>
  <c r="F548" s="1"/>
  <c r="C548"/>
  <c r="D548" s="1"/>
  <c r="B549"/>
  <c r="P549" s="1"/>
  <c r="M548"/>
  <c r="J548"/>
  <c r="A549"/>
  <c r="C549" s="1"/>
  <c r="N548" l="1"/>
  <c r="K548"/>
  <c r="E549"/>
  <c r="N549" s="1"/>
  <c r="G549"/>
  <c r="D549"/>
  <c r="K549"/>
  <c r="B550"/>
  <c r="P550" s="1"/>
  <c r="M549"/>
  <c r="J549"/>
  <c r="A550"/>
  <c r="G550" s="1"/>
  <c r="H550" l="1"/>
  <c r="Q550"/>
  <c r="H549"/>
  <c r="Q549"/>
  <c r="E550"/>
  <c r="N550" s="1"/>
  <c r="C550"/>
  <c r="K550" s="1"/>
  <c r="F549"/>
  <c r="B551"/>
  <c r="P551" s="1"/>
  <c r="M550"/>
  <c r="J550"/>
  <c r="A551"/>
  <c r="G551" s="1"/>
  <c r="C551" l="1"/>
  <c r="K551" s="1"/>
  <c r="F550"/>
  <c r="D550"/>
  <c r="H551"/>
  <c r="Q551"/>
  <c r="E551"/>
  <c r="N551" s="1"/>
  <c r="B552"/>
  <c r="P552" s="1"/>
  <c r="M551"/>
  <c r="J551"/>
  <c r="A552"/>
  <c r="D551" l="1"/>
  <c r="F551"/>
  <c r="G552"/>
  <c r="E552"/>
  <c r="F552" s="1"/>
  <c r="C552"/>
  <c r="D552" s="1"/>
  <c r="B553"/>
  <c r="P553" s="1"/>
  <c r="M552"/>
  <c r="J552"/>
  <c r="A553"/>
  <c r="G553" s="1"/>
  <c r="H553" l="1"/>
  <c r="Q553"/>
  <c r="N552"/>
  <c r="H552"/>
  <c r="Q552"/>
  <c r="E553"/>
  <c r="N553" s="1"/>
  <c r="C553"/>
  <c r="K553" s="1"/>
  <c r="K552"/>
  <c r="B554"/>
  <c r="P554" s="1"/>
  <c r="M553"/>
  <c r="J553"/>
  <c r="A554"/>
  <c r="C554" s="1"/>
  <c r="E554" l="1"/>
  <c r="F554" s="1"/>
  <c r="G555"/>
  <c r="F553"/>
  <c r="D553"/>
  <c r="G554"/>
  <c r="K554"/>
  <c r="D554"/>
  <c r="B555"/>
  <c r="P555" s="1"/>
  <c r="M554"/>
  <c r="J554"/>
  <c r="A555"/>
  <c r="H555" l="1"/>
  <c r="Q555"/>
  <c r="H554"/>
  <c r="Q554"/>
  <c r="N554"/>
  <c r="E555"/>
  <c r="N555" s="1"/>
  <c r="C555"/>
  <c r="K555" s="1"/>
  <c r="B556"/>
  <c r="P556" s="1"/>
  <c r="M555"/>
  <c r="J555"/>
  <c r="A556"/>
  <c r="G556" s="1"/>
  <c r="C556" l="1"/>
  <c r="K556" s="1"/>
  <c r="H556"/>
  <c r="Q556"/>
  <c r="F555"/>
  <c r="E556"/>
  <c r="N556" s="1"/>
  <c r="D555"/>
  <c r="B557"/>
  <c r="P557" s="1"/>
  <c r="M556"/>
  <c r="J556"/>
  <c r="A557"/>
  <c r="G557" s="1"/>
  <c r="D556" l="1"/>
  <c r="H557"/>
  <c r="Q557"/>
  <c r="F556"/>
  <c r="E557"/>
  <c r="N557" s="1"/>
  <c r="C557"/>
  <c r="K557" s="1"/>
  <c r="B558"/>
  <c r="P558" s="1"/>
  <c r="M557"/>
  <c r="J557"/>
  <c r="A558"/>
  <c r="G558" s="1"/>
  <c r="F557" l="1"/>
  <c r="H558"/>
  <c r="Q558"/>
  <c r="E558"/>
  <c r="N558" s="1"/>
  <c r="D557"/>
  <c r="C558"/>
  <c r="K558" s="1"/>
  <c r="B559"/>
  <c r="P559" s="1"/>
  <c r="M558"/>
  <c r="J558"/>
  <c r="A559"/>
  <c r="G559" s="1"/>
  <c r="C559" l="1"/>
  <c r="D559" s="1"/>
  <c r="H559"/>
  <c r="Q559"/>
  <c r="D558"/>
  <c r="F558"/>
  <c r="E559"/>
  <c r="N559" s="1"/>
  <c r="B560"/>
  <c r="P560" s="1"/>
  <c r="M559"/>
  <c r="J559"/>
  <c r="A560"/>
  <c r="G560" s="1"/>
  <c r="K559" l="1"/>
  <c r="H560"/>
  <c r="Q560"/>
  <c r="E560"/>
  <c r="N560" s="1"/>
  <c r="F559"/>
  <c r="C560"/>
  <c r="D560" s="1"/>
  <c r="B561"/>
  <c r="P561" s="1"/>
  <c r="M560"/>
  <c r="J560"/>
  <c r="A561"/>
  <c r="G561" s="1"/>
  <c r="F560" l="1"/>
  <c r="H561"/>
  <c r="Q561"/>
  <c r="E561"/>
  <c r="N561" s="1"/>
  <c r="K560"/>
  <c r="C561"/>
  <c r="D561" s="1"/>
  <c r="B562"/>
  <c r="P562" s="1"/>
  <c r="M561"/>
  <c r="J561"/>
  <c r="A562"/>
  <c r="G562" s="1"/>
  <c r="C562" l="1"/>
  <c r="K562" s="1"/>
  <c r="K561"/>
  <c r="F561"/>
  <c r="H562"/>
  <c r="Q562"/>
  <c r="E562"/>
  <c r="N562" s="1"/>
  <c r="B563"/>
  <c r="P563" s="1"/>
  <c r="M562"/>
  <c r="J562"/>
  <c r="A563"/>
  <c r="G563" s="1"/>
  <c r="D562" l="1"/>
  <c r="H563"/>
  <c r="Q563"/>
  <c r="E563"/>
  <c r="N563" s="1"/>
  <c r="F562"/>
  <c r="C563"/>
  <c r="K563" s="1"/>
  <c r="B564"/>
  <c r="P564" s="1"/>
  <c r="M563"/>
  <c r="J563"/>
  <c r="A564"/>
  <c r="G564" s="1"/>
  <c r="F563" l="1"/>
  <c r="H564"/>
  <c r="Q564"/>
  <c r="E564"/>
  <c r="N564" s="1"/>
  <c r="D563"/>
  <c r="C564"/>
  <c r="K564" s="1"/>
  <c r="B565"/>
  <c r="P565" s="1"/>
  <c r="M564"/>
  <c r="J564"/>
  <c r="A565"/>
  <c r="G565" s="1"/>
  <c r="C565" l="1"/>
  <c r="D565" s="1"/>
  <c r="D564"/>
  <c r="F564"/>
  <c r="H565"/>
  <c r="Q565"/>
  <c r="E565"/>
  <c r="N565" s="1"/>
  <c r="B566"/>
  <c r="P566" s="1"/>
  <c r="M565"/>
  <c r="J565"/>
  <c r="A566"/>
  <c r="G566" s="1"/>
  <c r="K565" l="1"/>
  <c r="H566"/>
  <c r="Q566"/>
  <c r="E566"/>
  <c r="N566" s="1"/>
  <c r="F565"/>
  <c r="C566"/>
  <c r="D566" s="1"/>
  <c r="B567"/>
  <c r="P567" s="1"/>
  <c r="M566"/>
  <c r="J566"/>
  <c r="A567"/>
  <c r="G567" s="1"/>
  <c r="K566" l="1"/>
  <c r="H567"/>
  <c r="Q567"/>
  <c r="E567"/>
  <c r="F567" s="1"/>
  <c r="F566"/>
  <c r="C567"/>
  <c r="K567" s="1"/>
  <c r="B568"/>
  <c r="P568" s="1"/>
  <c r="M567"/>
  <c r="J567"/>
  <c r="A568"/>
  <c r="G568" s="1"/>
  <c r="C568" l="1"/>
  <c r="K568" s="1"/>
  <c r="N567"/>
  <c r="D567"/>
  <c r="H568"/>
  <c r="Q568"/>
  <c r="E568"/>
  <c r="N568" s="1"/>
  <c r="B569"/>
  <c r="P569" s="1"/>
  <c r="M568"/>
  <c r="J568"/>
  <c r="A569"/>
  <c r="G569" s="1"/>
  <c r="D568" l="1"/>
  <c r="F568"/>
  <c r="H569"/>
  <c r="Q569"/>
  <c r="E569"/>
  <c r="N569" s="1"/>
  <c r="C569"/>
  <c r="K569" s="1"/>
  <c r="B570"/>
  <c r="P570" s="1"/>
  <c r="M569"/>
  <c r="J569"/>
  <c r="A570"/>
  <c r="G570" s="1"/>
  <c r="H570" l="1"/>
  <c r="Q570"/>
  <c r="D569"/>
  <c r="E570"/>
  <c r="F570" s="1"/>
  <c r="F569"/>
  <c r="C570"/>
  <c r="D570" s="1"/>
  <c r="M570"/>
  <c r="J570"/>
  <c r="B571"/>
  <c r="P571" s="1"/>
  <c r="A571"/>
  <c r="G571" s="1"/>
  <c r="N570" l="1"/>
  <c r="K570"/>
  <c r="H571"/>
  <c r="Q571"/>
  <c r="C571"/>
  <c r="K571" s="1"/>
  <c r="A572"/>
  <c r="C572" s="1"/>
  <c r="M571"/>
  <c r="J571"/>
  <c r="B572"/>
  <c r="P572" s="1"/>
  <c r="E571"/>
  <c r="E572" l="1"/>
  <c r="N572" s="1"/>
  <c r="G572"/>
  <c r="D571"/>
  <c r="F571"/>
  <c r="N571"/>
  <c r="A573"/>
  <c r="G573" s="1"/>
  <c r="K572"/>
  <c r="D572"/>
  <c r="B573"/>
  <c r="P573" s="1"/>
  <c r="M572"/>
  <c r="J572"/>
  <c r="F572" l="1"/>
  <c r="H572"/>
  <c r="Q572"/>
  <c r="H573"/>
  <c r="Q573"/>
  <c r="E573"/>
  <c r="N573" s="1"/>
  <c r="B574"/>
  <c r="P574" s="1"/>
  <c r="M573"/>
  <c r="J573"/>
  <c r="A574"/>
  <c r="C573"/>
  <c r="G575" l="1"/>
  <c r="E574"/>
  <c r="N574" s="1"/>
  <c r="F573"/>
  <c r="G574"/>
  <c r="D573"/>
  <c r="K573"/>
  <c r="B575"/>
  <c r="P575" s="1"/>
  <c r="M574"/>
  <c r="J574"/>
  <c r="A575"/>
  <c r="C574"/>
  <c r="H575" l="1"/>
  <c r="Q575"/>
  <c r="G576"/>
  <c r="E575"/>
  <c r="N575" s="1"/>
  <c r="F574"/>
  <c r="H574"/>
  <c r="Q574"/>
  <c r="C575"/>
  <c r="D575" s="1"/>
  <c r="K574"/>
  <c r="D574"/>
  <c r="B576"/>
  <c r="P576" s="1"/>
  <c r="M575"/>
  <c r="J575"/>
  <c r="A576"/>
  <c r="E576" l="1"/>
  <c r="N576" s="1"/>
  <c r="K575"/>
  <c r="F575"/>
  <c r="H576"/>
  <c r="Q576"/>
  <c r="A577"/>
  <c r="B577"/>
  <c r="P577" s="1"/>
  <c r="M576"/>
  <c r="J576"/>
  <c r="C576"/>
  <c r="E577" l="1"/>
  <c r="N577" s="1"/>
  <c r="G578"/>
  <c r="G577"/>
  <c r="F576"/>
  <c r="C577"/>
  <c r="D577" s="1"/>
  <c r="K576"/>
  <c r="D576"/>
  <c r="A578"/>
  <c r="B578"/>
  <c r="P578" s="1"/>
  <c r="M577"/>
  <c r="J577"/>
  <c r="F577" l="1"/>
  <c r="H578"/>
  <c r="Q578"/>
  <c r="H577"/>
  <c r="Q577"/>
  <c r="E578"/>
  <c r="N578" s="1"/>
  <c r="K577"/>
  <c r="B579"/>
  <c r="P579" s="1"/>
  <c r="M578"/>
  <c r="J578"/>
  <c r="A579"/>
  <c r="C578"/>
  <c r="E579" l="1"/>
  <c r="N579" s="1"/>
  <c r="F578"/>
  <c r="G579"/>
  <c r="K578"/>
  <c r="D578"/>
  <c r="B580"/>
  <c r="P580" s="1"/>
  <c r="M579"/>
  <c r="J579"/>
  <c r="A580"/>
  <c r="G580" s="1"/>
  <c r="C579"/>
  <c r="H580" l="1"/>
  <c r="Q580"/>
  <c r="C580"/>
  <c r="K580" s="1"/>
  <c r="H579"/>
  <c r="Q579"/>
  <c r="E580"/>
  <c r="N580" s="1"/>
  <c r="F579"/>
  <c r="D579"/>
  <c r="K579"/>
  <c r="B581"/>
  <c r="P581" s="1"/>
  <c r="M580"/>
  <c r="J580"/>
  <c r="A581"/>
  <c r="C581" l="1"/>
  <c r="K581" s="1"/>
  <c r="D580"/>
  <c r="G581"/>
  <c r="F580"/>
  <c r="E581"/>
  <c r="N581" s="1"/>
  <c r="A582"/>
  <c r="G582" s="1"/>
  <c r="B582"/>
  <c r="P582" s="1"/>
  <c r="M581"/>
  <c r="J581"/>
  <c r="H582" l="1"/>
  <c r="Q582"/>
  <c r="E582"/>
  <c r="N582" s="1"/>
  <c r="C582"/>
  <c r="D582" s="1"/>
  <c r="H581"/>
  <c r="Q581"/>
  <c r="D581"/>
  <c r="F581"/>
  <c r="A583"/>
  <c r="G583" s="1"/>
  <c r="B583"/>
  <c r="P583" s="1"/>
  <c r="M582"/>
  <c r="J582"/>
  <c r="F582" l="1"/>
  <c r="H583"/>
  <c r="Q583"/>
  <c r="G584"/>
  <c r="E583"/>
  <c r="N583" s="1"/>
  <c r="C583"/>
  <c r="K583" s="1"/>
  <c r="K582"/>
  <c r="A584"/>
  <c r="B584"/>
  <c r="P584" s="1"/>
  <c r="M583"/>
  <c r="J583"/>
  <c r="F583" l="1"/>
  <c r="D583"/>
  <c r="H584"/>
  <c r="Q584"/>
  <c r="G585"/>
  <c r="A585"/>
  <c r="C584"/>
  <c r="B585"/>
  <c r="P585" s="1"/>
  <c r="M584"/>
  <c r="J584"/>
  <c r="E584"/>
  <c r="H585" l="1"/>
  <c r="Q585"/>
  <c r="E585"/>
  <c r="F585" s="1"/>
  <c r="G586"/>
  <c r="A586"/>
  <c r="B586"/>
  <c r="P586" s="1"/>
  <c r="M585"/>
  <c r="J585"/>
  <c r="C585"/>
  <c r="K584"/>
  <c r="D584"/>
  <c r="F584"/>
  <c r="N584"/>
  <c r="N585" l="1"/>
  <c r="H586"/>
  <c r="Q586"/>
  <c r="E586"/>
  <c r="N586" s="1"/>
  <c r="D585"/>
  <c r="K585"/>
  <c r="A587"/>
  <c r="B587"/>
  <c r="P587" s="1"/>
  <c r="M586"/>
  <c r="J586"/>
  <c r="C586"/>
  <c r="E587" l="1"/>
  <c r="N587" s="1"/>
  <c r="G587"/>
  <c r="F586"/>
  <c r="K586"/>
  <c r="D586"/>
  <c r="A588"/>
  <c r="B588"/>
  <c r="P588" s="1"/>
  <c r="M587"/>
  <c r="J587"/>
  <c r="C587"/>
  <c r="C588" l="1"/>
  <c r="D588" s="1"/>
  <c r="G588"/>
  <c r="H587"/>
  <c r="Q587"/>
  <c r="F587"/>
  <c r="D587"/>
  <c r="K587"/>
  <c r="A589"/>
  <c r="G589" s="1"/>
  <c r="B589"/>
  <c r="P589" s="1"/>
  <c r="M588"/>
  <c r="J588"/>
  <c r="E588"/>
  <c r="H589" l="1"/>
  <c r="Q589"/>
  <c r="H588"/>
  <c r="Q588"/>
  <c r="E589"/>
  <c r="F589" s="1"/>
  <c r="K588"/>
  <c r="F588"/>
  <c r="N588"/>
  <c r="A590"/>
  <c r="G590" s="1"/>
  <c r="B590"/>
  <c r="P590" s="1"/>
  <c r="M589"/>
  <c r="J589"/>
  <c r="C589"/>
  <c r="H590" l="1"/>
  <c r="Q590"/>
  <c r="N589"/>
  <c r="E590"/>
  <c r="N590" s="1"/>
  <c r="D589"/>
  <c r="K589"/>
  <c r="A591"/>
  <c r="B591"/>
  <c r="P591" s="1"/>
  <c r="M590"/>
  <c r="J590"/>
  <c r="C590"/>
  <c r="E591" l="1"/>
  <c r="N591" s="1"/>
  <c r="G591"/>
  <c r="F590"/>
  <c r="K590"/>
  <c r="D590"/>
  <c r="A592"/>
  <c r="B592"/>
  <c r="P592" s="1"/>
  <c r="M591"/>
  <c r="J591"/>
  <c r="C591"/>
  <c r="E592" l="1"/>
  <c r="N592" s="1"/>
  <c r="G592"/>
  <c r="H591"/>
  <c r="Q591"/>
  <c r="F591"/>
  <c r="D591"/>
  <c r="K591"/>
  <c r="A593"/>
  <c r="G593" s="1"/>
  <c r="B593"/>
  <c r="P593" s="1"/>
  <c r="M592"/>
  <c r="J592"/>
  <c r="C592"/>
  <c r="H593" l="1"/>
  <c r="Q593"/>
  <c r="H592"/>
  <c r="Q592"/>
  <c r="F592"/>
  <c r="K592"/>
  <c r="D592"/>
  <c r="A594"/>
  <c r="B594"/>
  <c r="P594" s="1"/>
  <c r="M593"/>
  <c r="J593"/>
  <c r="E593"/>
  <c r="C593"/>
  <c r="E594" l="1"/>
  <c r="F594" s="1"/>
  <c r="G595"/>
  <c r="G594"/>
  <c r="F593"/>
  <c r="N593"/>
  <c r="D593"/>
  <c r="K593"/>
  <c r="A595"/>
  <c r="B595"/>
  <c r="P595" s="1"/>
  <c r="M594"/>
  <c r="J594"/>
  <c r="C594"/>
  <c r="N594" l="1"/>
  <c r="H594"/>
  <c r="Q594"/>
  <c r="H595"/>
  <c r="Q595"/>
  <c r="E595"/>
  <c r="N595" s="1"/>
  <c r="B596"/>
  <c r="P596" s="1"/>
  <c r="M595"/>
  <c r="J595"/>
  <c r="A596"/>
  <c r="K594"/>
  <c r="D594"/>
  <c r="C595"/>
  <c r="F595" l="1"/>
  <c r="G597"/>
  <c r="E596"/>
  <c r="F596" s="1"/>
  <c r="C596"/>
  <c r="D596" s="1"/>
  <c r="G596"/>
  <c r="B597"/>
  <c r="P597" s="1"/>
  <c r="M596"/>
  <c r="J596"/>
  <c r="D595"/>
  <c r="K595"/>
  <c r="A597"/>
  <c r="H597" l="1"/>
  <c r="Q597"/>
  <c r="N596"/>
  <c r="E597"/>
  <c r="N597" s="1"/>
  <c r="K596"/>
  <c r="H596"/>
  <c r="Q596"/>
  <c r="C597"/>
  <c r="K597" s="1"/>
  <c r="B598"/>
  <c r="P598" s="1"/>
  <c r="M597"/>
  <c r="J597"/>
  <c r="A598"/>
  <c r="G598" s="1"/>
  <c r="F597" l="1"/>
  <c r="H598"/>
  <c r="Q598"/>
  <c r="C598"/>
  <c r="K598" s="1"/>
  <c r="E598"/>
  <c r="F598" s="1"/>
  <c r="D597"/>
  <c r="B599"/>
  <c r="P599" s="1"/>
  <c r="M598"/>
  <c r="J598"/>
  <c r="A599"/>
  <c r="D598" l="1"/>
  <c r="C599"/>
  <c r="K599" s="1"/>
  <c r="G599"/>
  <c r="N598"/>
  <c r="E599"/>
  <c r="N599" s="1"/>
  <c r="B600"/>
  <c r="M599"/>
  <c r="J599"/>
  <c r="A600"/>
  <c r="C600" l="1"/>
  <c r="D600" s="1"/>
  <c r="G601"/>
  <c r="H601" s="1"/>
  <c r="E601"/>
  <c r="A601"/>
  <c r="G600"/>
  <c r="H600" s="1"/>
  <c r="P600"/>
  <c r="B601"/>
  <c r="E600"/>
  <c r="N600" s="1"/>
  <c r="N14" s="1"/>
  <c r="H599"/>
  <c r="Q599"/>
  <c r="D599"/>
  <c r="F599"/>
  <c r="M600"/>
  <c r="J600"/>
  <c r="G14" l="1"/>
  <c r="H537" s="1"/>
  <c r="Q600"/>
  <c r="Q14" s="1"/>
  <c r="C14"/>
  <c r="D537" s="1"/>
  <c r="G602"/>
  <c r="H602" s="1"/>
  <c r="E602"/>
  <c r="C602"/>
  <c r="A602"/>
  <c r="F601"/>
  <c r="N601"/>
  <c r="C601"/>
  <c r="M601"/>
  <c r="B602"/>
  <c r="P601"/>
  <c r="J601"/>
  <c r="K600"/>
  <c r="K14" s="1"/>
  <c r="H453"/>
  <c r="H321"/>
  <c r="E14"/>
  <c r="F600"/>
  <c r="H381"/>
  <c r="H525" l="1"/>
  <c r="H465"/>
  <c r="H501"/>
  <c r="H476"/>
  <c r="H489"/>
  <c r="H513"/>
  <c r="H141"/>
  <c r="H14" s="1"/>
  <c r="R14" s="1"/>
  <c r="F525"/>
  <c r="F537"/>
  <c r="D391"/>
  <c r="D268"/>
  <c r="D214"/>
  <c r="D303"/>
  <c r="D231"/>
  <c r="D289"/>
  <c r="D441"/>
  <c r="D417"/>
  <c r="D312"/>
  <c r="D272"/>
  <c r="D247"/>
  <c r="D232"/>
  <c r="D39"/>
  <c r="D319"/>
  <c r="D274"/>
  <c r="D255"/>
  <c r="D233"/>
  <c r="D64"/>
  <c r="D325"/>
  <c r="D275"/>
  <c r="D257"/>
  <c r="D234"/>
  <c r="D67"/>
  <c r="D331"/>
  <c r="D287"/>
  <c r="D259"/>
  <c r="D235"/>
  <c r="D127"/>
  <c r="D465"/>
  <c r="D355"/>
  <c r="D262"/>
  <c r="D240"/>
  <c r="D200"/>
  <c r="D513"/>
  <c r="D302"/>
  <c r="D241"/>
  <c r="D453"/>
  <c r="D525"/>
  <c r="D404"/>
  <c r="D269"/>
  <c r="D246"/>
  <c r="D40"/>
  <c r="D343"/>
  <c r="D288"/>
  <c r="D261"/>
  <c r="D239"/>
  <c r="D197"/>
  <c r="D476"/>
  <c r="J602"/>
  <c r="P602"/>
  <c r="M602"/>
  <c r="B603"/>
  <c r="F602"/>
  <c r="N602"/>
  <c r="K602"/>
  <c r="D602"/>
  <c r="A603"/>
  <c r="D216"/>
  <c r="D69"/>
  <c r="D428"/>
  <c r="D359"/>
  <c r="D307"/>
  <c r="D276"/>
  <c r="D263"/>
  <c r="D249"/>
  <c r="D236"/>
  <c r="D217"/>
  <c r="D83"/>
  <c r="D17"/>
  <c r="D381"/>
  <c r="D308"/>
  <c r="D279"/>
  <c r="D264"/>
  <c r="D251"/>
  <c r="D237"/>
  <c r="D228"/>
  <c r="D110"/>
  <c r="D23"/>
  <c r="D489"/>
  <c r="D283"/>
  <c r="D266"/>
  <c r="D253"/>
  <c r="D238"/>
  <c r="D229"/>
  <c r="D117"/>
  <c r="D37"/>
  <c r="D501"/>
  <c r="K601"/>
  <c r="D601"/>
  <c r="F501"/>
  <c r="F513"/>
  <c r="F428"/>
  <c r="F391"/>
  <c r="F381"/>
  <c r="F441"/>
  <c r="F453"/>
  <c r="F261"/>
  <c r="F295"/>
  <c r="F489"/>
  <c r="F465"/>
  <c r="F237"/>
  <c r="F476"/>
  <c r="F404"/>
  <c r="F417"/>
  <c r="F327"/>
  <c r="F377"/>
  <c r="F353"/>
  <c r="F117"/>
  <c r="F366"/>
  <c r="F141"/>
  <c r="F368"/>
  <c r="F165"/>
  <c r="F371"/>
  <c r="F213"/>
  <c r="D14" l="1"/>
  <c r="L14" s="1"/>
  <c r="G604"/>
  <c r="H604" s="1"/>
  <c r="E604"/>
  <c r="A604"/>
  <c r="E603"/>
  <c r="P603"/>
  <c r="B604"/>
  <c r="J603"/>
  <c r="M603"/>
  <c r="G603"/>
  <c r="H603" s="1"/>
  <c r="C603"/>
  <c r="F14"/>
  <c r="O14" s="1"/>
  <c r="N604" l="1"/>
  <c r="F604"/>
  <c r="D603"/>
  <c r="K603"/>
  <c r="A605"/>
  <c r="C605"/>
  <c r="C604"/>
  <c r="F603"/>
  <c r="N603"/>
  <c r="J604"/>
  <c r="M604"/>
  <c r="P604"/>
  <c r="B605"/>
  <c r="D605" l="1"/>
  <c r="K605"/>
  <c r="G605"/>
  <c r="H605" s="1"/>
  <c r="A606"/>
  <c r="E606"/>
  <c r="P605"/>
  <c r="B606"/>
  <c r="J605"/>
  <c r="M605"/>
  <c r="E605"/>
  <c r="K604"/>
  <c r="D604"/>
  <c r="J606" l="1"/>
  <c r="M606"/>
  <c r="B607"/>
  <c r="P606"/>
  <c r="N606"/>
  <c r="F606"/>
  <c r="A607"/>
  <c r="C607" s="1"/>
  <c r="C606"/>
  <c r="N605"/>
  <c r="F605"/>
  <c r="G606"/>
  <c r="H606" s="1"/>
  <c r="K607" l="1"/>
  <c r="D607"/>
  <c r="D606"/>
  <c r="K606"/>
  <c r="J607"/>
  <c r="M607"/>
  <c r="P607"/>
  <c r="B608"/>
  <c r="A608"/>
  <c r="E607"/>
  <c r="G607"/>
  <c r="H607" s="1"/>
  <c r="A609" l="1"/>
  <c r="C609" s="1"/>
  <c r="G608"/>
  <c r="H608" s="1"/>
  <c r="C608"/>
  <c r="F607"/>
  <c r="N607"/>
  <c r="E608"/>
  <c r="B609"/>
  <c r="P608"/>
  <c r="M608"/>
  <c r="J608"/>
  <c r="J609" l="1"/>
  <c r="M609"/>
  <c r="P609"/>
  <c r="B610"/>
  <c r="G609"/>
  <c r="H609" s="1"/>
  <c r="A610"/>
  <c r="E609"/>
  <c r="K609"/>
  <c r="D609"/>
  <c r="D608"/>
  <c r="K608"/>
  <c r="F608"/>
  <c r="N608"/>
  <c r="N609" l="1"/>
  <c r="F609"/>
  <c r="M610"/>
  <c r="P610"/>
  <c r="B611"/>
  <c r="J610"/>
  <c r="C610"/>
  <c r="A611"/>
  <c r="G611"/>
  <c r="H611" s="1"/>
  <c r="C611"/>
  <c r="E611"/>
  <c r="G610"/>
  <c r="H610" s="1"/>
  <c r="E610"/>
  <c r="K611" l="1"/>
  <c r="D611"/>
  <c r="F611"/>
  <c r="N611"/>
  <c r="F610"/>
  <c r="N610"/>
  <c r="J611"/>
  <c r="M611"/>
  <c r="P611"/>
  <c r="B612"/>
  <c r="D610"/>
  <c r="K610"/>
  <c r="A612"/>
  <c r="C612"/>
  <c r="K612" l="1"/>
  <c r="D612"/>
  <c r="M612"/>
  <c r="P612"/>
  <c r="B613"/>
  <c r="J612"/>
  <c r="A613"/>
  <c r="C613" s="1"/>
  <c r="E612"/>
  <c r="G612"/>
  <c r="H612" s="1"/>
  <c r="D613" l="1"/>
  <c r="K613"/>
  <c r="F612"/>
  <c r="N612"/>
  <c r="A614"/>
  <c r="C614" s="1"/>
  <c r="J613"/>
  <c r="P613"/>
  <c r="B614"/>
  <c r="M613"/>
  <c r="G613"/>
  <c r="H613" s="1"/>
  <c r="E613"/>
  <c r="P614" l="1"/>
  <c r="M614"/>
  <c r="B615"/>
  <c r="J614"/>
  <c r="K614"/>
  <c r="D614"/>
  <c r="N613"/>
  <c r="F613"/>
  <c r="E614"/>
  <c r="E615"/>
  <c r="G615"/>
  <c r="H615" s="1"/>
  <c r="A615"/>
  <c r="G614"/>
  <c r="H614" s="1"/>
  <c r="N614" l="1"/>
  <c r="F614"/>
  <c r="N615"/>
  <c r="F615"/>
  <c r="J615"/>
  <c r="P615"/>
  <c r="B616"/>
  <c r="M615"/>
  <c r="A616"/>
  <c r="G616"/>
  <c r="H616" s="1"/>
  <c r="C615"/>
  <c r="C616" l="1"/>
  <c r="A617"/>
  <c r="C617"/>
  <c r="E616"/>
  <c r="K615"/>
  <c r="D615"/>
  <c r="P616"/>
  <c r="B617"/>
  <c r="J616"/>
  <c r="M616"/>
  <c r="K616" l="1"/>
  <c r="D616"/>
  <c r="B618"/>
  <c r="J617"/>
  <c r="M617"/>
  <c r="P617"/>
  <c r="A618"/>
  <c r="E618" s="1"/>
  <c r="E617"/>
  <c r="K617"/>
  <c r="D617"/>
  <c r="G617"/>
  <c r="H617" s="1"/>
  <c r="N616"/>
  <c r="F616"/>
  <c r="N618" l="1"/>
  <c r="F618"/>
  <c r="P618"/>
  <c r="B619"/>
  <c r="J618"/>
  <c r="M618"/>
  <c r="G618"/>
  <c r="H618" s="1"/>
  <c r="A619"/>
  <c r="C619"/>
  <c r="E619"/>
  <c r="G619"/>
  <c r="H619" s="1"/>
  <c r="N617"/>
  <c r="F617"/>
  <c r="C618"/>
  <c r="F619" l="1"/>
  <c r="N619"/>
  <c r="K619"/>
  <c r="D619"/>
  <c r="B620"/>
  <c r="P619"/>
  <c r="J619"/>
  <c r="M619"/>
  <c r="D618"/>
  <c r="K618"/>
  <c r="A620"/>
  <c r="A621" l="1"/>
  <c r="E620"/>
  <c r="B621"/>
  <c r="M620"/>
  <c r="P620"/>
  <c r="J620"/>
  <c r="C620"/>
  <c r="G620"/>
  <c r="H620" s="1"/>
  <c r="A622" l="1"/>
  <c r="K620"/>
  <c r="D620"/>
  <c r="C621"/>
  <c r="E621"/>
  <c r="P621"/>
  <c r="J621"/>
  <c r="M621"/>
  <c r="B622"/>
  <c r="G621"/>
  <c r="H621" s="1"/>
  <c r="N620"/>
  <c r="F620"/>
  <c r="C622" l="1"/>
  <c r="C623"/>
  <c r="E623"/>
  <c r="A623"/>
  <c r="G623"/>
  <c r="H623" s="1"/>
  <c r="B623"/>
  <c r="J622"/>
  <c r="M622"/>
  <c r="P622"/>
  <c r="E622"/>
  <c r="G622"/>
  <c r="H622" s="1"/>
  <c r="D621"/>
  <c r="K621"/>
  <c r="N621"/>
  <c r="F621"/>
  <c r="K622" l="1"/>
  <c r="D622"/>
  <c r="F622"/>
  <c r="N622"/>
  <c r="D623"/>
  <c r="K623"/>
  <c r="N623"/>
  <c r="F623"/>
  <c r="E624"/>
  <c r="A624"/>
  <c r="C624"/>
  <c r="M623"/>
  <c r="P623"/>
  <c r="J623"/>
  <c r="B624"/>
  <c r="F624" l="1"/>
  <c r="N624"/>
  <c r="K624"/>
  <c r="D624"/>
  <c r="C625"/>
  <c r="A625"/>
  <c r="P624"/>
  <c r="B625"/>
  <c r="J624"/>
  <c r="M624"/>
  <c r="G624"/>
  <c r="H624" s="1"/>
  <c r="J625" l="1"/>
  <c r="M625"/>
  <c r="P625"/>
  <c r="B626"/>
  <c r="E626"/>
  <c r="A626"/>
  <c r="K625"/>
  <c r="D625"/>
  <c r="E625"/>
  <c r="G625"/>
  <c r="H625" s="1"/>
  <c r="N625" l="1"/>
  <c r="F625"/>
  <c r="M626"/>
  <c r="B627"/>
  <c r="J626"/>
  <c r="P626"/>
  <c r="C627"/>
  <c r="A627"/>
  <c r="N626"/>
  <c r="F626"/>
  <c r="C626"/>
  <c r="G626"/>
  <c r="H626" s="1"/>
  <c r="G628" l="1"/>
  <c r="H628" s="1"/>
  <c r="A628"/>
  <c r="K627"/>
  <c r="D627"/>
  <c r="M627"/>
  <c r="B628"/>
  <c r="J627"/>
  <c r="P627"/>
  <c r="D626"/>
  <c r="K626"/>
  <c r="E627"/>
  <c r="G627"/>
  <c r="H627" s="1"/>
  <c r="A629" l="1"/>
  <c r="C628"/>
  <c r="E628"/>
  <c r="F627"/>
  <c r="N627"/>
  <c r="M628"/>
  <c r="B629"/>
  <c r="P628"/>
  <c r="J628"/>
  <c r="A630" l="1"/>
  <c r="G630" s="1"/>
  <c r="H630" s="1"/>
  <c r="M629"/>
  <c r="P629"/>
  <c r="B630"/>
  <c r="J629"/>
  <c r="C629"/>
  <c r="E629"/>
  <c r="G629"/>
  <c r="H629" s="1"/>
  <c r="K628"/>
  <c r="D628"/>
  <c r="N628"/>
  <c r="F628"/>
  <c r="B631" l="1"/>
  <c r="J630"/>
  <c r="M630"/>
  <c r="P630"/>
  <c r="N629"/>
  <c r="F629"/>
  <c r="E630"/>
  <c r="A631"/>
  <c r="E631"/>
  <c r="C630"/>
  <c r="D629"/>
  <c r="K629"/>
  <c r="P631" l="1"/>
  <c r="M631"/>
  <c r="B632"/>
  <c r="J631"/>
  <c r="N631"/>
  <c r="F631"/>
  <c r="A632"/>
  <c r="G632" s="1"/>
  <c r="H632" s="1"/>
  <c r="G631"/>
  <c r="H631" s="1"/>
  <c r="D630"/>
  <c r="K630"/>
  <c r="N630"/>
  <c r="F630"/>
  <c r="C631"/>
  <c r="A633" l="1"/>
  <c r="B633"/>
  <c r="P632"/>
  <c r="J632"/>
  <c r="M632"/>
  <c r="C632"/>
  <c r="K631"/>
  <c r="D631"/>
  <c r="E632"/>
  <c r="C634" l="1"/>
  <c r="A634"/>
  <c r="G634"/>
  <c r="H634" s="1"/>
  <c r="N632"/>
  <c r="F632"/>
  <c r="K632"/>
  <c r="D632"/>
  <c r="J633"/>
  <c r="M633"/>
  <c r="P633"/>
  <c r="B634"/>
  <c r="C633"/>
  <c r="E633"/>
  <c r="G633"/>
  <c r="H633" s="1"/>
  <c r="D634" l="1"/>
  <c r="K634"/>
  <c r="A635"/>
  <c r="C635"/>
  <c r="E634"/>
  <c r="B635"/>
  <c r="P634"/>
  <c r="J634"/>
  <c r="M634"/>
  <c r="D633"/>
  <c r="K633"/>
  <c r="N633"/>
  <c r="F633"/>
  <c r="D635" l="1"/>
  <c r="K635"/>
  <c r="E635"/>
  <c r="A636"/>
  <c r="G635"/>
  <c r="H635" s="1"/>
  <c r="N634"/>
  <c r="F634"/>
  <c r="B636"/>
  <c r="J635"/>
  <c r="M635"/>
  <c r="P635"/>
  <c r="B637" l="1"/>
  <c r="M636"/>
  <c r="J636"/>
  <c r="P636"/>
  <c r="A637"/>
  <c r="C637" s="1"/>
  <c r="C636"/>
  <c r="E636"/>
  <c r="F635"/>
  <c r="N635"/>
  <c r="G636"/>
  <c r="H636" s="1"/>
  <c r="N636" l="1"/>
  <c r="F636"/>
  <c r="K636"/>
  <c r="D636"/>
  <c r="B638"/>
  <c r="J637"/>
  <c r="M637"/>
  <c r="P637"/>
  <c r="D637"/>
  <c r="K637"/>
  <c r="A638"/>
  <c r="G637"/>
  <c r="H637" s="1"/>
  <c r="E637"/>
  <c r="G638" l="1"/>
  <c r="H638" s="1"/>
  <c r="A639"/>
  <c r="E639" s="1"/>
  <c r="J638"/>
  <c r="B639"/>
  <c r="M638"/>
  <c r="P638"/>
  <c r="E638"/>
  <c r="C638"/>
  <c r="N637"/>
  <c r="F637"/>
  <c r="N638" l="1"/>
  <c r="F638"/>
  <c r="F639"/>
  <c r="N639"/>
  <c r="J639"/>
  <c r="M639"/>
  <c r="P639"/>
  <c r="B640"/>
  <c r="K638"/>
  <c r="D638"/>
  <c r="C639"/>
  <c r="G640"/>
  <c r="H640" s="1"/>
  <c r="E640"/>
  <c r="A640"/>
  <c r="G639"/>
  <c r="H639" s="1"/>
  <c r="F640" l="1"/>
  <c r="N640"/>
  <c r="C641"/>
  <c r="G641"/>
  <c r="H641" s="1"/>
  <c r="E641"/>
  <c r="A641"/>
  <c r="C640"/>
  <c r="D639"/>
  <c r="K639"/>
  <c r="B641"/>
  <c r="P640"/>
  <c r="J640"/>
  <c r="M640"/>
  <c r="P641" l="1"/>
  <c r="B642"/>
  <c r="M641"/>
  <c r="J641"/>
  <c r="K641"/>
  <c r="D641"/>
  <c r="N641"/>
  <c r="F641"/>
  <c r="C642"/>
  <c r="G642"/>
  <c r="H642" s="1"/>
  <c r="A642"/>
  <c r="K640"/>
  <c r="D640"/>
  <c r="D642" l="1"/>
  <c r="K642"/>
  <c r="P642"/>
  <c r="M642"/>
  <c r="B643"/>
  <c r="J642"/>
  <c r="A643"/>
  <c r="E643" s="1"/>
  <c r="E642"/>
  <c r="F643" l="1"/>
  <c r="N643"/>
  <c r="P643"/>
  <c r="J643"/>
  <c r="M643"/>
  <c r="B644"/>
  <c r="C643"/>
  <c r="A644"/>
  <c r="C644"/>
  <c r="G644"/>
  <c r="H644" s="1"/>
  <c r="F642"/>
  <c r="N642"/>
  <c r="G643"/>
  <c r="H643" s="1"/>
  <c r="K644" l="1"/>
  <c r="D644"/>
  <c r="A645"/>
  <c r="G645"/>
  <c r="H645" s="1"/>
  <c r="K643"/>
  <c r="D643"/>
  <c r="M644"/>
  <c r="J644"/>
  <c r="B645"/>
  <c r="P644"/>
  <c r="E644"/>
  <c r="B646" l="1"/>
  <c r="J645"/>
  <c r="M645"/>
  <c r="P645"/>
  <c r="C645"/>
  <c r="C646"/>
  <c r="E646"/>
  <c r="A646"/>
  <c r="G646"/>
  <c r="H646" s="1"/>
  <c r="N644"/>
  <c r="F644"/>
  <c r="E645"/>
  <c r="N645" l="1"/>
  <c r="F645"/>
  <c r="J646"/>
  <c r="B647"/>
  <c r="M646"/>
  <c r="P646"/>
  <c r="K645"/>
  <c r="D645"/>
  <c r="K646"/>
  <c r="D646"/>
  <c r="F646"/>
  <c r="N646"/>
  <c r="E647"/>
  <c r="G647"/>
  <c r="H647" s="1"/>
  <c r="C647"/>
  <c r="A647"/>
  <c r="B648" l="1"/>
  <c r="J647"/>
  <c r="M647"/>
  <c r="P647"/>
  <c r="N647"/>
  <c r="F647"/>
  <c r="K647"/>
  <c r="D647"/>
  <c r="A648"/>
  <c r="E648"/>
  <c r="A649" l="1"/>
  <c r="C649" s="1"/>
  <c r="G648"/>
  <c r="H648" s="1"/>
  <c r="F648"/>
  <c r="N648"/>
  <c r="B649"/>
  <c r="P648"/>
  <c r="J648"/>
  <c r="M648"/>
  <c r="C648"/>
  <c r="K649" l="1"/>
  <c r="D649"/>
  <c r="C650"/>
  <c r="E650"/>
  <c r="A650"/>
  <c r="G650" s="1"/>
  <c r="H650" s="1"/>
  <c r="E649"/>
  <c r="G649"/>
  <c r="H649" s="1"/>
  <c r="K648"/>
  <c r="D648"/>
  <c r="P649"/>
  <c r="B650"/>
  <c r="J649"/>
  <c r="M649"/>
  <c r="D650" l="1"/>
  <c r="K650"/>
  <c r="P650"/>
  <c r="M650"/>
  <c r="J650"/>
  <c r="F650"/>
  <c r="N650"/>
  <c r="F649"/>
  <c r="N649"/>
</calcChain>
</file>

<file path=xl/sharedStrings.xml><?xml version="1.0" encoding="utf-8"?>
<sst xmlns="http://schemas.openxmlformats.org/spreadsheetml/2006/main" count="433" uniqueCount="273">
  <si>
    <t>Date</t>
  </si>
  <si>
    <t>Hard Drive Capacity in Gb</t>
  </si>
  <si>
    <t>in Mb</t>
  </si>
  <si>
    <t>Cost Per Megabyte</t>
  </si>
  <si>
    <t>Cost Per Gigabyte</t>
  </si>
  <si>
    <t>Bytes per US$</t>
  </si>
  <si>
    <t>Inflation Adj.</t>
  </si>
  <si>
    <t>LOG(bytes per real $)</t>
  </si>
  <si>
    <t>$10,000</t>
  </si>
  <si>
    <t>$193</t>
  </si>
  <si>
    <t>$233</t>
  </si>
  <si>
    <t>$700</t>
  </si>
  <si>
    <t>$340</t>
  </si>
  <si>
    <t>$460</t>
  </si>
  <si>
    <t>$300</t>
  </si>
  <si>
    <t>$295</t>
  </si>
  <si>
    <t>$289</t>
  </si>
  <si>
    <t>$191</t>
  </si>
  <si>
    <t>$152</t>
  </si>
  <si>
    <t>$138</t>
  </si>
  <si>
    <t>$316</t>
  </si>
  <si>
    <t>$270</t>
  </si>
  <si>
    <t>$190</t>
  </si>
  <si>
    <t>$175</t>
  </si>
  <si>
    <t>$165</t>
  </si>
  <si>
    <t>$131</t>
  </si>
  <si>
    <t>$119</t>
  </si>
  <si>
    <t>$280</t>
  </si>
  <si>
    <t>$170</t>
  </si>
  <si>
    <t>$160</t>
  </si>
  <si>
    <t>$140</t>
  </si>
  <si>
    <t>$133</t>
  </si>
  <si>
    <t>$120</t>
  </si>
  <si>
    <t>$118</t>
  </si>
  <si>
    <t>$299</t>
  </si>
  <si>
    <t>$283</t>
  </si>
  <si>
    <t>$214</t>
  </si>
  <si>
    <t>$200</t>
  </si>
  <si>
    <t>$181</t>
  </si>
  <si>
    <t>$158</t>
  </si>
  <si>
    <t>$108</t>
  </si>
  <si>
    <t>$80</t>
  </si>
  <si>
    <t>$71</t>
  </si>
  <si>
    <t>$90</t>
  </si>
  <si>
    <t>$60</t>
  </si>
  <si>
    <t>$45</t>
  </si>
  <si>
    <t>$40</t>
  </si>
  <si>
    <t>$33</t>
  </si>
  <si>
    <t>$27</t>
  </si>
  <si>
    <t>$30</t>
  </si>
  <si>
    <t>$16</t>
  </si>
  <si>
    <t>$53</t>
  </si>
  <si>
    <t>$36</t>
  </si>
  <si>
    <t>88¢</t>
  </si>
  <si>
    <t>81¢</t>
  </si>
  <si>
    <t>99¢</t>
  </si>
  <si>
    <t>$1.26</t>
  </si>
  <si>
    <t>92.2¢</t>
  </si>
  <si>
    <t>88.4¢</t>
  </si>
  <si>
    <t>66.9¢</t>
  </si>
  <si>
    <t>68.6¢</t>
  </si>
  <si>
    <t>29.5¢</t>
  </si>
  <si>
    <t>26.3¢</t>
  </si>
  <si>
    <t>25.9¢</t>
  </si>
  <si>
    <t>20.7¢</t>
  </si>
  <si>
    <t>17.3¢</t>
  </si>
  <si>
    <t>18.1¢</t>
  </si>
  <si>
    <t>14.8¢</t>
  </si>
  <si>
    <t>14.1¢</t>
  </si>
  <si>
    <t>15.3¢</t>
  </si>
  <si>
    <t>12.2¢</t>
  </si>
  <si>
    <t>11.8¢</t>
  </si>
  <si>
    <t>10.4¢</t>
  </si>
  <si>
    <t>11.0¢</t>
  </si>
  <si>
    <t>10.2¢</t>
  </si>
  <si>
    <t>10.1¢</t>
  </si>
  <si>
    <t>9.76¢</t>
  </si>
  <si>
    <t>8.54¢</t>
  </si>
  <si>
    <t>8.00¢</t>
  </si>
  <si>
    <t>9.88¢</t>
  </si>
  <si>
    <t>9.71¢</t>
  </si>
  <si>
    <t>9.53¢</t>
  </si>
  <si>
    <t>9.31¢</t>
  </si>
  <si>
    <t>9.52¢</t>
  </si>
  <si>
    <t>9.36¢</t>
  </si>
  <si>
    <t>8.63¢</t>
  </si>
  <si>
    <t>8.39¢</t>
  </si>
  <si>
    <t>7.85¢</t>
  </si>
  <si>
    <t>7.82¢</t>
  </si>
  <si>
    <t>8.57¢</t>
  </si>
  <si>
    <t>8.56¢</t>
  </si>
  <si>
    <t>7.43¢</t>
  </si>
  <si>
    <t>6.11¢</t>
  </si>
  <si>
    <t>7.72¢</t>
  </si>
  <si>
    <t>7.63¢</t>
  </si>
  <si>
    <t>6.65¢</t>
  </si>
  <si>
    <t>6.63¢</t>
  </si>
  <si>
    <t>6.38¢</t>
  </si>
  <si>
    <t>7.54¢</t>
  </si>
  <si>
    <t>7.32¢</t>
  </si>
  <si>
    <t>6.61¢</t>
  </si>
  <si>
    <t>6.29¢</t>
  </si>
  <si>
    <t>5.93¢</t>
  </si>
  <si>
    <t>8.16¢</t>
  </si>
  <si>
    <t>6.87¢</t>
  </si>
  <si>
    <t>5.89¢</t>
  </si>
  <si>
    <t>6.05¢</t>
  </si>
  <si>
    <t>6.10¢</t>
  </si>
  <si>
    <t>5.35¢</t>
  </si>
  <si>
    <t>5.51¢</t>
  </si>
  <si>
    <t>5.91¢</t>
  </si>
  <si>
    <t>5.57¢</t>
  </si>
  <si>
    <t>5.28¢</t>
  </si>
  <si>
    <t>5.23¢</t>
  </si>
  <si>
    <t>5.46¢</t>
  </si>
  <si>
    <t>4.64¢</t>
  </si>
  <si>
    <t>5.19¢</t>
  </si>
  <si>
    <t>5.03¢</t>
  </si>
  <si>
    <t>5.20¢</t>
  </si>
  <si>
    <t>4.74¢</t>
  </si>
  <si>
    <t>4.79¢</t>
  </si>
  <si>
    <t>4.26¢</t>
  </si>
  <si>
    <t>4.31¢</t>
  </si>
  <si>
    <t>3.77¢</t>
  </si>
  <si>
    <t>3.65¢</t>
  </si>
  <si>
    <t>3.07¢</t>
  </si>
  <si>
    <t>3.46¢</t>
  </si>
  <si>
    <t>3.37¢</t>
  </si>
  <si>
    <t>3.22¢</t>
  </si>
  <si>
    <t>3.21¢</t>
  </si>
  <si>
    <t>3.15¢</t>
  </si>
  <si>
    <t>3.14¢</t>
  </si>
  <si>
    <t>3.23¢</t>
  </si>
  <si>
    <t>2.76¢</t>
  </si>
  <si>
    <t>2.71¢</t>
  </si>
  <si>
    <t>2.45¢</t>
  </si>
  <si>
    <t>2.88¢</t>
  </si>
  <si>
    <t>2.74¢</t>
  </si>
  <si>
    <t>2.63¢</t>
  </si>
  <si>
    <t>1.85¢</t>
  </si>
  <si>
    <t>2.24¢</t>
  </si>
  <si>
    <t>2.11¢</t>
  </si>
  <si>
    <t>2.06¢</t>
  </si>
  <si>
    <t>2.23¢</t>
  </si>
  <si>
    <t>2.20¢</t>
  </si>
  <si>
    <t>2.13¢</t>
  </si>
  <si>
    <t>1.84¢</t>
  </si>
  <si>
    <t>1.73¢</t>
  </si>
  <si>
    <t>1.69¢</t>
  </si>
  <si>
    <t>1.65¢</t>
  </si>
  <si>
    <t>1.63¢</t>
  </si>
  <si>
    <t>1.50¢</t>
  </si>
  <si>
    <t>1.97¢</t>
  </si>
  <si>
    <t>1.68¢</t>
  </si>
  <si>
    <t>1.67¢</t>
  </si>
  <si>
    <t>1.58¢</t>
  </si>
  <si>
    <t>1.54¢</t>
  </si>
  <si>
    <t>1.43¢</t>
  </si>
  <si>
    <t>1.20¢</t>
  </si>
  <si>
    <t>1.57¢</t>
  </si>
  <si>
    <t>1.51¢</t>
  </si>
  <si>
    <t>1.49¢</t>
  </si>
  <si>
    <t>1.47¢</t>
  </si>
  <si>
    <t>1.46¢</t>
  </si>
  <si>
    <t>1.39¢</t>
  </si>
  <si>
    <t>1.38¢</t>
  </si>
  <si>
    <t>1.36¢</t>
  </si>
  <si>
    <t>1.35¢</t>
  </si>
  <si>
    <t>1.30¢</t>
  </si>
  <si>
    <t>1.27¢</t>
  </si>
  <si>
    <t>1.25¢</t>
  </si>
  <si>
    <t>1.18¢</t>
  </si>
  <si>
    <t>1.52¢</t>
  </si>
  <si>
    <t>1.23¢</t>
  </si>
  <si>
    <t>1.15¢</t>
  </si>
  <si>
    <t>1.24¢</t>
  </si>
  <si>
    <t>1.12¢</t>
  </si>
  <si>
    <t>1.01¢</t>
  </si>
  <si>
    <t>1.09¢</t>
  </si>
  <si>
    <t>1.08¢</t>
  </si>
  <si>
    <t>1.04¢</t>
  </si>
  <si>
    <t>0.925¢</t>
  </si>
  <si>
    <t>0.802¢</t>
  </si>
  <si>
    <t>0.958¢</t>
  </si>
  <si>
    <t>$9.14</t>
  </si>
  <si>
    <t>$8.94</t>
  </si>
  <si>
    <t>$7.45</t>
  </si>
  <si>
    <t>$7.27</t>
  </si>
  <si>
    <t>$7.14</t>
  </si>
  <si>
    <t>$7.88</t>
  </si>
  <si>
    <t>$7.25</t>
  </si>
  <si>
    <t>$6.90</t>
  </si>
  <si>
    <t>$7.31</t>
  </si>
  <si>
    <t>$7.26</t>
  </si>
  <si>
    <t>$6.84</t>
  </si>
  <si>
    <t>$7.48</t>
  </si>
  <si>
    <t>$6.48</t>
  </si>
  <si>
    <t>$5.72</t>
  </si>
  <si>
    <t>$6.82</t>
  </si>
  <si>
    <t>$6.56</t>
  </si>
  <si>
    <t>$6.49</t>
  </si>
  <si>
    <t>$5.87</t>
  </si>
  <si>
    <t>$6.33</t>
  </si>
  <si>
    <t>$5.75</t>
  </si>
  <si>
    <t>$4.41</t>
  </si>
  <si>
    <t>$2.99</t>
  </si>
  <si>
    <t>$4.57</t>
  </si>
  <si>
    <t>$4.31</t>
  </si>
  <si>
    <t>$3.71</t>
  </si>
  <si>
    <t>$2.65</t>
  </si>
  <si>
    <t>$2.88</t>
  </si>
  <si>
    <t>$3.74</t>
  </si>
  <si>
    <t>$2.59</t>
  </si>
  <si>
    <t>$2.07</t>
  </si>
  <si>
    <t>$2.68</t>
  </si>
  <si>
    <t>$2.58</t>
  </si>
  <si>
    <t>$1.51</t>
  </si>
  <si>
    <t>$1.93</t>
  </si>
  <si>
    <t>$1.78</t>
  </si>
  <si>
    <t>$1.61</t>
  </si>
  <si>
    <t>$1.42</t>
  </si>
  <si>
    <t>$1.39</t>
  </si>
  <si>
    <t>$1.94</t>
  </si>
  <si>
    <t>$1.70</t>
  </si>
  <si>
    <t>$1.57</t>
  </si>
  <si>
    <t>$1.41</t>
  </si>
  <si>
    <t>$1.38</t>
  </si>
  <si>
    <t>$1.24</t>
  </si>
  <si>
    <t>$1.22</t>
  </si>
  <si>
    <t>$1.15</t>
  </si>
  <si>
    <t>$0.34</t>
  </si>
  <si>
    <t>$0.26</t>
  </si>
  <si>
    <t>$0.15</t>
  </si>
  <si>
    <t>$0.17</t>
  </si>
  <si>
    <t>$0.19</t>
  </si>
  <si>
    <t>$0.24</t>
  </si>
  <si>
    <t>Intel Flash Memory</t>
  </si>
  <si>
    <t>LOG(cost)</t>
  </si>
  <si>
    <t>Sources:</t>
  </si>
  <si>
    <t>http://www.mattscomputertrends.com/harddiskdata.html</t>
  </si>
  <si>
    <t>http://en.wikipedia.org/wiki/File:Hard_drive_capacity_over_time.svg</t>
  </si>
  <si>
    <t>http://ns1758.ca/winch/winchest.html</t>
  </si>
  <si>
    <t>Size in Gb</t>
  </si>
  <si>
    <t>Price in US$</t>
  </si>
  <si>
    <t>http://www.storagesearch.com/ssd-history-2008.html</t>
  </si>
  <si>
    <t>bytes per US$</t>
  </si>
  <si>
    <t>LOG(bytes per real US$)</t>
  </si>
  <si>
    <t>Today</t>
  </si>
  <si>
    <t>Until</t>
  </si>
  <si>
    <t>Hard Drives</t>
  </si>
  <si>
    <t>SSDs</t>
  </si>
  <si>
    <t>Predicted</t>
  </si>
  <si>
    <t>Error Sqrd</t>
  </si>
  <si>
    <t>Start</t>
  </si>
  <si>
    <t>http://en.wikipedia.org/wiki/Generalised_logistic_function</t>
  </si>
  <si>
    <t>Generalised</t>
  </si>
  <si>
    <t>A</t>
  </si>
  <si>
    <t>K</t>
  </si>
  <si>
    <t>Q</t>
  </si>
  <si>
    <t>B</t>
  </si>
  <si>
    <t>M</t>
  </si>
  <si>
    <t>v</t>
  </si>
  <si>
    <t>TSS</t>
  </si>
  <si>
    <t>RSS</t>
  </si>
  <si>
    <t>Mean</t>
  </si>
  <si>
    <r>
      <t>R</t>
    </r>
    <r>
      <rPr>
        <vertAlign val="superscript"/>
        <sz val="11"/>
        <color theme="1"/>
        <rFont val="Calibri"/>
        <family val="2"/>
        <scheme val="minor"/>
      </rPr>
      <t>2</t>
    </r>
  </si>
  <si>
    <t>Flash</t>
  </si>
  <si>
    <t>Intel</t>
  </si>
  <si>
    <t>Samsung</t>
  </si>
  <si>
    <t>Intel (not 530)</t>
  </si>
  <si>
    <t>Intel NVMe</t>
  </si>
  <si>
    <t>Intel XPoint NV Memory</t>
  </si>
  <si>
    <t>Xpoint</t>
  </si>
</sst>
</file>

<file path=xl/styles.xml><?xml version="1.0" encoding="utf-8"?>
<styleSheet xmlns="http://schemas.openxmlformats.org/spreadsheetml/2006/main">
  <numFmts count="3">
    <numFmt numFmtId="164" formatCode="&quot;£&quot;#,##0.00"/>
    <numFmt numFmtId="165" formatCode="[$$-C09]#,##0.00"/>
    <numFmt numFmtId="166" formatCode="[$$-409]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NumberFormat="1"/>
    <xf numFmtId="11" fontId="0" fillId="0" borderId="0" xfId="0" applyNumberFormat="1"/>
    <xf numFmtId="0" fontId="3" fillId="0" borderId="0" xfId="1" applyAlignment="1" applyProtection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'Hard Drives'!$I$4</c:f>
              <c:strCache>
                <c:ptCount val="1"/>
                <c:pt idx="0">
                  <c:v>LOG(bytes per real $)</c:v>
                </c:pt>
              </c:strCache>
            </c:strRef>
          </c:tx>
          <c:spPr>
            <a:ln w="28575">
              <a:noFill/>
            </a:ln>
          </c:spPr>
          <c:xVal>
            <c:numRef>
              <c:f>'Hard Drives'!$A$5:$A$317</c:f>
              <c:numCache>
                <c:formatCode>dd/mm/yyyy</c:formatCode>
                <c:ptCount val="313"/>
                <c:pt idx="0">
                  <c:v>20469</c:v>
                </c:pt>
                <c:pt idx="1">
                  <c:v>29235</c:v>
                </c:pt>
                <c:pt idx="2">
                  <c:v>29417</c:v>
                </c:pt>
                <c:pt idx="3">
                  <c:v>29844</c:v>
                </c:pt>
                <c:pt idx="4">
                  <c:v>29905</c:v>
                </c:pt>
                <c:pt idx="5">
                  <c:v>29935</c:v>
                </c:pt>
                <c:pt idx="6">
                  <c:v>29935</c:v>
                </c:pt>
                <c:pt idx="7">
                  <c:v>29935</c:v>
                </c:pt>
                <c:pt idx="8">
                  <c:v>29935</c:v>
                </c:pt>
                <c:pt idx="9">
                  <c:v>29935</c:v>
                </c:pt>
                <c:pt idx="10">
                  <c:v>29935</c:v>
                </c:pt>
                <c:pt idx="11">
                  <c:v>29935</c:v>
                </c:pt>
                <c:pt idx="12">
                  <c:v>30665</c:v>
                </c:pt>
                <c:pt idx="13">
                  <c:v>30665</c:v>
                </c:pt>
                <c:pt idx="14">
                  <c:v>30665</c:v>
                </c:pt>
                <c:pt idx="15">
                  <c:v>30665</c:v>
                </c:pt>
                <c:pt idx="16">
                  <c:v>30665</c:v>
                </c:pt>
                <c:pt idx="17">
                  <c:v>30665</c:v>
                </c:pt>
                <c:pt idx="18">
                  <c:v>30665</c:v>
                </c:pt>
                <c:pt idx="19">
                  <c:v>30756</c:v>
                </c:pt>
                <c:pt idx="20">
                  <c:v>30756</c:v>
                </c:pt>
                <c:pt idx="21">
                  <c:v>30756</c:v>
                </c:pt>
                <c:pt idx="22">
                  <c:v>30756</c:v>
                </c:pt>
                <c:pt idx="23">
                  <c:v>30756</c:v>
                </c:pt>
                <c:pt idx="24">
                  <c:v>30756</c:v>
                </c:pt>
                <c:pt idx="25">
                  <c:v>30756</c:v>
                </c:pt>
                <c:pt idx="26">
                  <c:v>30756</c:v>
                </c:pt>
                <c:pt idx="27">
                  <c:v>30817</c:v>
                </c:pt>
                <c:pt idx="28">
                  <c:v>30817</c:v>
                </c:pt>
                <c:pt idx="29">
                  <c:v>30817</c:v>
                </c:pt>
                <c:pt idx="30">
                  <c:v>30817</c:v>
                </c:pt>
                <c:pt idx="31">
                  <c:v>30817</c:v>
                </c:pt>
                <c:pt idx="32">
                  <c:v>30817</c:v>
                </c:pt>
                <c:pt idx="33">
                  <c:v>30817</c:v>
                </c:pt>
                <c:pt idx="34">
                  <c:v>30817</c:v>
                </c:pt>
                <c:pt idx="35">
                  <c:v>30817</c:v>
                </c:pt>
                <c:pt idx="36">
                  <c:v>30817</c:v>
                </c:pt>
                <c:pt idx="37">
                  <c:v>30817</c:v>
                </c:pt>
                <c:pt idx="38">
                  <c:v>31243</c:v>
                </c:pt>
                <c:pt idx="39">
                  <c:v>32065</c:v>
                </c:pt>
                <c:pt idx="40">
                  <c:v>32065</c:v>
                </c:pt>
                <c:pt idx="41">
                  <c:v>32065</c:v>
                </c:pt>
                <c:pt idx="42">
                  <c:v>32278</c:v>
                </c:pt>
                <c:pt idx="43">
                  <c:v>32278</c:v>
                </c:pt>
                <c:pt idx="44">
                  <c:v>32278</c:v>
                </c:pt>
                <c:pt idx="45">
                  <c:v>32278</c:v>
                </c:pt>
                <c:pt idx="46">
                  <c:v>32278</c:v>
                </c:pt>
                <c:pt idx="47">
                  <c:v>32582</c:v>
                </c:pt>
                <c:pt idx="48">
                  <c:v>32582</c:v>
                </c:pt>
                <c:pt idx="49">
                  <c:v>34714</c:v>
                </c:pt>
                <c:pt idx="50">
                  <c:v>34714</c:v>
                </c:pt>
                <c:pt idx="51">
                  <c:v>34714</c:v>
                </c:pt>
                <c:pt idx="52">
                  <c:v>34804</c:v>
                </c:pt>
                <c:pt idx="53">
                  <c:v>34804</c:v>
                </c:pt>
                <c:pt idx="54">
                  <c:v>34804</c:v>
                </c:pt>
                <c:pt idx="55">
                  <c:v>34804</c:v>
                </c:pt>
                <c:pt idx="56">
                  <c:v>34804</c:v>
                </c:pt>
                <c:pt idx="57">
                  <c:v>35226</c:v>
                </c:pt>
                <c:pt idx="58">
                  <c:v>35291</c:v>
                </c:pt>
                <c:pt idx="59">
                  <c:v>35291</c:v>
                </c:pt>
                <c:pt idx="60">
                  <c:v>35323</c:v>
                </c:pt>
                <c:pt idx="61">
                  <c:v>35323</c:v>
                </c:pt>
                <c:pt idx="62">
                  <c:v>35655</c:v>
                </c:pt>
                <c:pt idx="63">
                  <c:v>35655</c:v>
                </c:pt>
                <c:pt idx="64">
                  <c:v>35655</c:v>
                </c:pt>
                <c:pt idx="65">
                  <c:v>35666</c:v>
                </c:pt>
                <c:pt idx="66">
                  <c:v>35666</c:v>
                </c:pt>
                <c:pt idx="67">
                  <c:v>35666</c:v>
                </c:pt>
                <c:pt idx="68">
                  <c:v>35666</c:v>
                </c:pt>
                <c:pt idx="69">
                  <c:v>35666</c:v>
                </c:pt>
                <c:pt idx="70">
                  <c:v>35678</c:v>
                </c:pt>
                <c:pt idx="71">
                  <c:v>35763</c:v>
                </c:pt>
                <c:pt idx="72">
                  <c:v>35763</c:v>
                </c:pt>
                <c:pt idx="73">
                  <c:v>35763</c:v>
                </c:pt>
                <c:pt idx="74">
                  <c:v>35763</c:v>
                </c:pt>
                <c:pt idx="75">
                  <c:v>35763</c:v>
                </c:pt>
                <c:pt idx="76">
                  <c:v>35763</c:v>
                </c:pt>
                <c:pt idx="77">
                  <c:v>35767</c:v>
                </c:pt>
                <c:pt idx="78">
                  <c:v>35767</c:v>
                </c:pt>
                <c:pt idx="79">
                  <c:v>35767</c:v>
                </c:pt>
                <c:pt idx="80">
                  <c:v>35767</c:v>
                </c:pt>
                <c:pt idx="81">
                  <c:v>35767</c:v>
                </c:pt>
                <c:pt idx="82">
                  <c:v>35811</c:v>
                </c:pt>
                <c:pt idx="83">
                  <c:v>35811</c:v>
                </c:pt>
                <c:pt idx="84">
                  <c:v>35811</c:v>
                </c:pt>
                <c:pt idx="85">
                  <c:v>35811</c:v>
                </c:pt>
                <c:pt idx="86">
                  <c:v>35829</c:v>
                </c:pt>
                <c:pt idx="87">
                  <c:v>35829</c:v>
                </c:pt>
                <c:pt idx="88">
                  <c:v>35887</c:v>
                </c:pt>
                <c:pt idx="89">
                  <c:v>35887</c:v>
                </c:pt>
                <c:pt idx="90">
                  <c:v>35887</c:v>
                </c:pt>
                <c:pt idx="91">
                  <c:v>35887</c:v>
                </c:pt>
                <c:pt idx="92">
                  <c:v>35889</c:v>
                </c:pt>
                <c:pt idx="93">
                  <c:v>35889</c:v>
                </c:pt>
                <c:pt idx="94">
                  <c:v>35889</c:v>
                </c:pt>
                <c:pt idx="95">
                  <c:v>35889</c:v>
                </c:pt>
                <c:pt idx="96">
                  <c:v>35889</c:v>
                </c:pt>
                <c:pt idx="97">
                  <c:v>35902</c:v>
                </c:pt>
                <c:pt idx="98">
                  <c:v>35902</c:v>
                </c:pt>
                <c:pt idx="99">
                  <c:v>35902</c:v>
                </c:pt>
                <c:pt idx="100">
                  <c:v>35917</c:v>
                </c:pt>
                <c:pt idx="101">
                  <c:v>35924</c:v>
                </c:pt>
                <c:pt idx="102">
                  <c:v>35926</c:v>
                </c:pt>
                <c:pt idx="103">
                  <c:v>35926</c:v>
                </c:pt>
                <c:pt idx="104">
                  <c:v>35926</c:v>
                </c:pt>
                <c:pt idx="105">
                  <c:v>35926</c:v>
                </c:pt>
                <c:pt idx="106">
                  <c:v>35952</c:v>
                </c:pt>
                <c:pt idx="107">
                  <c:v>35958</c:v>
                </c:pt>
                <c:pt idx="108">
                  <c:v>35958</c:v>
                </c:pt>
                <c:pt idx="109">
                  <c:v>35991</c:v>
                </c:pt>
                <c:pt idx="110">
                  <c:v>36007</c:v>
                </c:pt>
                <c:pt idx="111">
                  <c:v>36007</c:v>
                </c:pt>
                <c:pt idx="112">
                  <c:v>36007</c:v>
                </c:pt>
                <c:pt idx="113">
                  <c:v>36007</c:v>
                </c:pt>
                <c:pt idx="114">
                  <c:v>36007</c:v>
                </c:pt>
                <c:pt idx="115">
                  <c:v>36008</c:v>
                </c:pt>
                <c:pt idx="116">
                  <c:v>36013</c:v>
                </c:pt>
                <c:pt idx="117">
                  <c:v>36021</c:v>
                </c:pt>
                <c:pt idx="118">
                  <c:v>36033</c:v>
                </c:pt>
                <c:pt idx="119">
                  <c:v>36039</c:v>
                </c:pt>
                <c:pt idx="120">
                  <c:v>36039</c:v>
                </c:pt>
                <c:pt idx="121">
                  <c:v>36048</c:v>
                </c:pt>
                <c:pt idx="122">
                  <c:v>36069</c:v>
                </c:pt>
                <c:pt idx="123">
                  <c:v>36203</c:v>
                </c:pt>
                <c:pt idx="124">
                  <c:v>36217</c:v>
                </c:pt>
                <c:pt idx="125">
                  <c:v>36217</c:v>
                </c:pt>
                <c:pt idx="126">
                  <c:v>36218</c:v>
                </c:pt>
                <c:pt idx="127">
                  <c:v>36220</c:v>
                </c:pt>
                <c:pt idx="128">
                  <c:v>36220</c:v>
                </c:pt>
                <c:pt idx="129">
                  <c:v>36222</c:v>
                </c:pt>
                <c:pt idx="130">
                  <c:v>36222</c:v>
                </c:pt>
                <c:pt idx="131">
                  <c:v>36251</c:v>
                </c:pt>
                <c:pt idx="132">
                  <c:v>36251</c:v>
                </c:pt>
                <c:pt idx="133">
                  <c:v>36301</c:v>
                </c:pt>
                <c:pt idx="134">
                  <c:v>36307</c:v>
                </c:pt>
                <c:pt idx="135">
                  <c:v>36307</c:v>
                </c:pt>
                <c:pt idx="136">
                  <c:v>36307</c:v>
                </c:pt>
                <c:pt idx="137">
                  <c:v>36308</c:v>
                </c:pt>
                <c:pt idx="138">
                  <c:v>36362</c:v>
                </c:pt>
                <c:pt idx="139">
                  <c:v>36371</c:v>
                </c:pt>
                <c:pt idx="140">
                  <c:v>36428</c:v>
                </c:pt>
                <c:pt idx="141">
                  <c:v>36434</c:v>
                </c:pt>
                <c:pt idx="142">
                  <c:v>36434</c:v>
                </c:pt>
                <c:pt idx="143">
                  <c:v>36434</c:v>
                </c:pt>
                <c:pt idx="144">
                  <c:v>36434</c:v>
                </c:pt>
                <c:pt idx="145">
                  <c:v>36434</c:v>
                </c:pt>
                <c:pt idx="146">
                  <c:v>36495</c:v>
                </c:pt>
                <c:pt idx="147">
                  <c:v>36495</c:v>
                </c:pt>
                <c:pt idx="148">
                  <c:v>36495</c:v>
                </c:pt>
                <c:pt idx="149">
                  <c:v>36495</c:v>
                </c:pt>
                <c:pt idx="150">
                  <c:v>36495</c:v>
                </c:pt>
                <c:pt idx="151">
                  <c:v>36495</c:v>
                </c:pt>
                <c:pt idx="152">
                  <c:v>36495</c:v>
                </c:pt>
                <c:pt idx="153">
                  <c:v>36495</c:v>
                </c:pt>
                <c:pt idx="154">
                  <c:v>36495</c:v>
                </c:pt>
                <c:pt idx="155">
                  <c:v>36495</c:v>
                </c:pt>
                <c:pt idx="156">
                  <c:v>36557</c:v>
                </c:pt>
                <c:pt idx="157">
                  <c:v>36557</c:v>
                </c:pt>
                <c:pt idx="158">
                  <c:v>36557</c:v>
                </c:pt>
                <c:pt idx="159">
                  <c:v>36557</c:v>
                </c:pt>
                <c:pt idx="160">
                  <c:v>36557</c:v>
                </c:pt>
                <c:pt idx="161">
                  <c:v>36557</c:v>
                </c:pt>
                <c:pt idx="162">
                  <c:v>36557</c:v>
                </c:pt>
                <c:pt idx="163">
                  <c:v>36557</c:v>
                </c:pt>
                <c:pt idx="164">
                  <c:v>36557</c:v>
                </c:pt>
                <c:pt idx="165">
                  <c:v>36557</c:v>
                </c:pt>
                <c:pt idx="166">
                  <c:v>36557</c:v>
                </c:pt>
                <c:pt idx="167">
                  <c:v>36617</c:v>
                </c:pt>
                <c:pt idx="168">
                  <c:v>36617</c:v>
                </c:pt>
                <c:pt idx="169">
                  <c:v>36617</c:v>
                </c:pt>
                <c:pt idx="170">
                  <c:v>36617</c:v>
                </c:pt>
                <c:pt idx="171">
                  <c:v>36617</c:v>
                </c:pt>
                <c:pt idx="172">
                  <c:v>36617</c:v>
                </c:pt>
                <c:pt idx="173">
                  <c:v>36617</c:v>
                </c:pt>
                <c:pt idx="174">
                  <c:v>36617</c:v>
                </c:pt>
                <c:pt idx="175">
                  <c:v>36617</c:v>
                </c:pt>
                <c:pt idx="176">
                  <c:v>36617</c:v>
                </c:pt>
                <c:pt idx="177">
                  <c:v>36617</c:v>
                </c:pt>
                <c:pt idx="178">
                  <c:v>36617</c:v>
                </c:pt>
                <c:pt idx="179">
                  <c:v>36617</c:v>
                </c:pt>
                <c:pt idx="180">
                  <c:v>36617</c:v>
                </c:pt>
                <c:pt idx="181">
                  <c:v>36617</c:v>
                </c:pt>
                <c:pt idx="182">
                  <c:v>36617</c:v>
                </c:pt>
                <c:pt idx="183">
                  <c:v>36658</c:v>
                </c:pt>
                <c:pt idx="184">
                  <c:v>36658</c:v>
                </c:pt>
                <c:pt idx="185">
                  <c:v>36658</c:v>
                </c:pt>
                <c:pt idx="186">
                  <c:v>36679</c:v>
                </c:pt>
                <c:pt idx="187">
                  <c:v>36739</c:v>
                </c:pt>
                <c:pt idx="188">
                  <c:v>36739</c:v>
                </c:pt>
                <c:pt idx="189">
                  <c:v>36739</c:v>
                </c:pt>
                <c:pt idx="190">
                  <c:v>36757</c:v>
                </c:pt>
                <c:pt idx="191">
                  <c:v>36757</c:v>
                </c:pt>
                <c:pt idx="192">
                  <c:v>36757</c:v>
                </c:pt>
                <c:pt idx="193">
                  <c:v>36757</c:v>
                </c:pt>
                <c:pt idx="194">
                  <c:v>36757</c:v>
                </c:pt>
                <c:pt idx="195">
                  <c:v>36763</c:v>
                </c:pt>
                <c:pt idx="196">
                  <c:v>36763</c:v>
                </c:pt>
                <c:pt idx="197">
                  <c:v>36763</c:v>
                </c:pt>
                <c:pt idx="198">
                  <c:v>36826</c:v>
                </c:pt>
                <c:pt idx="199">
                  <c:v>36826</c:v>
                </c:pt>
                <c:pt idx="200">
                  <c:v>36826</c:v>
                </c:pt>
                <c:pt idx="201">
                  <c:v>36826</c:v>
                </c:pt>
                <c:pt idx="202">
                  <c:v>36826</c:v>
                </c:pt>
                <c:pt idx="203">
                  <c:v>36826</c:v>
                </c:pt>
                <c:pt idx="204">
                  <c:v>36831</c:v>
                </c:pt>
                <c:pt idx="205">
                  <c:v>36873</c:v>
                </c:pt>
                <c:pt idx="206">
                  <c:v>36880</c:v>
                </c:pt>
                <c:pt idx="207">
                  <c:v>36905</c:v>
                </c:pt>
                <c:pt idx="208">
                  <c:v>36905</c:v>
                </c:pt>
                <c:pt idx="209">
                  <c:v>36905</c:v>
                </c:pt>
                <c:pt idx="210">
                  <c:v>37006</c:v>
                </c:pt>
                <c:pt idx="211">
                  <c:v>37006</c:v>
                </c:pt>
                <c:pt idx="212">
                  <c:v>37006</c:v>
                </c:pt>
                <c:pt idx="213">
                  <c:v>37012</c:v>
                </c:pt>
                <c:pt idx="214">
                  <c:v>37012</c:v>
                </c:pt>
                <c:pt idx="215">
                  <c:v>37012</c:v>
                </c:pt>
                <c:pt idx="216">
                  <c:v>37012</c:v>
                </c:pt>
                <c:pt idx="217">
                  <c:v>37070</c:v>
                </c:pt>
                <c:pt idx="218">
                  <c:v>37078</c:v>
                </c:pt>
                <c:pt idx="219">
                  <c:v>37092</c:v>
                </c:pt>
                <c:pt idx="220">
                  <c:v>37134</c:v>
                </c:pt>
                <c:pt idx="221">
                  <c:v>37225</c:v>
                </c:pt>
                <c:pt idx="222">
                  <c:v>37226</c:v>
                </c:pt>
                <c:pt idx="223">
                  <c:v>37323</c:v>
                </c:pt>
                <c:pt idx="224">
                  <c:v>37464</c:v>
                </c:pt>
                <c:pt idx="225">
                  <c:v>37477</c:v>
                </c:pt>
                <c:pt idx="226">
                  <c:v>37484</c:v>
                </c:pt>
                <c:pt idx="227">
                  <c:v>37484</c:v>
                </c:pt>
                <c:pt idx="228">
                  <c:v>37491</c:v>
                </c:pt>
                <c:pt idx="229">
                  <c:v>37498</c:v>
                </c:pt>
                <c:pt idx="230">
                  <c:v>37505</c:v>
                </c:pt>
                <c:pt idx="231">
                  <c:v>37505</c:v>
                </c:pt>
                <c:pt idx="232">
                  <c:v>37519</c:v>
                </c:pt>
                <c:pt idx="233">
                  <c:v>37519</c:v>
                </c:pt>
                <c:pt idx="234">
                  <c:v>37905</c:v>
                </c:pt>
                <c:pt idx="235">
                  <c:v>37905</c:v>
                </c:pt>
                <c:pt idx="236">
                  <c:v>37954</c:v>
                </c:pt>
                <c:pt idx="237">
                  <c:v>37954</c:v>
                </c:pt>
                <c:pt idx="238">
                  <c:v>37954</c:v>
                </c:pt>
                <c:pt idx="239">
                  <c:v>37954</c:v>
                </c:pt>
                <c:pt idx="240">
                  <c:v>37954</c:v>
                </c:pt>
                <c:pt idx="241">
                  <c:v>37954</c:v>
                </c:pt>
                <c:pt idx="242">
                  <c:v>38073</c:v>
                </c:pt>
                <c:pt idx="243">
                  <c:v>38073</c:v>
                </c:pt>
                <c:pt idx="244">
                  <c:v>38073</c:v>
                </c:pt>
                <c:pt idx="245">
                  <c:v>38073</c:v>
                </c:pt>
                <c:pt idx="246">
                  <c:v>38073</c:v>
                </c:pt>
                <c:pt idx="247">
                  <c:v>38073</c:v>
                </c:pt>
                <c:pt idx="248">
                  <c:v>38073</c:v>
                </c:pt>
                <c:pt idx="249">
                  <c:v>38079</c:v>
                </c:pt>
                <c:pt idx="250">
                  <c:v>38093</c:v>
                </c:pt>
                <c:pt idx="251">
                  <c:v>38214</c:v>
                </c:pt>
                <c:pt idx="252">
                  <c:v>38214</c:v>
                </c:pt>
                <c:pt idx="253">
                  <c:v>38214</c:v>
                </c:pt>
                <c:pt idx="254">
                  <c:v>38214</c:v>
                </c:pt>
                <c:pt idx="255">
                  <c:v>38426</c:v>
                </c:pt>
                <c:pt idx="256">
                  <c:v>38426</c:v>
                </c:pt>
                <c:pt idx="257">
                  <c:v>38426</c:v>
                </c:pt>
                <c:pt idx="258">
                  <c:v>38426</c:v>
                </c:pt>
                <c:pt idx="259">
                  <c:v>38426</c:v>
                </c:pt>
                <c:pt idx="260">
                  <c:v>38610</c:v>
                </c:pt>
                <c:pt idx="261">
                  <c:v>38610</c:v>
                </c:pt>
                <c:pt idx="262">
                  <c:v>38610</c:v>
                </c:pt>
                <c:pt idx="263">
                  <c:v>38610</c:v>
                </c:pt>
                <c:pt idx="264">
                  <c:v>38610</c:v>
                </c:pt>
                <c:pt idx="265">
                  <c:v>38791</c:v>
                </c:pt>
                <c:pt idx="266">
                  <c:v>38791</c:v>
                </c:pt>
                <c:pt idx="267">
                  <c:v>38791</c:v>
                </c:pt>
                <c:pt idx="268">
                  <c:v>38791</c:v>
                </c:pt>
                <c:pt idx="269">
                  <c:v>38791</c:v>
                </c:pt>
                <c:pt idx="270">
                  <c:v>38791</c:v>
                </c:pt>
                <c:pt idx="271">
                  <c:v>38791</c:v>
                </c:pt>
                <c:pt idx="272">
                  <c:v>38791</c:v>
                </c:pt>
                <c:pt idx="273">
                  <c:v>39156</c:v>
                </c:pt>
                <c:pt idx="274">
                  <c:v>39156</c:v>
                </c:pt>
                <c:pt idx="275">
                  <c:v>39156</c:v>
                </c:pt>
                <c:pt idx="276">
                  <c:v>39156</c:v>
                </c:pt>
                <c:pt idx="277">
                  <c:v>39156</c:v>
                </c:pt>
                <c:pt idx="278">
                  <c:v>39156</c:v>
                </c:pt>
                <c:pt idx="279">
                  <c:v>39522</c:v>
                </c:pt>
                <c:pt idx="280">
                  <c:v>39522</c:v>
                </c:pt>
                <c:pt idx="281">
                  <c:v>39522</c:v>
                </c:pt>
                <c:pt idx="282">
                  <c:v>39522</c:v>
                </c:pt>
                <c:pt idx="283">
                  <c:v>39522</c:v>
                </c:pt>
                <c:pt idx="284">
                  <c:v>39522</c:v>
                </c:pt>
                <c:pt idx="285">
                  <c:v>39522</c:v>
                </c:pt>
                <c:pt idx="286">
                  <c:v>39641</c:v>
                </c:pt>
                <c:pt idx="287">
                  <c:v>39641</c:v>
                </c:pt>
                <c:pt idx="288">
                  <c:v>39641</c:v>
                </c:pt>
                <c:pt idx="289">
                  <c:v>39641</c:v>
                </c:pt>
                <c:pt idx="290">
                  <c:v>39641</c:v>
                </c:pt>
                <c:pt idx="291">
                  <c:v>39641</c:v>
                </c:pt>
                <c:pt idx="292">
                  <c:v>40330</c:v>
                </c:pt>
                <c:pt idx="293">
                  <c:v>40330</c:v>
                </c:pt>
                <c:pt idx="294">
                  <c:v>40330</c:v>
                </c:pt>
                <c:pt idx="295">
                  <c:v>40330</c:v>
                </c:pt>
                <c:pt idx="296">
                  <c:v>40330</c:v>
                </c:pt>
                <c:pt idx="297">
                  <c:v>40634</c:v>
                </c:pt>
                <c:pt idx="298">
                  <c:v>40634</c:v>
                </c:pt>
                <c:pt idx="299">
                  <c:v>40634</c:v>
                </c:pt>
                <c:pt idx="300">
                  <c:v>40634</c:v>
                </c:pt>
                <c:pt idx="301">
                  <c:v>40634</c:v>
                </c:pt>
                <c:pt idx="302">
                  <c:v>41022</c:v>
                </c:pt>
                <c:pt idx="303">
                  <c:v>41022</c:v>
                </c:pt>
                <c:pt idx="304">
                  <c:v>41022</c:v>
                </c:pt>
                <c:pt idx="305">
                  <c:v>41022</c:v>
                </c:pt>
                <c:pt idx="306">
                  <c:v>41022</c:v>
                </c:pt>
                <c:pt idx="307">
                  <c:v>41417</c:v>
                </c:pt>
                <c:pt idx="308">
                  <c:v>41417</c:v>
                </c:pt>
                <c:pt idx="309">
                  <c:v>41417</c:v>
                </c:pt>
                <c:pt idx="310">
                  <c:v>41417</c:v>
                </c:pt>
                <c:pt idx="311">
                  <c:v>41417</c:v>
                </c:pt>
                <c:pt idx="312">
                  <c:v>41760</c:v>
                </c:pt>
              </c:numCache>
            </c:numRef>
          </c:xVal>
          <c:yVal>
            <c:numRef>
              <c:f>'Hard Drives'!$I$5:$I$317</c:f>
              <c:numCache>
                <c:formatCode>0.00</c:formatCode>
                <c:ptCount val="313"/>
                <c:pt idx="0">
                  <c:v>1.1271047983648077</c:v>
                </c:pt>
                <c:pt idx="1">
                  <c:v>3.3043922923179339</c:v>
                </c:pt>
                <c:pt idx="2">
                  <c:v>3.2491195928625465</c:v>
                </c:pt>
                <c:pt idx="3">
                  <c:v>2.8232878766757432</c:v>
                </c:pt>
                <c:pt idx="4">
                  <c:v>3.139230678181542</c:v>
                </c:pt>
                <c:pt idx="5">
                  <c:v>3.0093400262541437</c:v>
                </c:pt>
                <c:pt idx="6">
                  <c:v>3.1949766032160549</c:v>
                </c:pt>
                <c:pt idx="7">
                  <c:v>3.2022758419575545</c:v>
                </c:pt>
                <c:pt idx="8">
                  <c:v>3.2112000151791698</c:v>
                </c:pt>
                <c:pt idx="9">
                  <c:v>3.3910644906879899</c:v>
                </c:pt>
                <c:pt idx="10">
                  <c:v>3.4902542699909449</c:v>
                </c:pt>
                <c:pt idx="11">
                  <c:v>3.532218771534481</c:v>
                </c:pt>
                <c:pt idx="12">
                  <c:v>3.2048923670778953</c:v>
                </c:pt>
                <c:pt idx="13">
                  <c:v>3.2732156855373118</c:v>
                </c:pt>
                <c:pt idx="14">
                  <c:v>3.4258258487434703</c:v>
                </c:pt>
                <c:pt idx="15">
                  <c:v>3.4615414010100047</c:v>
                </c:pt>
                <c:pt idx="16">
                  <c:v>3.4870955054823929</c:v>
                </c:pt>
                <c:pt idx="17">
                  <c:v>3.5873081540405352</c:v>
                </c:pt>
                <c:pt idx="18">
                  <c:v>3.6290324883037686</c:v>
                </c:pt>
                <c:pt idx="19">
                  <c:v>3.2629593337695972</c:v>
                </c:pt>
                <c:pt idx="20">
                  <c:v>3.2787536009528289</c:v>
                </c:pt>
                <c:pt idx="21">
                  <c:v>3.4796684437335421</c:v>
                </c:pt>
                <c:pt idx="22">
                  <c:v>3.5059973824558917</c:v>
                </c:pt>
                <c:pt idx="23">
                  <c:v>3.563989329433578</c:v>
                </c:pt>
                <c:pt idx="24">
                  <c:v>3.5862657241447304</c:v>
                </c:pt>
                <c:pt idx="25">
                  <c:v>3.6309361190641916</c:v>
                </c:pt>
                <c:pt idx="26">
                  <c:v>3.6382353578056907</c:v>
                </c:pt>
                <c:pt idx="27">
                  <c:v>3.2378193547695129</c:v>
                </c:pt>
                <c:pt idx="28">
                  <c:v>3.2617041075696522</c:v>
                </c:pt>
                <c:pt idx="29">
                  <c:v>3.3830767697447515</c:v>
                </c:pt>
                <c:pt idx="30">
                  <c:v>3.4124605474299612</c:v>
                </c:pt>
                <c:pt idx="31">
                  <c:v>3.4558119682247579</c:v>
                </c:pt>
                <c:pt idx="32">
                  <c:v>3.4960065988800362</c:v>
                </c:pt>
                <c:pt idx="33">
                  <c:v>3.5148334561395198</c:v>
                </c:pt>
                <c:pt idx="34">
                  <c:v>3.5673625074157047</c:v>
                </c:pt>
                <c:pt idx="35">
                  <c:v>3.6379435817014119</c:v>
                </c:pt>
                <c:pt idx="36">
                  <c:v>3.680066787606993</c:v>
                </c:pt>
                <c:pt idx="37">
                  <c:v>3.8104005561019991</c:v>
                </c:pt>
                <c:pt idx="38">
                  <c:v>3.8803304164676633</c:v>
                </c:pt>
                <c:pt idx="39">
                  <c:v>3.8065568021913929</c:v>
                </c:pt>
                <c:pt idx="40">
                  <c:v>3.9826480612470743</c:v>
                </c:pt>
                <c:pt idx="41">
                  <c:v>4.1075867978553742</c:v>
                </c:pt>
                <c:pt idx="42">
                  <c:v>4.1669478796158117</c:v>
                </c:pt>
                <c:pt idx="43">
                  <c:v>4.2504939310658862</c:v>
                </c:pt>
                <c:pt idx="44">
                  <c:v>4.3376441067847864</c:v>
                </c:pt>
                <c:pt idx="45">
                  <c:v>4.2918866162241116</c:v>
                </c:pt>
                <c:pt idx="46">
                  <c:v>4.5648878882878492</c:v>
                </c:pt>
                <c:pt idx="47">
                  <c:v>4.0621205917715155</c:v>
                </c:pt>
                <c:pt idx="48">
                  <c:v>4.230093960605017</c:v>
                </c:pt>
                <c:pt idx="49">
                  <c:v>5.9314463127727581</c:v>
                </c:pt>
                <c:pt idx="50">
                  <c:v>5.9674439660442768</c:v>
                </c:pt>
                <c:pt idx="51">
                  <c:v>5.8802937903253767</c:v>
                </c:pt>
                <c:pt idx="52">
                  <c:v>5.7801572330812423</c:v>
                </c:pt>
                <c:pt idx="53">
                  <c:v>5.9157968571451756</c:v>
                </c:pt>
                <c:pt idx="54">
                  <c:v>5.9340755131857321</c:v>
                </c:pt>
                <c:pt idx="55">
                  <c:v>6.0551016604309824</c:v>
                </c:pt>
                <c:pt idx="56">
                  <c:v>6.0442036624920537</c:v>
                </c:pt>
                <c:pt idx="57">
                  <c:v>6.4242169848264457</c:v>
                </c:pt>
                <c:pt idx="58">
                  <c:v>6.4757429784695475</c:v>
                </c:pt>
                <c:pt idx="59">
                  <c:v>6.4823989628780536</c:v>
                </c:pt>
                <c:pt idx="60">
                  <c:v>6.5811066577525024</c:v>
                </c:pt>
                <c:pt idx="61">
                  <c:v>6.6590309000806247</c:v>
                </c:pt>
                <c:pt idx="62">
                  <c:v>6.6475774738792666</c:v>
                </c:pt>
                <c:pt idx="63">
                  <c:v>6.7349943333534936</c:v>
                </c:pt>
                <c:pt idx="64">
                  <c:v>6.7560369360930714</c:v>
                </c:pt>
                <c:pt idx="65">
                  <c:v>6.7205646179308527</c:v>
                </c:pt>
                <c:pt idx="66">
                  <c:v>6.8188962180737027</c:v>
                </c:pt>
                <c:pt idx="67">
                  <c:v>6.8333740414423261</c:v>
                </c:pt>
                <c:pt idx="68">
                  <c:v>6.8333740414423261</c:v>
                </c:pt>
                <c:pt idx="69">
                  <c:v>6.8882227094496713</c:v>
                </c:pt>
                <c:pt idx="70">
                  <c:v>6.8649423566468659</c:v>
                </c:pt>
                <c:pt idx="71">
                  <c:v>6.8901091917043598</c:v>
                </c:pt>
                <c:pt idx="72">
                  <c:v>6.8985423592412225</c:v>
                </c:pt>
                <c:pt idx="73">
                  <c:v>6.9028211572204983</c:v>
                </c:pt>
                <c:pt idx="74">
                  <c:v>6.9176927133364483</c:v>
                </c:pt>
                <c:pt idx="75">
                  <c:v>6.9756846603141351</c:v>
                </c:pt>
                <c:pt idx="76">
                  <c:v>7.0040525440111967</c:v>
                </c:pt>
                <c:pt idx="77">
                  <c:v>6.9022829979423381</c:v>
                </c:pt>
                <c:pt idx="78">
                  <c:v>6.911847427137352</c:v>
                </c:pt>
                <c:pt idx="79">
                  <c:v>6.9193851418169752</c:v>
                </c:pt>
                <c:pt idx="80">
                  <c:v>6.9275114710866541</c:v>
                </c:pt>
                <c:pt idx="81">
                  <c:v>6.9376546907436376</c:v>
                </c:pt>
                <c:pt idx="82">
                  <c:v>6.928774412390112</c:v>
                </c:pt>
                <c:pt idx="83">
                  <c:v>6.9361355120364809</c:v>
                </c:pt>
                <c:pt idx="84">
                  <c:v>6.9714005650593762</c:v>
                </c:pt>
                <c:pt idx="85">
                  <c:v>6.983649399945886</c:v>
                </c:pt>
                <c:pt idx="86">
                  <c:v>7.0133471963441396</c:v>
                </c:pt>
                <c:pt idx="87">
                  <c:v>7.0150101000295448</c:v>
                </c:pt>
                <c:pt idx="88">
                  <c:v>6.9768425477277143</c:v>
                </c:pt>
                <c:pt idx="89">
                  <c:v>6.9773496049737584</c:v>
                </c:pt>
                <c:pt idx="90">
                  <c:v>7.0388345558903369</c:v>
                </c:pt>
                <c:pt idx="91">
                  <c:v>7.1237821594083579</c:v>
                </c:pt>
                <c:pt idx="92">
                  <c:v>7.0222060693151755</c:v>
                </c:pt>
                <c:pt idx="93">
                  <c:v>7.0272988316960312</c:v>
                </c:pt>
                <c:pt idx="94">
                  <c:v>7.0870017243478074</c:v>
                </c:pt>
                <c:pt idx="95">
                  <c:v>7.0883098412461392</c:v>
                </c:pt>
                <c:pt idx="96">
                  <c:v>7.1050026909297497</c:v>
                </c:pt>
                <c:pt idx="97">
                  <c:v>7.0324520237811381</c:v>
                </c:pt>
                <c:pt idx="98">
                  <c:v>7.0453122885925197</c:v>
                </c:pt>
                <c:pt idx="99">
                  <c:v>7.0896219101652722</c:v>
                </c:pt>
                <c:pt idx="100">
                  <c:v>7.1119737594439325</c:v>
                </c:pt>
                <c:pt idx="101">
                  <c:v>7.1375697115249386</c:v>
                </c:pt>
                <c:pt idx="102">
                  <c:v>6.9989342461353399</c:v>
                </c:pt>
                <c:pt idx="103">
                  <c:v>7.0736676678296506</c:v>
                </c:pt>
                <c:pt idx="104">
                  <c:v>7.090422945403561</c:v>
                </c:pt>
                <c:pt idx="105">
                  <c:v>7.1405091101020997</c:v>
                </c:pt>
                <c:pt idx="106">
                  <c:v>7.1294022340875074</c:v>
                </c:pt>
                <c:pt idx="107">
                  <c:v>7.1258277737292097</c:v>
                </c:pt>
                <c:pt idx="108">
                  <c:v>7.1828038267187484</c:v>
                </c:pt>
                <c:pt idx="109">
                  <c:v>7.1705385599020763</c:v>
                </c:pt>
                <c:pt idx="110">
                  <c:v>7.1401026778726058</c:v>
                </c:pt>
                <c:pt idx="111">
                  <c:v>7.1658349635801324</c:v>
                </c:pt>
                <c:pt idx="112">
                  <c:v>7.1890562362200487</c:v>
                </c:pt>
                <c:pt idx="113">
                  <c:v>7.1931884698865867</c:v>
                </c:pt>
                <c:pt idx="114">
                  <c:v>7.1931884698865867</c:v>
                </c:pt>
                <c:pt idx="115">
                  <c:v>7.1750294138276782</c:v>
                </c:pt>
                <c:pt idx="116">
                  <c:v>7.2457040759775344</c:v>
                </c:pt>
                <c:pt idx="117">
                  <c:v>7.1970546986839574</c:v>
                </c:pt>
                <c:pt idx="118">
                  <c:v>7.2106540714764877</c:v>
                </c:pt>
                <c:pt idx="119">
                  <c:v>7.1967499600365237</c:v>
                </c:pt>
                <c:pt idx="120">
                  <c:v>7.2369749619972383</c:v>
                </c:pt>
                <c:pt idx="121">
                  <c:v>7.2324177902567595</c:v>
                </c:pt>
                <c:pt idx="122">
                  <c:v>7.2844042532809974</c:v>
                </c:pt>
                <c:pt idx="123">
                  <c:v>7.28065863646128</c:v>
                </c:pt>
                <c:pt idx="124">
                  <c:v>7.3387945564162189</c:v>
                </c:pt>
                <c:pt idx="125">
                  <c:v>7.3528430421655369</c:v>
                </c:pt>
                <c:pt idx="126">
                  <c:v>7.4279975311448254</c:v>
                </c:pt>
                <c:pt idx="127">
                  <c:v>7.3773778497571483</c:v>
                </c:pt>
                <c:pt idx="128">
                  <c:v>7.388824047678586</c:v>
                </c:pt>
                <c:pt idx="129">
                  <c:v>7.4085980768540942</c:v>
                </c:pt>
                <c:pt idx="130">
                  <c:v>7.4099489161450531</c:v>
                </c:pt>
                <c:pt idx="131">
                  <c:v>7.4212904699945108</c:v>
                </c:pt>
                <c:pt idx="132">
                  <c:v>7.4226713757108964</c:v>
                </c:pt>
                <c:pt idx="133">
                  <c:v>7.4103985014530078</c:v>
                </c:pt>
                <c:pt idx="134">
                  <c:v>7.4786919417188935</c:v>
                </c:pt>
                <c:pt idx="135">
                  <c:v>7.4866317329097054</c:v>
                </c:pt>
                <c:pt idx="136">
                  <c:v>7.5304349394195782</c:v>
                </c:pt>
                <c:pt idx="137">
                  <c:v>7.4602085360248802</c:v>
                </c:pt>
                <c:pt idx="138">
                  <c:v>7.4831550413436361</c:v>
                </c:pt>
                <c:pt idx="139">
                  <c:v>7.500949855674266</c:v>
                </c:pt>
                <c:pt idx="140">
                  <c:v>7.656848972071054</c:v>
                </c:pt>
                <c:pt idx="141">
                  <c:v>7.574547977463749</c:v>
                </c:pt>
                <c:pt idx="142">
                  <c:v>7.6005135405002191</c:v>
                </c:pt>
                <c:pt idx="143">
                  <c:v>7.6109287754287589</c:v>
                </c:pt>
                <c:pt idx="144">
                  <c:v>7.6109287754287589</c:v>
                </c:pt>
                <c:pt idx="145">
                  <c:v>7.6576242673948984</c:v>
                </c:pt>
                <c:pt idx="146">
                  <c:v>7.5767492572636819</c:v>
                </c:pt>
                <c:pt idx="147">
                  <c:v>7.5826314394896368</c:v>
                </c:pt>
                <c:pt idx="148">
                  <c:v>7.5966745168731054</c:v>
                </c:pt>
                <c:pt idx="149">
                  <c:v>7.5966745168731054</c:v>
                </c:pt>
                <c:pt idx="150">
                  <c:v>7.6602362973023066</c:v>
                </c:pt>
                <c:pt idx="151">
                  <c:v>7.6870080171830475</c:v>
                </c:pt>
                <c:pt idx="152">
                  <c:v>7.6971674156981695</c:v>
                </c:pt>
                <c:pt idx="153">
                  <c:v>7.7075701760979367</c:v>
                </c:pt>
                <c:pt idx="154">
                  <c:v>7.7128665159078853</c:v>
                </c:pt>
                <c:pt idx="155">
                  <c:v>7.7489628612561612</c:v>
                </c:pt>
                <c:pt idx="156">
                  <c:v>7.6344414640823599</c:v>
                </c:pt>
                <c:pt idx="157">
                  <c:v>7.7010209856302794</c:v>
                </c:pt>
                <c:pt idx="158">
                  <c:v>7.70359840851809</c:v>
                </c:pt>
                <c:pt idx="159">
                  <c:v>7.70359840851809</c:v>
                </c:pt>
                <c:pt idx="160">
                  <c:v>7.7061912190963691</c:v>
                </c:pt>
                <c:pt idx="161">
                  <c:v>7.7114237460300465</c:v>
                </c:pt>
                <c:pt idx="162">
                  <c:v>7.7302506032895302</c:v>
                </c:pt>
                <c:pt idx="163">
                  <c:v>7.7302506032895302</c:v>
                </c:pt>
                <c:pt idx="164">
                  <c:v>7.7413869694074897</c:v>
                </c:pt>
                <c:pt idx="165">
                  <c:v>7.773571652778891</c:v>
                </c:pt>
                <c:pt idx="166">
                  <c:v>7.8497264441963281</c:v>
                </c:pt>
                <c:pt idx="167">
                  <c:v>7.7368277148922955</c:v>
                </c:pt>
                <c:pt idx="168">
                  <c:v>7.7537504200083598</c:v>
                </c:pt>
                <c:pt idx="169">
                  <c:v>7.7595410988892555</c:v>
                </c:pt>
                <c:pt idx="170">
                  <c:v>7.765410032553353</c:v>
                </c:pt>
                <c:pt idx="171">
                  <c:v>7.7683745115170924</c:v>
                </c:pt>
                <c:pt idx="172">
                  <c:v>7.7773913298364672</c:v>
                </c:pt>
                <c:pt idx="173">
                  <c:v>7.7773913298364672</c:v>
                </c:pt>
                <c:pt idx="174">
                  <c:v>7.7897125670474345</c:v>
                </c:pt>
                <c:pt idx="175">
                  <c:v>7.7928482809002926</c:v>
                </c:pt>
                <c:pt idx="176">
                  <c:v>7.7991884589313116</c:v>
                </c:pt>
                <c:pt idx="177">
                  <c:v>7.8023935988065229</c:v>
                </c:pt>
                <c:pt idx="178">
                  <c:v>7.8187840149946926</c:v>
                </c:pt>
                <c:pt idx="179">
                  <c:v>7.8289236463455723</c:v>
                </c:pt>
                <c:pt idx="180">
                  <c:v>7.8358173542934733</c:v>
                </c:pt>
                <c:pt idx="181">
                  <c:v>7.8358173542934733</c:v>
                </c:pt>
                <c:pt idx="182">
                  <c:v>7.8608453599954036</c:v>
                </c:pt>
                <c:pt idx="183">
                  <c:v>7.7513905407700356</c:v>
                </c:pt>
                <c:pt idx="184">
                  <c:v>7.8433290172754102</c:v>
                </c:pt>
                <c:pt idx="185">
                  <c:v>7.8725362883611965</c:v>
                </c:pt>
                <c:pt idx="186">
                  <c:v>7.7711544100402756</c:v>
                </c:pt>
                <c:pt idx="187">
                  <c:v>7.8430920573166585</c:v>
                </c:pt>
                <c:pt idx="188">
                  <c:v>7.8872957198087121</c:v>
                </c:pt>
                <c:pt idx="189">
                  <c:v>7.932192368696251</c:v>
                </c:pt>
                <c:pt idx="190">
                  <c:v>7.8990872445382694</c:v>
                </c:pt>
                <c:pt idx="191">
                  <c:v>7.9030899869919438</c:v>
                </c:pt>
                <c:pt idx="192">
                  <c:v>7.9194804031801125</c:v>
                </c:pt>
                <c:pt idx="193">
                  <c:v>7.9703720097398607</c:v>
                </c:pt>
                <c:pt idx="194">
                  <c:v>8.0323393741947289</c:v>
                </c:pt>
                <c:pt idx="195">
                  <c:v>7.8758159021252814</c:v>
                </c:pt>
                <c:pt idx="196">
                  <c:v>7.932192368696251</c:v>
                </c:pt>
                <c:pt idx="197">
                  <c:v>7.9551482334003492</c:v>
                </c:pt>
                <c:pt idx="198">
                  <c:v>7.9785730568847875</c:v>
                </c:pt>
                <c:pt idx="199">
                  <c:v>7.9881817338227012</c:v>
                </c:pt>
                <c:pt idx="200">
                  <c:v>8.0673629798703264</c:v>
                </c:pt>
                <c:pt idx="201">
                  <c:v>8.0779848417595801</c:v>
                </c:pt>
                <c:pt idx="202">
                  <c:v>8.0779848417595801</c:v>
                </c:pt>
                <c:pt idx="203">
                  <c:v>8.0858210408424434</c:v>
                </c:pt>
                <c:pt idx="204">
                  <c:v>8.0432425579637954</c:v>
                </c:pt>
                <c:pt idx="205">
                  <c:v>8.0791812460476251</c:v>
                </c:pt>
                <c:pt idx="206">
                  <c:v>8.1006701618813626</c:v>
                </c:pt>
                <c:pt idx="207">
                  <c:v>8.0783387734616046</c:v>
                </c:pt>
                <c:pt idx="208">
                  <c:v>8.0813195297193712</c:v>
                </c:pt>
                <c:pt idx="209">
                  <c:v>8.1072000486993492</c:v>
                </c:pt>
                <c:pt idx="210">
                  <c:v>8.0727962393812813</c:v>
                </c:pt>
                <c:pt idx="211">
                  <c:v>8.1351228313751491</c:v>
                </c:pt>
                <c:pt idx="212">
                  <c:v>8.1893018084527185</c:v>
                </c:pt>
                <c:pt idx="213">
                  <c:v>8.1148730574848411</c:v>
                </c:pt>
                <c:pt idx="214">
                  <c:v>8.1317535927656603</c:v>
                </c:pt>
                <c:pt idx="215">
                  <c:v>8.1364127353409508</c:v>
                </c:pt>
                <c:pt idx="216">
                  <c:v>8.180019330893705</c:v>
                </c:pt>
                <c:pt idx="217">
                  <c:v>8.1479862966275576</c:v>
                </c:pt>
                <c:pt idx="218">
                  <c:v>8.1467646517097769</c:v>
                </c:pt>
                <c:pt idx="219">
                  <c:v>8.188500517037502</c:v>
                </c:pt>
                <c:pt idx="220">
                  <c:v>8.3037297722592935</c:v>
                </c:pt>
                <c:pt idx="221">
                  <c:v>8.4722524315072967</c:v>
                </c:pt>
                <c:pt idx="222">
                  <c:v>8.286290353772932</c:v>
                </c:pt>
                <c:pt idx="223">
                  <c:v>8.3168602486351855</c:v>
                </c:pt>
                <c:pt idx="224">
                  <c:v>8.3851098075405055</c:v>
                </c:pt>
                <c:pt idx="225">
                  <c:v>8.5326822829601436</c:v>
                </c:pt>
                <c:pt idx="226">
                  <c:v>8.4965356691377192</c:v>
                </c:pt>
                <c:pt idx="227">
                  <c:v>8.3830565546964699</c:v>
                </c:pt>
                <c:pt idx="228">
                  <c:v>8.5426283928156987</c:v>
                </c:pt>
                <c:pt idx="229">
                  <c:v>8.6399578114400324</c:v>
                </c:pt>
                <c:pt idx="230">
                  <c:v>8.5433488151239523</c:v>
                </c:pt>
                <c:pt idx="231">
                  <c:v>8.4972560914459727</c:v>
                </c:pt>
                <c:pt idx="232">
                  <c:v>8.5433488151239523</c:v>
                </c:pt>
                <c:pt idx="233">
                  <c:v>8.5285137851764148</c:v>
                </c:pt>
                <c:pt idx="234">
                  <c:v>8.5545220267758015</c:v>
                </c:pt>
                <c:pt idx="235">
                  <c:v>8.7871647854458637</c:v>
                </c:pt>
                <c:pt idx="236">
                  <c:v>8.6794090658233234</c:v>
                </c:pt>
                <c:pt idx="237">
                  <c:v>8.7145463725222037</c:v>
                </c:pt>
                <c:pt idx="238">
                  <c:v>8.7581404987992482</c:v>
                </c:pt>
                <c:pt idx="239">
                  <c:v>8.7859894275379293</c:v>
                </c:pt>
                <c:pt idx="240">
                  <c:v>8.8126780304480423</c:v>
                </c:pt>
                <c:pt idx="241">
                  <c:v>8.8219515745770032</c:v>
                </c:pt>
                <c:pt idx="242">
                  <c:v>8.6839378609575526</c:v>
                </c:pt>
                <c:pt idx="243">
                  <c:v>8.6839378609575526</c:v>
                </c:pt>
                <c:pt idx="244">
                  <c:v>8.741290669509505</c:v>
                </c:pt>
                <c:pt idx="245">
                  <c:v>8.7758399384785442</c:v>
                </c:pt>
                <c:pt idx="246">
                  <c:v>8.8225204782323985</c:v>
                </c:pt>
                <c:pt idx="247">
                  <c:v>8.8318605044865421</c:v>
                </c:pt>
                <c:pt idx="248">
                  <c:v>8.8783179057255435</c:v>
                </c:pt>
                <c:pt idx="249">
                  <c:v>8.8867680229249508</c:v>
                </c:pt>
                <c:pt idx="250">
                  <c:v>8.9124300132460874</c:v>
                </c:pt>
                <c:pt idx="251">
                  <c:v>8.8152112164051353</c:v>
                </c:pt>
                <c:pt idx="252">
                  <c:v>8.8973979725924845</c:v>
                </c:pt>
                <c:pt idx="253">
                  <c:v>8.9679790468781917</c:v>
                </c:pt>
                <c:pt idx="254">
                  <c:v>8.8626358663332727</c:v>
                </c:pt>
                <c:pt idx="255">
                  <c:v>8.6996445493567975</c:v>
                </c:pt>
                <c:pt idx="256">
                  <c:v>8.959895993099801</c:v>
                </c:pt>
                <c:pt idx="257">
                  <c:v>9.0029306253250034</c:v>
                </c:pt>
                <c:pt idx="258">
                  <c:v>9.0309593489252471</c:v>
                </c:pt>
                <c:pt idx="259">
                  <c:v>9.0875747670741305</c:v>
                </c:pt>
                <c:pt idx="260">
                  <c:v>8.9973863843973128</c:v>
                </c:pt>
                <c:pt idx="261">
                  <c:v>9.0383449920762207</c:v>
                </c:pt>
                <c:pt idx="262">
                  <c:v>9.1223251210056127</c:v>
                </c:pt>
                <c:pt idx="263">
                  <c:v>9.1522883443830558</c:v>
                </c:pt>
                <c:pt idx="264">
                  <c:v>9.1165727921165214</c:v>
                </c:pt>
                <c:pt idx="265">
                  <c:v>8.9995654882259828</c:v>
                </c:pt>
                <c:pt idx="266">
                  <c:v>9.0172942551864139</c:v>
                </c:pt>
                <c:pt idx="267">
                  <c:v>9.1245042248342827</c:v>
                </c:pt>
                <c:pt idx="268">
                  <c:v>9.1544674482117259</c:v>
                </c:pt>
                <c:pt idx="269">
                  <c:v>9.1933855142420953</c:v>
                </c:pt>
                <c:pt idx="270">
                  <c:v>9.1800215526841136</c:v>
                </c:pt>
                <c:pt idx="271">
                  <c:v>9.0127937539597376</c:v>
                </c:pt>
                <c:pt idx="272">
                  <c:v>8.9503474655558009</c:v>
                </c:pt>
                <c:pt idx="273">
                  <c:v>9.0694608882805081</c:v>
                </c:pt>
                <c:pt idx="274">
                  <c:v>9.0694608882805081</c:v>
                </c:pt>
                <c:pt idx="275">
                  <c:v>9.3680162648166352</c:v>
                </c:pt>
                <c:pt idx="276">
                  <c:v>9.3704908839444894</c:v>
                </c:pt>
                <c:pt idx="277">
                  <c:v>9.2711062518085789</c:v>
                </c:pt>
                <c:pt idx="278">
                  <c:v>9.2711062518085789</c:v>
                </c:pt>
                <c:pt idx="279">
                  <c:v>9.1183299480552886</c:v>
                </c:pt>
                <c:pt idx="280">
                  <c:v>9.3568044400546277</c:v>
                </c:pt>
                <c:pt idx="281">
                  <c:v>9.4709046056803388</c:v>
                </c:pt>
                <c:pt idx="282">
                  <c:v>9.5127246759626765</c:v>
                </c:pt>
                <c:pt idx="283">
                  <c:v>9.5169755531163336</c:v>
                </c:pt>
                <c:pt idx="284">
                  <c:v>9.5662439316891632</c:v>
                </c:pt>
                <c:pt idx="285">
                  <c:v>9.5322155196730716</c:v>
                </c:pt>
                <c:pt idx="286">
                  <c:v>9.5059475808983684</c:v>
                </c:pt>
                <c:pt idx="287">
                  <c:v>9.6224531499698056</c:v>
                </c:pt>
                <c:pt idx="288">
                  <c:v>9.8613352388849425</c:v>
                </c:pt>
                <c:pt idx="289">
                  <c:v>9.8069775765623497</c:v>
                </c:pt>
                <c:pt idx="290">
                  <c:v>9.7586728969877949</c:v>
                </c:pt>
                <c:pt idx="291">
                  <c:v>9.6572152562290174</c:v>
                </c:pt>
                <c:pt idx="292">
                  <c:v>10.036212172654444</c:v>
                </c:pt>
                <c:pt idx="293">
                  <c:v>10.1709107465519</c:v>
                </c:pt>
                <c:pt idx="294">
                  <c:v>10.258060922270801</c:v>
                </c:pt>
                <c:pt idx="295">
                  <c:v>10.309213444718182</c:v>
                </c:pt>
                <c:pt idx="296">
                  <c:v>10.223298816011589</c:v>
                </c:pt>
                <c:pt idx="297">
                  <c:v>10.142667503568731</c:v>
                </c:pt>
                <c:pt idx="298">
                  <c:v>10.346787486224656</c:v>
                </c:pt>
                <c:pt idx="299">
                  <c:v>10.376750709602099</c:v>
                </c:pt>
                <c:pt idx="300">
                  <c:v>10.471726222832956</c:v>
                </c:pt>
                <c:pt idx="301">
                  <c:v>10.346787486224656</c:v>
                </c:pt>
                <c:pt idx="302">
                  <c:v>10.055517327849831</c:v>
                </c:pt>
                <c:pt idx="303">
                  <c:v>10.1709107465519</c:v>
                </c:pt>
                <c:pt idx="304">
                  <c:v>10.277366077466187</c:v>
                </c:pt>
                <c:pt idx="305">
                  <c:v>10.302189661191219</c:v>
                </c:pt>
                <c:pt idx="306">
                  <c:v>10.180456064458131</c:v>
                </c:pt>
                <c:pt idx="307">
                  <c:v>10.247567390738526</c:v>
                </c:pt>
                <c:pt idx="308">
                  <c:v>10.333482019445119</c:v>
                </c:pt>
                <c:pt idx="309">
                  <c:v>10.407268233606038</c:v>
                </c:pt>
                <c:pt idx="310">
                  <c:v>10.423658649794207</c:v>
                </c:pt>
                <c:pt idx="311">
                  <c:v>10.383787137756515</c:v>
                </c:pt>
                <c:pt idx="312">
                  <c:v>10.292429823902063</c:v>
                </c:pt>
              </c:numCache>
            </c:numRef>
          </c:yVal>
        </c:ser>
        <c:axId val="92177152"/>
        <c:axId val="92178688"/>
      </c:scatterChart>
      <c:valAx>
        <c:axId val="92177152"/>
        <c:scaling>
          <c:orientation val="minMax"/>
          <c:min val="20000"/>
        </c:scaling>
        <c:axPos val="b"/>
        <c:numFmt formatCode="dd/mm/yyyy" sourceLinked="1"/>
        <c:tickLblPos val="nextTo"/>
        <c:crossAx val="92178688"/>
        <c:crosses val="autoZero"/>
        <c:crossBetween val="midCat"/>
      </c:valAx>
      <c:valAx>
        <c:axId val="92178688"/>
        <c:scaling>
          <c:orientation val="minMax"/>
        </c:scaling>
        <c:axPos val="l"/>
        <c:majorGridlines/>
        <c:numFmt formatCode="0.00" sourceLinked="1"/>
        <c:tickLblPos val="nextTo"/>
        <c:crossAx val="92177152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IE"/>
              <a:t>Magnetic</a:t>
            </a:r>
            <a:r>
              <a:rPr lang="en-IE" baseline="0"/>
              <a:t> vs Flash vs XPoint Storage Capacity per</a:t>
            </a:r>
            <a:br>
              <a:rPr lang="en-IE" baseline="0"/>
            </a:br>
            <a:r>
              <a:rPr lang="en-IE" baseline="0"/>
              <a:t>Inflation-adjusted Dollar 1980-2023</a:t>
            </a:r>
            <a:endParaRPr lang="en-IE"/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Magnetic Hard Drives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'Hard Drives'!$A$6:$A$357</c:f>
              <c:numCache>
                <c:formatCode>dd/mm/yyyy</c:formatCode>
                <c:ptCount val="352"/>
                <c:pt idx="0">
                  <c:v>29235</c:v>
                </c:pt>
                <c:pt idx="1">
                  <c:v>29417</c:v>
                </c:pt>
                <c:pt idx="2">
                  <c:v>29844</c:v>
                </c:pt>
                <c:pt idx="3">
                  <c:v>29905</c:v>
                </c:pt>
                <c:pt idx="4">
                  <c:v>29935</c:v>
                </c:pt>
                <c:pt idx="5">
                  <c:v>29935</c:v>
                </c:pt>
                <c:pt idx="6">
                  <c:v>29935</c:v>
                </c:pt>
                <c:pt idx="7">
                  <c:v>29935</c:v>
                </c:pt>
                <c:pt idx="8">
                  <c:v>29935</c:v>
                </c:pt>
                <c:pt idx="9">
                  <c:v>29935</c:v>
                </c:pt>
                <c:pt idx="10">
                  <c:v>29935</c:v>
                </c:pt>
                <c:pt idx="11">
                  <c:v>30665</c:v>
                </c:pt>
                <c:pt idx="12">
                  <c:v>30665</c:v>
                </c:pt>
                <c:pt idx="13">
                  <c:v>30665</c:v>
                </c:pt>
                <c:pt idx="14">
                  <c:v>30665</c:v>
                </c:pt>
                <c:pt idx="15">
                  <c:v>30665</c:v>
                </c:pt>
                <c:pt idx="16">
                  <c:v>30665</c:v>
                </c:pt>
                <c:pt idx="17">
                  <c:v>30665</c:v>
                </c:pt>
                <c:pt idx="18">
                  <c:v>30756</c:v>
                </c:pt>
                <c:pt idx="19">
                  <c:v>30756</c:v>
                </c:pt>
                <c:pt idx="20">
                  <c:v>30756</c:v>
                </c:pt>
                <c:pt idx="21">
                  <c:v>30756</c:v>
                </c:pt>
                <c:pt idx="22">
                  <c:v>30756</c:v>
                </c:pt>
                <c:pt idx="23">
                  <c:v>30756</c:v>
                </c:pt>
                <c:pt idx="24">
                  <c:v>30756</c:v>
                </c:pt>
                <c:pt idx="25">
                  <c:v>30756</c:v>
                </c:pt>
                <c:pt idx="26">
                  <c:v>30817</c:v>
                </c:pt>
                <c:pt idx="27">
                  <c:v>30817</c:v>
                </c:pt>
                <c:pt idx="28">
                  <c:v>30817</c:v>
                </c:pt>
                <c:pt idx="29">
                  <c:v>30817</c:v>
                </c:pt>
                <c:pt idx="30">
                  <c:v>30817</c:v>
                </c:pt>
                <c:pt idx="31">
                  <c:v>30817</c:v>
                </c:pt>
                <c:pt idx="32">
                  <c:v>30817</c:v>
                </c:pt>
                <c:pt idx="33">
                  <c:v>30817</c:v>
                </c:pt>
                <c:pt idx="34">
                  <c:v>30817</c:v>
                </c:pt>
                <c:pt idx="35">
                  <c:v>30817</c:v>
                </c:pt>
                <c:pt idx="36">
                  <c:v>30817</c:v>
                </c:pt>
                <c:pt idx="37">
                  <c:v>31243</c:v>
                </c:pt>
                <c:pt idx="38">
                  <c:v>32065</c:v>
                </c:pt>
                <c:pt idx="39">
                  <c:v>32065</c:v>
                </c:pt>
                <c:pt idx="40">
                  <c:v>32065</c:v>
                </c:pt>
                <c:pt idx="41">
                  <c:v>32278</c:v>
                </c:pt>
                <c:pt idx="42">
                  <c:v>32278</c:v>
                </c:pt>
                <c:pt idx="43">
                  <c:v>32278</c:v>
                </c:pt>
                <c:pt idx="44">
                  <c:v>32278</c:v>
                </c:pt>
                <c:pt idx="45">
                  <c:v>32278</c:v>
                </c:pt>
                <c:pt idx="46">
                  <c:v>32582</c:v>
                </c:pt>
                <c:pt idx="47">
                  <c:v>32582</c:v>
                </c:pt>
                <c:pt idx="48">
                  <c:v>34714</c:v>
                </c:pt>
                <c:pt idx="49">
                  <c:v>34714</c:v>
                </c:pt>
                <c:pt idx="50">
                  <c:v>34714</c:v>
                </c:pt>
                <c:pt idx="51">
                  <c:v>34804</c:v>
                </c:pt>
                <c:pt idx="52">
                  <c:v>34804</c:v>
                </c:pt>
                <c:pt idx="53">
                  <c:v>34804</c:v>
                </c:pt>
                <c:pt idx="54">
                  <c:v>34804</c:v>
                </c:pt>
                <c:pt idx="55">
                  <c:v>34804</c:v>
                </c:pt>
                <c:pt idx="56">
                  <c:v>35226</c:v>
                </c:pt>
                <c:pt idx="57">
                  <c:v>35291</c:v>
                </c:pt>
                <c:pt idx="58">
                  <c:v>35291</c:v>
                </c:pt>
                <c:pt idx="59">
                  <c:v>35323</c:v>
                </c:pt>
                <c:pt idx="60">
                  <c:v>35323</c:v>
                </c:pt>
                <c:pt idx="61">
                  <c:v>35655</c:v>
                </c:pt>
                <c:pt idx="62">
                  <c:v>35655</c:v>
                </c:pt>
                <c:pt idx="63">
                  <c:v>35655</c:v>
                </c:pt>
                <c:pt idx="64">
                  <c:v>35666</c:v>
                </c:pt>
                <c:pt idx="65">
                  <c:v>35666</c:v>
                </c:pt>
                <c:pt idx="66">
                  <c:v>35666</c:v>
                </c:pt>
                <c:pt idx="67">
                  <c:v>35666</c:v>
                </c:pt>
                <c:pt idx="68">
                  <c:v>35666</c:v>
                </c:pt>
                <c:pt idx="69">
                  <c:v>35678</c:v>
                </c:pt>
                <c:pt idx="70">
                  <c:v>35763</c:v>
                </c:pt>
                <c:pt idx="71">
                  <c:v>35763</c:v>
                </c:pt>
                <c:pt idx="72">
                  <c:v>35763</c:v>
                </c:pt>
                <c:pt idx="73">
                  <c:v>35763</c:v>
                </c:pt>
                <c:pt idx="74">
                  <c:v>35763</c:v>
                </c:pt>
                <c:pt idx="75">
                  <c:v>35763</c:v>
                </c:pt>
                <c:pt idx="76">
                  <c:v>35767</c:v>
                </c:pt>
                <c:pt idx="77">
                  <c:v>35767</c:v>
                </c:pt>
                <c:pt idx="78">
                  <c:v>35767</c:v>
                </c:pt>
                <c:pt idx="79">
                  <c:v>35767</c:v>
                </c:pt>
                <c:pt idx="80">
                  <c:v>35767</c:v>
                </c:pt>
                <c:pt idx="81">
                  <c:v>35811</c:v>
                </c:pt>
                <c:pt idx="82">
                  <c:v>35811</c:v>
                </c:pt>
                <c:pt idx="83">
                  <c:v>35811</c:v>
                </c:pt>
                <c:pt idx="84">
                  <c:v>35811</c:v>
                </c:pt>
                <c:pt idx="85">
                  <c:v>35829</c:v>
                </c:pt>
                <c:pt idx="86">
                  <c:v>35829</c:v>
                </c:pt>
                <c:pt idx="87">
                  <c:v>35887</c:v>
                </c:pt>
                <c:pt idx="88">
                  <c:v>35887</c:v>
                </c:pt>
                <c:pt idx="89">
                  <c:v>35887</c:v>
                </c:pt>
                <c:pt idx="90">
                  <c:v>35887</c:v>
                </c:pt>
                <c:pt idx="91">
                  <c:v>35889</c:v>
                </c:pt>
                <c:pt idx="92">
                  <c:v>35889</c:v>
                </c:pt>
                <c:pt idx="93">
                  <c:v>35889</c:v>
                </c:pt>
                <c:pt idx="94">
                  <c:v>35889</c:v>
                </c:pt>
                <c:pt idx="95">
                  <c:v>35889</c:v>
                </c:pt>
                <c:pt idx="96">
                  <c:v>35902</c:v>
                </c:pt>
                <c:pt idx="97">
                  <c:v>35902</c:v>
                </c:pt>
                <c:pt idx="98">
                  <c:v>35902</c:v>
                </c:pt>
                <c:pt idx="99">
                  <c:v>35917</c:v>
                </c:pt>
                <c:pt idx="100">
                  <c:v>35924</c:v>
                </c:pt>
                <c:pt idx="101">
                  <c:v>35926</c:v>
                </c:pt>
                <c:pt idx="102">
                  <c:v>35926</c:v>
                </c:pt>
                <c:pt idx="103">
                  <c:v>35926</c:v>
                </c:pt>
                <c:pt idx="104">
                  <c:v>35926</c:v>
                </c:pt>
                <c:pt idx="105">
                  <c:v>35952</c:v>
                </c:pt>
                <c:pt idx="106">
                  <c:v>35958</c:v>
                </c:pt>
                <c:pt idx="107">
                  <c:v>35958</c:v>
                </c:pt>
                <c:pt idx="108">
                  <c:v>35991</c:v>
                </c:pt>
                <c:pt idx="109">
                  <c:v>36007</c:v>
                </c:pt>
                <c:pt idx="110">
                  <c:v>36007</c:v>
                </c:pt>
                <c:pt idx="111">
                  <c:v>36007</c:v>
                </c:pt>
                <c:pt idx="112">
                  <c:v>36007</c:v>
                </c:pt>
                <c:pt idx="113">
                  <c:v>36007</c:v>
                </c:pt>
                <c:pt idx="114">
                  <c:v>36008</c:v>
                </c:pt>
                <c:pt idx="115">
                  <c:v>36013</c:v>
                </c:pt>
                <c:pt idx="116">
                  <c:v>36021</c:v>
                </c:pt>
                <c:pt idx="117">
                  <c:v>36033</c:v>
                </c:pt>
                <c:pt idx="118">
                  <c:v>36039</c:v>
                </c:pt>
                <c:pt idx="119">
                  <c:v>36039</c:v>
                </c:pt>
                <c:pt idx="120">
                  <c:v>36048</c:v>
                </c:pt>
                <c:pt idx="121">
                  <c:v>36069</c:v>
                </c:pt>
                <c:pt idx="122">
                  <c:v>36203</c:v>
                </c:pt>
                <c:pt idx="123">
                  <c:v>36217</c:v>
                </c:pt>
                <c:pt idx="124">
                  <c:v>36217</c:v>
                </c:pt>
                <c:pt idx="125">
                  <c:v>36218</c:v>
                </c:pt>
                <c:pt idx="126">
                  <c:v>36220</c:v>
                </c:pt>
                <c:pt idx="127">
                  <c:v>36220</c:v>
                </c:pt>
                <c:pt idx="128">
                  <c:v>36222</c:v>
                </c:pt>
                <c:pt idx="129">
                  <c:v>36222</c:v>
                </c:pt>
                <c:pt idx="130">
                  <c:v>36251</c:v>
                </c:pt>
                <c:pt idx="131">
                  <c:v>36251</c:v>
                </c:pt>
                <c:pt idx="132">
                  <c:v>36301</c:v>
                </c:pt>
                <c:pt idx="133">
                  <c:v>36307</c:v>
                </c:pt>
                <c:pt idx="134">
                  <c:v>36307</c:v>
                </c:pt>
                <c:pt idx="135">
                  <c:v>36307</c:v>
                </c:pt>
                <c:pt idx="136">
                  <c:v>36308</c:v>
                </c:pt>
                <c:pt idx="137">
                  <c:v>36362</c:v>
                </c:pt>
                <c:pt idx="138">
                  <c:v>36371</c:v>
                </c:pt>
                <c:pt idx="139">
                  <c:v>36428</c:v>
                </c:pt>
                <c:pt idx="140">
                  <c:v>36434</c:v>
                </c:pt>
                <c:pt idx="141">
                  <c:v>36434</c:v>
                </c:pt>
                <c:pt idx="142">
                  <c:v>36434</c:v>
                </c:pt>
                <c:pt idx="143">
                  <c:v>36434</c:v>
                </c:pt>
                <c:pt idx="144">
                  <c:v>36434</c:v>
                </c:pt>
                <c:pt idx="145">
                  <c:v>36495</c:v>
                </c:pt>
                <c:pt idx="146">
                  <c:v>36495</c:v>
                </c:pt>
                <c:pt idx="147">
                  <c:v>36495</c:v>
                </c:pt>
                <c:pt idx="148">
                  <c:v>36495</c:v>
                </c:pt>
                <c:pt idx="149">
                  <c:v>36495</c:v>
                </c:pt>
                <c:pt idx="150">
                  <c:v>36495</c:v>
                </c:pt>
                <c:pt idx="151">
                  <c:v>36495</c:v>
                </c:pt>
                <c:pt idx="152">
                  <c:v>36495</c:v>
                </c:pt>
                <c:pt idx="153">
                  <c:v>36495</c:v>
                </c:pt>
                <c:pt idx="154">
                  <c:v>36495</c:v>
                </c:pt>
                <c:pt idx="155">
                  <c:v>36557</c:v>
                </c:pt>
                <c:pt idx="156">
                  <c:v>36557</c:v>
                </c:pt>
                <c:pt idx="157">
                  <c:v>36557</c:v>
                </c:pt>
                <c:pt idx="158">
                  <c:v>36557</c:v>
                </c:pt>
                <c:pt idx="159">
                  <c:v>36557</c:v>
                </c:pt>
                <c:pt idx="160">
                  <c:v>36557</c:v>
                </c:pt>
                <c:pt idx="161">
                  <c:v>36557</c:v>
                </c:pt>
                <c:pt idx="162">
                  <c:v>36557</c:v>
                </c:pt>
                <c:pt idx="163">
                  <c:v>36557</c:v>
                </c:pt>
                <c:pt idx="164">
                  <c:v>36557</c:v>
                </c:pt>
                <c:pt idx="165">
                  <c:v>36557</c:v>
                </c:pt>
                <c:pt idx="166">
                  <c:v>36617</c:v>
                </c:pt>
                <c:pt idx="167">
                  <c:v>36617</c:v>
                </c:pt>
                <c:pt idx="168">
                  <c:v>36617</c:v>
                </c:pt>
                <c:pt idx="169">
                  <c:v>36617</c:v>
                </c:pt>
                <c:pt idx="170">
                  <c:v>36617</c:v>
                </c:pt>
                <c:pt idx="171">
                  <c:v>36617</c:v>
                </c:pt>
                <c:pt idx="172">
                  <c:v>36617</c:v>
                </c:pt>
                <c:pt idx="173">
                  <c:v>36617</c:v>
                </c:pt>
                <c:pt idx="174">
                  <c:v>36617</c:v>
                </c:pt>
                <c:pt idx="175">
                  <c:v>36617</c:v>
                </c:pt>
                <c:pt idx="176">
                  <c:v>36617</c:v>
                </c:pt>
                <c:pt idx="177">
                  <c:v>36617</c:v>
                </c:pt>
                <c:pt idx="178">
                  <c:v>36617</c:v>
                </c:pt>
                <c:pt idx="179">
                  <c:v>36617</c:v>
                </c:pt>
                <c:pt idx="180">
                  <c:v>36617</c:v>
                </c:pt>
                <c:pt idx="181">
                  <c:v>36617</c:v>
                </c:pt>
                <c:pt idx="182">
                  <c:v>36658</c:v>
                </c:pt>
                <c:pt idx="183">
                  <c:v>36658</c:v>
                </c:pt>
                <c:pt idx="184">
                  <c:v>36658</c:v>
                </c:pt>
                <c:pt idx="185">
                  <c:v>36679</c:v>
                </c:pt>
                <c:pt idx="186">
                  <c:v>36739</c:v>
                </c:pt>
                <c:pt idx="187">
                  <c:v>36739</c:v>
                </c:pt>
                <c:pt idx="188">
                  <c:v>36739</c:v>
                </c:pt>
                <c:pt idx="189">
                  <c:v>36757</c:v>
                </c:pt>
                <c:pt idx="190">
                  <c:v>36757</c:v>
                </c:pt>
                <c:pt idx="191">
                  <c:v>36757</c:v>
                </c:pt>
                <c:pt idx="192">
                  <c:v>36757</c:v>
                </c:pt>
                <c:pt idx="193">
                  <c:v>36757</c:v>
                </c:pt>
                <c:pt idx="194">
                  <c:v>36763</c:v>
                </c:pt>
                <c:pt idx="195">
                  <c:v>36763</c:v>
                </c:pt>
                <c:pt idx="196">
                  <c:v>36763</c:v>
                </c:pt>
                <c:pt idx="197">
                  <c:v>36826</c:v>
                </c:pt>
                <c:pt idx="198">
                  <c:v>36826</c:v>
                </c:pt>
                <c:pt idx="199">
                  <c:v>36826</c:v>
                </c:pt>
                <c:pt idx="200">
                  <c:v>36826</c:v>
                </c:pt>
                <c:pt idx="201">
                  <c:v>36826</c:v>
                </c:pt>
                <c:pt idx="202">
                  <c:v>36826</c:v>
                </c:pt>
                <c:pt idx="203">
                  <c:v>36831</c:v>
                </c:pt>
                <c:pt idx="204">
                  <c:v>36873</c:v>
                </c:pt>
                <c:pt idx="205">
                  <c:v>36880</c:v>
                </c:pt>
                <c:pt idx="206">
                  <c:v>36905</c:v>
                </c:pt>
                <c:pt idx="207">
                  <c:v>36905</c:v>
                </c:pt>
                <c:pt idx="208">
                  <c:v>36905</c:v>
                </c:pt>
                <c:pt idx="209">
                  <c:v>37006</c:v>
                </c:pt>
                <c:pt idx="210">
                  <c:v>37006</c:v>
                </c:pt>
                <c:pt idx="211">
                  <c:v>37006</c:v>
                </c:pt>
                <c:pt idx="212">
                  <c:v>37012</c:v>
                </c:pt>
                <c:pt idx="213">
                  <c:v>37012</c:v>
                </c:pt>
                <c:pt idx="214">
                  <c:v>37012</c:v>
                </c:pt>
                <c:pt idx="215">
                  <c:v>37012</c:v>
                </c:pt>
                <c:pt idx="216">
                  <c:v>37070</c:v>
                </c:pt>
                <c:pt idx="217">
                  <c:v>37078</c:v>
                </c:pt>
                <c:pt idx="218">
                  <c:v>37092</c:v>
                </c:pt>
                <c:pt idx="219">
                  <c:v>37134</c:v>
                </c:pt>
                <c:pt idx="220">
                  <c:v>37225</c:v>
                </c:pt>
                <c:pt idx="221">
                  <c:v>37226</c:v>
                </c:pt>
                <c:pt idx="222">
                  <c:v>37323</c:v>
                </c:pt>
                <c:pt idx="223">
                  <c:v>37464</c:v>
                </c:pt>
                <c:pt idx="224">
                  <c:v>37477</c:v>
                </c:pt>
                <c:pt idx="225">
                  <c:v>37484</c:v>
                </c:pt>
                <c:pt idx="226">
                  <c:v>37484</c:v>
                </c:pt>
                <c:pt idx="227">
                  <c:v>37491</c:v>
                </c:pt>
                <c:pt idx="228">
                  <c:v>37498</c:v>
                </c:pt>
                <c:pt idx="229">
                  <c:v>37505</c:v>
                </c:pt>
                <c:pt idx="230">
                  <c:v>37505</c:v>
                </c:pt>
                <c:pt idx="231">
                  <c:v>37519</c:v>
                </c:pt>
                <c:pt idx="232">
                  <c:v>37519</c:v>
                </c:pt>
                <c:pt idx="233">
                  <c:v>37905</c:v>
                </c:pt>
                <c:pt idx="234">
                  <c:v>37905</c:v>
                </c:pt>
                <c:pt idx="235">
                  <c:v>37954</c:v>
                </c:pt>
                <c:pt idx="236">
                  <c:v>37954</c:v>
                </c:pt>
                <c:pt idx="237">
                  <c:v>37954</c:v>
                </c:pt>
                <c:pt idx="238">
                  <c:v>37954</c:v>
                </c:pt>
                <c:pt idx="239">
                  <c:v>37954</c:v>
                </c:pt>
                <c:pt idx="240">
                  <c:v>37954</c:v>
                </c:pt>
                <c:pt idx="241">
                  <c:v>38073</c:v>
                </c:pt>
                <c:pt idx="242">
                  <c:v>38073</c:v>
                </c:pt>
                <c:pt idx="243">
                  <c:v>38073</c:v>
                </c:pt>
                <c:pt idx="244">
                  <c:v>38073</c:v>
                </c:pt>
                <c:pt idx="245">
                  <c:v>38073</c:v>
                </c:pt>
                <c:pt idx="246">
                  <c:v>38073</c:v>
                </c:pt>
                <c:pt idx="247">
                  <c:v>38073</c:v>
                </c:pt>
                <c:pt idx="248">
                  <c:v>38079</c:v>
                </c:pt>
                <c:pt idx="249">
                  <c:v>38093</c:v>
                </c:pt>
                <c:pt idx="250">
                  <c:v>38214</c:v>
                </c:pt>
                <c:pt idx="251">
                  <c:v>38214</c:v>
                </c:pt>
                <c:pt idx="252">
                  <c:v>38214</c:v>
                </c:pt>
                <c:pt idx="253">
                  <c:v>38214</c:v>
                </c:pt>
                <c:pt idx="254">
                  <c:v>38426</c:v>
                </c:pt>
                <c:pt idx="255">
                  <c:v>38426</c:v>
                </c:pt>
                <c:pt idx="256">
                  <c:v>38426</c:v>
                </c:pt>
                <c:pt idx="257">
                  <c:v>38426</c:v>
                </c:pt>
                <c:pt idx="258">
                  <c:v>38426</c:v>
                </c:pt>
                <c:pt idx="259">
                  <c:v>38610</c:v>
                </c:pt>
                <c:pt idx="260">
                  <c:v>38610</c:v>
                </c:pt>
                <c:pt idx="261">
                  <c:v>38610</c:v>
                </c:pt>
                <c:pt idx="262">
                  <c:v>38610</c:v>
                </c:pt>
                <c:pt idx="263">
                  <c:v>38610</c:v>
                </c:pt>
                <c:pt idx="264">
                  <c:v>38791</c:v>
                </c:pt>
                <c:pt idx="265">
                  <c:v>38791</c:v>
                </c:pt>
                <c:pt idx="266">
                  <c:v>38791</c:v>
                </c:pt>
                <c:pt idx="267">
                  <c:v>38791</c:v>
                </c:pt>
                <c:pt idx="268">
                  <c:v>38791</c:v>
                </c:pt>
                <c:pt idx="269">
                  <c:v>38791</c:v>
                </c:pt>
                <c:pt idx="270">
                  <c:v>38791</c:v>
                </c:pt>
                <c:pt idx="271">
                  <c:v>38791</c:v>
                </c:pt>
                <c:pt idx="272">
                  <c:v>39156</c:v>
                </c:pt>
                <c:pt idx="273">
                  <c:v>39156</c:v>
                </c:pt>
                <c:pt idx="274">
                  <c:v>39156</c:v>
                </c:pt>
                <c:pt idx="275">
                  <c:v>39156</c:v>
                </c:pt>
                <c:pt idx="276">
                  <c:v>39156</c:v>
                </c:pt>
                <c:pt idx="277">
                  <c:v>39156</c:v>
                </c:pt>
                <c:pt idx="278">
                  <c:v>39522</c:v>
                </c:pt>
                <c:pt idx="279">
                  <c:v>39522</c:v>
                </c:pt>
                <c:pt idx="280">
                  <c:v>39522</c:v>
                </c:pt>
                <c:pt idx="281">
                  <c:v>39522</c:v>
                </c:pt>
                <c:pt idx="282">
                  <c:v>39522</c:v>
                </c:pt>
                <c:pt idx="283">
                  <c:v>39522</c:v>
                </c:pt>
                <c:pt idx="284">
                  <c:v>39522</c:v>
                </c:pt>
                <c:pt idx="285">
                  <c:v>39641</c:v>
                </c:pt>
                <c:pt idx="286">
                  <c:v>39641</c:v>
                </c:pt>
                <c:pt idx="287">
                  <c:v>39641</c:v>
                </c:pt>
                <c:pt idx="288">
                  <c:v>39641</c:v>
                </c:pt>
                <c:pt idx="289">
                  <c:v>39641</c:v>
                </c:pt>
                <c:pt idx="290">
                  <c:v>39641</c:v>
                </c:pt>
                <c:pt idx="291">
                  <c:v>40330</c:v>
                </c:pt>
                <c:pt idx="292">
                  <c:v>40330</c:v>
                </c:pt>
                <c:pt idx="293">
                  <c:v>40330</c:v>
                </c:pt>
                <c:pt idx="294">
                  <c:v>40330</c:v>
                </c:pt>
                <c:pt idx="295">
                  <c:v>40330</c:v>
                </c:pt>
                <c:pt idx="296">
                  <c:v>40634</c:v>
                </c:pt>
                <c:pt idx="297">
                  <c:v>40634</c:v>
                </c:pt>
                <c:pt idx="298">
                  <c:v>40634</c:v>
                </c:pt>
                <c:pt idx="299">
                  <c:v>40634</c:v>
                </c:pt>
                <c:pt idx="300">
                  <c:v>40634</c:v>
                </c:pt>
                <c:pt idx="301">
                  <c:v>41022</c:v>
                </c:pt>
                <c:pt idx="302">
                  <c:v>41022</c:v>
                </c:pt>
                <c:pt idx="303">
                  <c:v>41022</c:v>
                </c:pt>
                <c:pt idx="304">
                  <c:v>41022</c:v>
                </c:pt>
                <c:pt idx="305">
                  <c:v>41022</c:v>
                </c:pt>
                <c:pt idx="306">
                  <c:v>41417</c:v>
                </c:pt>
                <c:pt idx="307">
                  <c:v>41417</c:v>
                </c:pt>
                <c:pt idx="308">
                  <c:v>41417</c:v>
                </c:pt>
                <c:pt idx="309">
                  <c:v>41417</c:v>
                </c:pt>
                <c:pt idx="310">
                  <c:v>41417</c:v>
                </c:pt>
                <c:pt idx="311">
                  <c:v>41760</c:v>
                </c:pt>
                <c:pt idx="312">
                  <c:v>41760</c:v>
                </c:pt>
                <c:pt idx="313">
                  <c:v>41760</c:v>
                </c:pt>
                <c:pt idx="314">
                  <c:v>41760</c:v>
                </c:pt>
                <c:pt idx="315">
                  <c:v>42156</c:v>
                </c:pt>
                <c:pt idx="316">
                  <c:v>42156</c:v>
                </c:pt>
                <c:pt idx="317">
                  <c:v>42156</c:v>
                </c:pt>
                <c:pt idx="318">
                  <c:v>42156</c:v>
                </c:pt>
                <c:pt idx="319">
                  <c:v>42522</c:v>
                </c:pt>
                <c:pt idx="320">
                  <c:v>42522</c:v>
                </c:pt>
                <c:pt idx="321">
                  <c:v>42522</c:v>
                </c:pt>
                <c:pt idx="322">
                  <c:v>42522</c:v>
                </c:pt>
                <c:pt idx="323">
                  <c:v>42887</c:v>
                </c:pt>
                <c:pt idx="324">
                  <c:v>42887</c:v>
                </c:pt>
                <c:pt idx="325">
                  <c:v>42887</c:v>
                </c:pt>
                <c:pt idx="326">
                  <c:v>42887</c:v>
                </c:pt>
                <c:pt idx="327">
                  <c:v>43221</c:v>
                </c:pt>
                <c:pt idx="328">
                  <c:v>43221</c:v>
                </c:pt>
                <c:pt idx="329">
                  <c:v>43221</c:v>
                </c:pt>
                <c:pt idx="330">
                  <c:v>43221</c:v>
                </c:pt>
                <c:pt idx="331">
                  <c:v>43221</c:v>
                </c:pt>
                <c:pt idx="332">
                  <c:v>43617</c:v>
                </c:pt>
                <c:pt idx="333">
                  <c:v>43617</c:v>
                </c:pt>
                <c:pt idx="334">
                  <c:v>43617</c:v>
                </c:pt>
                <c:pt idx="335">
                  <c:v>43617</c:v>
                </c:pt>
                <c:pt idx="336">
                  <c:v>43983</c:v>
                </c:pt>
                <c:pt idx="337">
                  <c:v>43983</c:v>
                </c:pt>
                <c:pt idx="338">
                  <c:v>43983</c:v>
                </c:pt>
                <c:pt idx="339">
                  <c:v>43983</c:v>
                </c:pt>
                <c:pt idx="340">
                  <c:v>44348</c:v>
                </c:pt>
                <c:pt idx="341">
                  <c:v>44348</c:v>
                </c:pt>
                <c:pt idx="342">
                  <c:v>44348</c:v>
                </c:pt>
                <c:pt idx="343">
                  <c:v>44348</c:v>
                </c:pt>
                <c:pt idx="344">
                  <c:v>44713</c:v>
                </c:pt>
                <c:pt idx="345">
                  <c:v>44713</c:v>
                </c:pt>
                <c:pt idx="346">
                  <c:v>44713</c:v>
                </c:pt>
                <c:pt idx="347">
                  <c:v>44713</c:v>
                </c:pt>
                <c:pt idx="348">
                  <c:v>45078</c:v>
                </c:pt>
                <c:pt idx="349">
                  <c:v>45078</c:v>
                </c:pt>
                <c:pt idx="350">
                  <c:v>45078</c:v>
                </c:pt>
                <c:pt idx="351">
                  <c:v>45078</c:v>
                </c:pt>
              </c:numCache>
            </c:numRef>
          </c:xVal>
          <c:yVal>
            <c:numRef>
              <c:f>'Hard Drives'!$I$6:$I$357</c:f>
              <c:numCache>
                <c:formatCode>0.00</c:formatCode>
                <c:ptCount val="352"/>
                <c:pt idx="0">
                  <c:v>3.3043922923179339</c:v>
                </c:pt>
                <c:pt idx="1">
                  <c:v>3.2491195928625465</c:v>
                </c:pt>
                <c:pt idx="2">
                  <c:v>2.8232878766757432</c:v>
                </c:pt>
                <c:pt idx="3">
                  <c:v>3.139230678181542</c:v>
                </c:pt>
                <c:pt idx="4">
                  <c:v>3.0093400262541437</c:v>
                </c:pt>
                <c:pt idx="5">
                  <c:v>3.1949766032160549</c:v>
                </c:pt>
                <c:pt idx="6">
                  <c:v>3.2022758419575545</c:v>
                </c:pt>
                <c:pt idx="7">
                  <c:v>3.2112000151791698</c:v>
                </c:pt>
                <c:pt idx="8">
                  <c:v>3.3910644906879899</c:v>
                </c:pt>
                <c:pt idx="9">
                  <c:v>3.4902542699909449</c:v>
                </c:pt>
                <c:pt idx="10">
                  <c:v>3.532218771534481</c:v>
                </c:pt>
                <c:pt idx="11">
                  <c:v>3.2048923670778953</c:v>
                </c:pt>
                <c:pt idx="12">
                  <c:v>3.2732156855373118</c:v>
                </c:pt>
                <c:pt idx="13">
                  <c:v>3.4258258487434703</c:v>
                </c:pt>
                <c:pt idx="14">
                  <c:v>3.4615414010100047</c:v>
                </c:pt>
                <c:pt idx="15">
                  <c:v>3.4870955054823929</c:v>
                </c:pt>
                <c:pt idx="16">
                  <c:v>3.5873081540405352</c:v>
                </c:pt>
                <c:pt idx="17">
                  <c:v>3.6290324883037686</c:v>
                </c:pt>
                <c:pt idx="18">
                  <c:v>3.2629593337695972</c:v>
                </c:pt>
                <c:pt idx="19">
                  <c:v>3.2787536009528289</c:v>
                </c:pt>
                <c:pt idx="20">
                  <c:v>3.4796684437335421</c:v>
                </c:pt>
                <c:pt idx="21">
                  <c:v>3.5059973824558917</c:v>
                </c:pt>
                <c:pt idx="22">
                  <c:v>3.563989329433578</c:v>
                </c:pt>
                <c:pt idx="23">
                  <c:v>3.5862657241447304</c:v>
                </c:pt>
                <c:pt idx="24">
                  <c:v>3.6309361190641916</c:v>
                </c:pt>
                <c:pt idx="25">
                  <c:v>3.6382353578056907</c:v>
                </c:pt>
                <c:pt idx="26">
                  <c:v>3.2378193547695129</c:v>
                </c:pt>
                <c:pt idx="27">
                  <c:v>3.2617041075696522</c:v>
                </c:pt>
                <c:pt idx="28">
                  <c:v>3.3830767697447515</c:v>
                </c:pt>
                <c:pt idx="29">
                  <c:v>3.4124605474299612</c:v>
                </c:pt>
                <c:pt idx="30">
                  <c:v>3.4558119682247579</c:v>
                </c:pt>
                <c:pt idx="31">
                  <c:v>3.4960065988800362</c:v>
                </c:pt>
                <c:pt idx="32">
                  <c:v>3.5148334561395198</c:v>
                </c:pt>
                <c:pt idx="33">
                  <c:v>3.5673625074157047</c:v>
                </c:pt>
                <c:pt idx="34">
                  <c:v>3.6379435817014119</c:v>
                </c:pt>
                <c:pt idx="35">
                  <c:v>3.680066787606993</c:v>
                </c:pt>
                <c:pt idx="36">
                  <c:v>3.8104005561019991</c:v>
                </c:pt>
                <c:pt idx="37">
                  <c:v>3.8803304164676633</c:v>
                </c:pt>
                <c:pt idx="38">
                  <c:v>3.8065568021913929</c:v>
                </c:pt>
                <c:pt idx="39">
                  <c:v>3.9826480612470743</c:v>
                </c:pt>
                <c:pt idx="40">
                  <c:v>4.1075867978553742</c:v>
                </c:pt>
                <c:pt idx="41">
                  <c:v>4.1669478796158117</c:v>
                </c:pt>
                <c:pt idx="42">
                  <c:v>4.2504939310658862</c:v>
                </c:pt>
                <c:pt idx="43">
                  <c:v>4.3376441067847864</c:v>
                </c:pt>
                <c:pt idx="44">
                  <c:v>4.2918866162241116</c:v>
                </c:pt>
                <c:pt idx="45">
                  <c:v>4.5648878882878492</c:v>
                </c:pt>
                <c:pt idx="46">
                  <c:v>4.0621205917715155</c:v>
                </c:pt>
                <c:pt idx="47">
                  <c:v>4.230093960605017</c:v>
                </c:pt>
                <c:pt idx="48">
                  <c:v>5.9314463127727581</c:v>
                </c:pt>
                <c:pt idx="49">
                  <c:v>5.9674439660442768</c:v>
                </c:pt>
                <c:pt idx="50">
                  <c:v>5.8802937903253767</c:v>
                </c:pt>
                <c:pt idx="51">
                  <c:v>5.7801572330812423</c:v>
                </c:pt>
                <c:pt idx="52">
                  <c:v>5.9157968571451756</c:v>
                </c:pt>
                <c:pt idx="53">
                  <c:v>5.9340755131857321</c:v>
                </c:pt>
                <c:pt idx="54">
                  <c:v>6.0551016604309824</c:v>
                </c:pt>
                <c:pt idx="55">
                  <c:v>6.0442036624920537</c:v>
                </c:pt>
                <c:pt idx="56">
                  <c:v>6.4242169848264457</c:v>
                </c:pt>
                <c:pt idx="57">
                  <c:v>6.4757429784695475</c:v>
                </c:pt>
                <c:pt idx="58">
                  <c:v>6.4823989628780536</c:v>
                </c:pt>
                <c:pt idx="59">
                  <c:v>6.5811066577525024</c:v>
                </c:pt>
                <c:pt idx="60">
                  <c:v>6.6590309000806247</c:v>
                </c:pt>
                <c:pt idx="61">
                  <c:v>6.6475774738792666</c:v>
                </c:pt>
                <c:pt idx="62">
                  <c:v>6.7349943333534936</c:v>
                </c:pt>
                <c:pt idx="63">
                  <c:v>6.7560369360930714</c:v>
                </c:pt>
                <c:pt idx="64">
                  <c:v>6.7205646179308527</c:v>
                </c:pt>
                <c:pt idx="65">
                  <c:v>6.8188962180737027</c:v>
                </c:pt>
                <c:pt idx="66">
                  <c:v>6.8333740414423261</c:v>
                </c:pt>
                <c:pt idx="67">
                  <c:v>6.8333740414423261</c:v>
                </c:pt>
                <c:pt idx="68">
                  <c:v>6.8882227094496713</c:v>
                </c:pt>
                <c:pt idx="69">
                  <c:v>6.8649423566468659</c:v>
                </c:pt>
                <c:pt idx="70">
                  <c:v>6.8901091917043598</c:v>
                </c:pt>
                <c:pt idx="71">
                  <c:v>6.8985423592412225</c:v>
                </c:pt>
                <c:pt idx="72">
                  <c:v>6.9028211572204983</c:v>
                </c:pt>
                <c:pt idx="73">
                  <c:v>6.9176927133364483</c:v>
                </c:pt>
                <c:pt idx="74">
                  <c:v>6.9756846603141351</c:v>
                </c:pt>
                <c:pt idx="75">
                  <c:v>7.0040525440111967</c:v>
                </c:pt>
                <c:pt idx="76">
                  <c:v>6.9022829979423381</c:v>
                </c:pt>
                <c:pt idx="77">
                  <c:v>6.911847427137352</c:v>
                </c:pt>
                <c:pt idx="78">
                  <c:v>6.9193851418169752</c:v>
                </c:pt>
                <c:pt idx="79">
                  <c:v>6.9275114710866541</c:v>
                </c:pt>
                <c:pt idx="80">
                  <c:v>6.9376546907436376</c:v>
                </c:pt>
                <c:pt idx="81">
                  <c:v>6.928774412390112</c:v>
                </c:pt>
                <c:pt idx="82">
                  <c:v>6.9361355120364809</c:v>
                </c:pt>
                <c:pt idx="83">
                  <c:v>6.9714005650593762</c:v>
                </c:pt>
                <c:pt idx="84">
                  <c:v>6.983649399945886</c:v>
                </c:pt>
                <c:pt idx="85">
                  <c:v>7.0133471963441396</c:v>
                </c:pt>
                <c:pt idx="86">
                  <c:v>7.0150101000295448</c:v>
                </c:pt>
                <c:pt idx="87">
                  <c:v>6.9768425477277143</c:v>
                </c:pt>
                <c:pt idx="88">
                  <c:v>6.9773496049737584</c:v>
                </c:pt>
                <c:pt idx="89">
                  <c:v>7.0388345558903369</c:v>
                </c:pt>
                <c:pt idx="90">
                  <c:v>7.1237821594083579</c:v>
                </c:pt>
                <c:pt idx="91">
                  <c:v>7.0222060693151755</c:v>
                </c:pt>
                <c:pt idx="92">
                  <c:v>7.0272988316960312</c:v>
                </c:pt>
                <c:pt idx="93">
                  <c:v>7.0870017243478074</c:v>
                </c:pt>
                <c:pt idx="94">
                  <c:v>7.0883098412461392</c:v>
                </c:pt>
                <c:pt idx="95">
                  <c:v>7.1050026909297497</c:v>
                </c:pt>
                <c:pt idx="96">
                  <c:v>7.0324520237811381</c:v>
                </c:pt>
                <c:pt idx="97">
                  <c:v>7.0453122885925197</c:v>
                </c:pt>
                <c:pt idx="98">
                  <c:v>7.0896219101652722</c:v>
                </c:pt>
                <c:pt idx="99">
                  <c:v>7.1119737594439325</c:v>
                </c:pt>
                <c:pt idx="100">
                  <c:v>7.1375697115249386</c:v>
                </c:pt>
                <c:pt idx="101">
                  <c:v>6.9989342461353399</c:v>
                </c:pt>
                <c:pt idx="102">
                  <c:v>7.0736676678296506</c:v>
                </c:pt>
                <c:pt idx="103">
                  <c:v>7.090422945403561</c:v>
                </c:pt>
                <c:pt idx="104">
                  <c:v>7.1405091101020997</c:v>
                </c:pt>
                <c:pt idx="105">
                  <c:v>7.1294022340875074</c:v>
                </c:pt>
                <c:pt idx="106">
                  <c:v>7.1258277737292097</c:v>
                </c:pt>
                <c:pt idx="107">
                  <c:v>7.1828038267187484</c:v>
                </c:pt>
                <c:pt idx="108">
                  <c:v>7.1705385599020763</c:v>
                </c:pt>
                <c:pt idx="109">
                  <c:v>7.1401026778726058</c:v>
                </c:pt>
                <c:pt idx="110">
                  <c:v>7.1658349635801324</c:v>
                </c:pt>
                <c:pt idx="111">
                  <c:v>7.1890562362200487</c:v>
                </c:pt>
                <c:pt idx="112">
                  <c:v>7.1931884698865867</c:v>
                </c:pt>
                <c:pt idx="113">
                  <c:v>7.1931884698865867</c:v>
                </c:pt>
                <c:pt idx="114">
                  <c:v>7.1750294138276782</c:v>
                </c:pt>
                <c:pt idx="115">
                  <c:v>7.2457040759775344</c:v>
                </c:pt>
                <c:pt idx="116">
                  <c:v>7.1970546986839574</c:v>
                </c:pt>
                <c:pt idx="117">
                  <c:v>7.2106540714764877</c:v>
                </c:pt>
                <c:pt idx="118">
                  <c:v>7.1967499600365237</c:v>
                </c:pt>
                <c:pt idx="119">
                  <c:v>7.2369749619972383</c:v>
                </c:pt>
                <c:pt idx="120">
                  <c:v>7.2324177902567595</c:v>
                </c:pt>
                <c:pt idx="121">
                  <c:v>7.2844042532809974</c:v>
                </c:pt>
                <c:pt idx="122">
                  <c:v>7.28065863646128</c:v>
                </c:pt>
                <c:pt idx="123">
                  <c:v>7.3387945564162189</c:v>
                </c:pt>
                <c:pt idx="124">
                  <c:v>7.3528430421655369</c:v>
                </c:pt>
                <c:pt idx="125">
                  <c:v>7.4279975311448254</c:v>
                </c:pt>
                <c:pt idx="126">
                  <c:v>7.3773778497571483</c:v>
                </c:pt>
                <c:pt idx="127">
                  <c:v>7.388824047678586</c:v>
                </c:pt>
                <c:pt idx="128">
                  <c:v>7.4085980768540942</c:v>
                </c:pt>
                <c:pt idx="129">
                  <c:v>7.4099489161450531</c:v>
                </c:pt>
                <c:pt idx="130">
                  <c:v>7.4212904699945108</c:v>
                </c:pt>
                <c:pt idx="131">
                  <c:v>7.4226713757108964</c:v>
                </c:pt>
                <c:pt idx="132">
                  <c:v>7.4103985014530078</c:v>
                </c:pt>
                <c:pt idx="133">
                  <c:v>7.4786919417188935</c:v>
                </c:pt>
                <c:pt idx="134">
                  <c:v>7.4866317329097054</c:v>
                </c:pt>
                <c:pt idx="135">
                  <c:v>7.5304349394195782</c:v>
                </c:pt>
                <c:pt idx="136">
                  <c:v>7.4602085360248802</c:v>
                </c:pt>
                <c:pt idx="137">
                  <c:v>7.4831550413436361</c:v>
                </c:pt>
                <c:pt idx="138">
                  <c:v>7.500949855674266</c:v>
                </c:pt>
                <c:pt idx="139">
                  <c:v>7.656848972071054</c:v>
                </c:pt>
                <c:pt idx="140">
                  <c:v>7.574547977463749</c:v>
                </c:pt>
                <c:pt idx="141">
                  <c:v>7.6005135405002191</c:v>
                </c:pt>
                <c:pt idx="142">
                  <c:v>7.6109287754287589</c:v>
                </c:pt>
                <c:pt idx="143">
                  <c:v>7.6109287754287589</c:v>
                </c:pt>
                <c:pt idx="144">
                  <c:v>7.6576242673948984</c:v>
                </c:pt>
                <c:pt idx="145">
                  <c:v>7.5767492572636819</c:v>
                </c:pt>
                <c:pt idx="146">
                  <c:v>7.5826314394896368</c:v>
                </c:pt>
                <c:pt idx="147">
                  <c:v>7.5966745168731054</c:v>
                </c:pt>
                <c:pt idx="148">
                  <c:v>7.5966745168731054</c:v>
                </c:pt>
                <c:pt idx="149">
                  <c:v>7.6602362973023066</c:v>
                </c:pt>
                <c:pt idx="150">
                  <c:v>7.6870080171830475</c:v>
                </c:pt>
                <c:pt idx="151">
                  <c:v>7.6971674156981695</c:v>
                </c:pt>
                <c:pt idx="152">
                  <c:v>7.7075701760979367</c:v>
                </c:pt>
                <c:pt idx="153">
                  <c:v>7.7128665159078853</c:v>
                </c:pt>
                <c:pt idx="154">
                  <c:v>7.7489628612561612</c:v>
                </c:pt>
                <c:pt idx="155">
                  <c:v>7.6344414640823599</c:v>
                </c:pt>
                <c:pt idx="156">
                  <c:v>7.7010209856302794</c:v>
                </c:pt>
                <c:pt idx="157">
                  <c:v>7.70359840851809</c:v>
                </c:pt>
                <c:pt idx="158">
                  <c:v>7.70359840851809</c:v>
                </c:pt>
                <c:pt idx="159">
                  <c:v>7.7061912190963691</c:v>
                </c:pt>
                <c:pt idx="160">
                  <c:v>7.7114237460300465</c:v>
                </c:pt>
                <c:pt idx="161">
                  <c:v>7.7302506032895302</c:v>
                </c:pt>
                <c:pt idx="162">
                  <c:v>7.7302506032895302</c:v>
                </c:pt>
                <c:pt idx="163">
                  <c:v>7.7413869694074897</c:v>
                </c:pt>
                <c:pt idx="164">
                  <c:v>7.773571652778891</c:v>
                </c:pt>
                <c:pt idx="165">
                  <c:v>7.8497264441963281</c:v>
                </c:pt>
                <c:pt idx="166">
                  <c:v>7.7368277148922955</c:v>
                </c:pt>
                <c:pt idx="167">
                  <c:v>7.7537504200083598</c:v>
                </c:pt>
                <c:pt idx="168">
                  <c:v>7.7595410988892555</c:v>
                </c:pt>
                <c:pt idx="169">
                  <c:v>7.765410032553353</c:v>
                </c:pt>
                <c:pt idx="170">
                  <c:v>7.7683745115170924</c:v>
                </c:pt>
                <c:pt idx="171">
                  <c:v>7.7773913298364672</c:v>
                </c:pt>
                <c:pt idx="172">
                  <c:v>7.7773913298364672</c:v>
                </c:pt>
                <c:pt idx="173">
                  <c:v>7.7897125670474345</c:v>
                </c:pt>
                <c:pt idx="174">
                  <c:v>7.7928482809002926</c:v>
                </c:pt>
                <c:pt idx="175">
                  <c:v>7.7991884589313116</c:v>
                </c:pt>
                <c:pt idx="176">
                  <c:v>7.8023935988065229</c:v>
                </c:pt>
                <c:pt idx="177">
                  <c:v>7.8187840149946926</c:v>
                </c:pt>
                <c:pt idx="178">
                  <c:v>7.8289236463455723</c:v>
                </c:pt>
                <c:pt idx="179">
                  <c:v>7.8358173542934733</c:v>
                </c:pt>
                <c:pt idx="180">
                  <c:v>7.8358173542934733</c:v>
                </c:pt>
                <c:pt idx="181">
                  <c:v>7.8608453599954036</c:v>
                </c:pt>
                <c:pt idx="182">
                  <c:v>7.7513905407700356</c:v>
                </c:pt>
                <c:pt idx="183">
                  <c:v>7.8433290172754102</c:v>
                </c:pt>
                <c:pt idx="184">
                  <c:v>7.8725362883611965</c:v>
                </c:pt>
                <c:pt idx="185">
                  <c:v>7.7711544100402756</c:v>
                </c:pt>
                <c:pt idx="186">
                  <c:v>7.8430920573166585</c:v>
                </c:pt>
                <c:pt idx="187">
                  <c:v>7.8872957198087121</c:v>
                </c:pt>
                <c:pt idx="188">
                  <c:v>7.932192368696251</c:v>
                </c:pt>
                <c:pt idx="189">
                  <c:v>7.8990872445382694</c:v>
                </c:pt>
                <c:pt idx="190">
                  <c:v>7.9030899869919438</c:v>
                </c:pt>
                <c:pt idx="191">
                  <c:v>7.9194804031801125</c:v>
                </c:pt>
                <c:pt idx="192">
                  <c:v>7.9703720097398607</c:v>
                </c:pt>
                <c:pt idx="193">
                  <c:v>8.0323393741947289</c:v>
                </c:pt>
                <c:pt idx="194">
                  <c:v>7.8758159021252814</c:v>
                </c:pt>
                <c:pt idx="195">
                  <c:v>7.932192368696251</c:v>
                </c:pt>
                <c:pt idx="196">
                  <c:v>7.9551482334003492</c:v>
                </c:pt>
                <c:pt idx="197">
                  <c:v>7.9785730568847875</c:v>
                </c:pt>
                <c:pt idx="198">
                  <c:v>7.9881817338227012</c:v>
                </c:pt>
                <c:pt idx="199">
                  <c:v>8.0673629798703264</c:v>
                </c:pt>
                <c:pt idx="200">
                  <c:v>8.0779848417595801</c:v>
                </c:pt>
                <c:pt idx="201">
                  <c:v>8.0779848417595801</c:v>
                </c:pt>
                <c:pt idx="202">
                  <c:v>8.0858210408424434</c:v>
                </c:pt>
                <c:pt idx="203">
                  <c:v>8.0432425579637954</c:v>
                </c:pt>
                <c:pt idx="204">
                  <c:v>8.0791812460476251</c:v>
                </c:pt>
                <c:pt idx="205">
                  <c:v>8.1006701618813626</c:v>
                </c:pt>
                <c:pt idx="206">
                  <c:v>8.0783387734616046</c:v>
                </c:pt>
                <c:pt idx="207">
                  <c:v>8.0813195297193712</c:v>
                </c:pt>
                <c:pt idx="208">
                  <c:v>8.1072000486993492</c:v>
                </c:pt>
                <c:pt idx="209">
                  <c:v>8.0727962393812813</c:v>
                </c:pt>
                <c:pt idx="210">
                  <c:v>8.1351228313751491</c:v>
                </c:pt>
                <c:pt idx="211">
                  <c:v>8.1893018084527185</c:v>
                </c:pt>
                <c:pt idx="212">
                  <c:v>8.1148730574848411</c:v>
                </c:pt>
                <c:pt idx="213">
                  <c:v>8.1317535927656603</c:v>
                </c:pt>
                <c:pt idx="214">
                  <c:v>8.1364127353409508</c:v>
                </c:pt>
                <c:pt idx="215">
                  <c:v>8.180019330893705</c:v>
                </c:pt>
                <c:pt idx="216">
                  <c:v>8.1479862966275576</c:v>
                </c:pt>
                <c:pt idx="217">
                  <c:v>8.1467646517097769</c:v>
                </c:pt>
                <c:pt idx="218">
                  <c:v>8.188500517037502</c:v>
                </c:pt>
                <c:pt idx="219">
                  <c:v>8.3037297722592935</c:v>
                </c:pt>
                <c:pt idx="220">
                  <c:v>8.4722524315072967</c:v>
                </c:pt>
                <c:pt idx="221">
                  <c:v>8.286290353772932</c:v>
                </c:pt>
                <c:pt idx="222">
                  <c:v>8.3168602486351855</c:v>
                </c:pt>
                <c:pt idx="223">
                  <c:v>8.3851098075405055</c:v>
                </c:pt>
                <c:pt idx="224">
                  <c:v>8.5326822829601436</c:v>
                </c:pt>
                <c:pt idx="225">
                  <c:v>8.4965356691377192</c:v>
                </c:pt>
                <c:pt idx="226">
                  <c:v>8.3830565546964699</c:v>
                </c:pt>
                <c:pt idx="227">
                  <c:v>8.5426283928156987</c:v>
                </c:pt>
                <c:pt idx="228">
                  <c:v>8.6399578114400324</c:v>
                </c:pt>
                <c:pt idx="229">
                  <c:v>8.5433488151239523</c:v>
                </c:pt>
                <c:pt idx="230">
                  <c:v>8.4972560914459727</c:v>
                </c:pt>
                <c:pt idx="231">
                  <c:v>8.5433488151239523</c:v>
                </c:pt>
                <c:pt idx="232">
                  <c:v>8.5285137851764148</c:v>
                </c:pt>
                <c:pt idx="233">
                  <c:v>8.5545220267758015</c:v>
                </c:pt>
                <c:pt idx="234">
                  <c:v>8.7871647854458637</c:v>
                </c:pt>
                <c:pt idx="235">
                  <c:v>8.6794090658233234</c:v>
                </c:pt>
                <c:pt idx="236">
                  <c:v>8.7145463725222037</c:v>
                </c:pt>
                <c:pt idx="237">
                  <c:v>8.7581404987992482</c:v>
                </c:pt>
                <c:pt idx="238">
                  <c:v>8.7859894275379293</c:v>
                </c:pt>
                <c:pt idx="239">
                  <c:v>8.8126780304480423</c:v>
                </c:pt>
                <c:pt idx="240">
                  <c:v>8.8219515745770032</c:v>
                </c:pt>
                <c:pt idx="241">
                  <c:v>8.6839378609575526</c:v>
                </c:pt>
                <c:pt idx="242">
                  <c:v>8.6839378609575526</c:v>
                </c:pt>
                <c:pt idx="243">
                  <c:v>8.741290669509505</c:v>
                </c:pt>
                <c:pt idx="244">
                  <c:v>8.7758399384785442</c:v>
                </c:pt>
                <c:pt idx="245">
                  <c:v>8.8225204782323985</c:v>
                </c:pt>
                <c:pt idx="246">
                  <c:v>8.8318605044865421</c:v>
                </c:pt>
                <c:pt idx="247">
                  <c:v>8.8783179057255435</c:v>
                </c:pt>
                <c:pt idx="248">
                  <c:v>8.8867680229249508</c:v>
                </c:pt>
                <c:pt idx="249">
                  <c:v>8.9124300132460874</c:v>
                </c:pt>
                <c:pt idx="250">
                  <c:v>8.8152112164051353</c:v>
                </c:pt>
                <c:pt idx="251">
                  <c:v>8.8973979725924845</c:v>
                </c:pt>
                <c:pt idx="252">
                  <c:v>8.9679790468781917</c:v>
                </c:pt>
                <c:pt idx="253">
                  <c:v>8.8626358663332727</c:v>
                </c:pt>
                <c:pt idx="254">
                  <c:v>8.6996445493567975</c:v>
                </c:pt>
                <c:pt idx="255">
                  <c:v>8.959895993099801</c:v>
                </c:pt>
                <c:pt idx="256">
                  <c:v>9.0029306253250034</c:v>
                </c:pt>
                <c:pt idx="257">
                  <c:v>9.0309593489252471</c:v>
                </c:pt>
                <c:pt idx="258">
                  <c:v>9.0875747670741305</c:v>
                </c:pt>
                <c:pt idx="259">
                  <c:v>8.9973863843973128</c:v>
                </c:pt>
                <c:pt idx="260">
                  <c:v>9.0383449920762207</c:v>
                </c:pt>
                <c:pt idx="261">
                  <c:v>9.1223251210056127</c:v>
                </c:pt>
                <c:pt idx="262">
                  <c:v>9.1522883443830558</c:v>
                </c:pt>
                <c:pt idx="263">
                  <c:v>9.1165727921165214</c:v>
                </c:pt>
                <c:pt idx="264">
                  <c:v>8.9995654882259828</c:v>
                </c:pt>
                <c:pt idx="265">
                  <c:v>9.0172942551864139</c:v>
                </c:pt>
                <c:pt idx="266">
                  <c:v>9.1245042248342827</c:v>
                </c:pt>
                <c:pt idx="267">
                  <c:v>9.1544674482117259</c:v>
                </c:pt>
                <c:pt idx="268">
                  <c:v>9.1933855142420953</c:v>
                </c:pt>
                <c:pt idx="269">
                  <c:v>9.1800215526841136</c:v>
                </c:pt>
                <c:pt idx="270">
                  <c:v>9.0127937539597376</c:v>
                </c:pt>
                <c:pt idx="271">
                  <c:v>8.9503474655558009</c:v>
                </c:pt>
                <c:pt idx="272">
                  <c:v>9.0694608882805081</c:v>
                </c:pt>
                <c:pt idx="273">
                  <c:v>9.0694608882805081</c:v>
                </c:pt>
                <c:pt idx="274">
                  <c:v>9.3680162648166352</c:v>
                </c:pt>
                <c:pt idx="275">
                  <c:v>9.3704908839444894</c:v>
                </c:pt>
                <c:pt idx="276">
                  <c:v>9.2711062518085789</c:v>
                </c:pt>
                <c:pt idx="277">
                  <c:v>9.2711062518085789</c:v>
                </c:pt>
                <c:pt idx="278">
                  <c:v>9.1183299480552886</c:v>
                </c:pt>
                <c:pt idx="279">
                  <c:v>9.3568044400546277</c:v>
                </c:pt>
                <c:pt idx="280">
                  <c:v>9.4709046056803388</c:v>
                </c:pt>
                <c:pt idx="281">
                  <c:v>9.5127246759626765</c:v>
                </c:pt>
                <c:pt idx="282">
                  <c:v>9.5169755531163336</c:v>
                </c:pt>
                <c:pt idx="283">
                  <c:v>9.5662439316891632</c:v>
                </c:pt>
                <c:pt idx="284">
                  <c:v>9.5322155196730716</c:v>
                </c:pt>
                <c:pt idx="285">
                  <c:v>9.5059475808983684</c:v>
                </c:pt>
                <c:pt idx="286">
                  <c:v>9.6224531499698056</c:v>
                </c:pt>
                <c:pt idx="287">
                  <c:v>9.8613352388849425</c:v>
                </c:pt>
                <c:pt idx="288">
                  <c:v>9.8069775765623497</c:v>
                </c:pt>
                <c:pt idx="289">
                  <c:v>9.7586728969877949</c:v>
                </c:pt>
                <c:pt idx="290">
                  <c:v>9.6572152562290174</c:v>
                </c:pt>
                <c:pt idx="291">
                  <c:v>10.036212172654444</c:v>
                </c:pt>
                <c:pt idx="292">
                  <c:v>10.1709107465519</c:v>
                </c:pt>
                <c:pt idx="293">
                  <c:v>10.258060922270801</c:v>
                </c:pt>
                <c:pt idx="294">
                  <c:v>10.309213444718182</c:v>
                </c:pt>
                <c:pt idx="295">
                  <c:v>10.223298816011589</c:v>
                </c:pt>
                <c:pt idx="296">
                  <c:v>10.142667503568731</c:v>
                </c:pt>
                <c:pt idx="297">
                  <c:v>10.346787486224656</c:v>
                </c:pt>
                <c:pt idx="298">
                  <c:v>10.376750709602099</c:v>
                </c:pt>
                <c:pt idx="299">
                  <c:v>10.471726222832956</c:v>
                </c:pt>
                <c:pt idx="300">
                  <c:v>10.346787486224656</c:v>
                </c:pt>
                <c:pt idx="301">
                  <c:v>10.055517327849831</c:v>
                </c:pt>
                <c:pt idx="302">
                  <c:v>10.1709107465519</c:v>
                </c:pt>
                <c:pt idx="303">
                  <c:v>10.277366077466187</c:v>
                </c:pt>
                <c:pt idx="304">
                  <c:v>10.302189661191219</c:v>
                </c:pt>
                <c:pt idx="305">
                  <c:v>10.180456064458131</c:v>
                </c:pt>
                <c:pt idx="306">
                  <c:v>10.247567390738526</c:v>
                </c:pt>
                <c:pt idx="307">
                  <c:v>10.333482019445119</c:v>
                </c:pt>
                <c:pt idx="308">
                  <c:v>10.407268233606038</c:v>
                </c:pt>
                <c:pt idx="309">
                  <c:v>10.423658649794207</c:v>
                </c:pt>
                <c:pt idx="310">
                  <c:v>10.383787137756515</c:v>
                </c:pt>
                <c:pt idx="311">
                  <c:v>10.292429823902063</c:v>
                </c:pt>
                <c:pt idx="312">
                  <c:v>10.442192144235396</c:v>
                </c:pt>
                <c:pt idx="313">
                  <c:v>10.526513029935431</c:v>
                </c:pt>
                <c:pt idx="314">
                  <c:v>10.455157121399763</c:v>
                </c:pt>
                <c:pt idx="315">
                  <c:v>10.631248380455444</c:v>
                </c:pt>
                <c:pt idx="316">
                  <c:v>10.569978723716522</c:v>
                </c:pt>
                <c:pt idx="317">
                  <c:v>10.526513029935431</c:v>
                </c:pt>
                <c:pt idx="318">
                  <c:v>10.468521082957745</c:v>
                </c:pt>
                <c:pt idx="319">
                  <c:v>10.686554629573585</c:v>
                </c:pt>
                <c:pt idx="320">
                  <c:v>10.623423042943488</c:v>
                </c:pt>
                <c:pt idx="321">
                  <c:v>10.617082864912469</c:v>
                </c:pt>
                <c:pt idx="322">
                  <c:v>10.542118103266008</c:v>
                </c:pt>
                <c:pt idx="323">
                  <c:v>10.688246138944246</c:v>
                </c:pt>
                <c:pt idx="324">
                  <c:v>10.633888476621653</c:v>
                </c:pt>
                <c:pt idx="325">
                  <c:v>10.59133612593619</c:v>
                </c:pt>
                <c:pt idx="326">
                  <c:v>10.529883646848996</c:v>
                </c:pt>
                <c:pt idx="327">
                  <c:v>10.744727494896694</c:v>
                </c:pt>
                <c:pt idx="328">
                  <c:v>10.698970004336019</c:v>
                </c:pt>
                <c:pt idx="329">
                  <c:v>10.638272163982407</c:v>
                </c:pt>
                <c:pt idx="330">
                  <c:v>10.605548319173783</c:v>
                </c:pt>
                <c:pt idx="331">
                  <c:v>10.54770232900537</c:v>
                </c:pt>
                <c:pt idx="332">
                  <c:v>10.891519543394665</c:v>
                </c:pt>
                <c:pt idx="333">
                  <c:v>10.729001091528257</c:v>
                </c:pt>
                <c:pt idx="334">
                  <c:v>10.637486110406908</c:v>
                </c:pt>
                <c:pt idx="335">
                  <c:v>10.608019507417374</c:v>
                </c:pt>
                <c:pt idx="336">
                  <c:v>10.82626756364917</c:v>
                </c:pt>
                <c:pt idx="337">
                  <c:v>10.745532489532923</c:v>
                </c:pt>
                <c:pt idx="338">
                  <c:v>10.749092300299145</c:v>
                </c:pt>
                <c:pt idx="339">
                  <c:v>10.729918292464532</c:v>
                </c:pt>
                <c:pt idx="340">
                  <c:v>10.762205006726077</c:v>
                </c:pt>
                <c:pt idx="341">
                  <c:v>10.663073533724063</c:v>
                </c:pt>
                <c:pt idx="342">
                  <c:v>10.63184598781786</c:v>
                </c:pt>
                <c:pt idx="343">
                  <c:v>10.560627826647698</c:v>
                </c:pt>
                <c:pt idx="344">
                  <c:v>10.99978290702777</c:v>
                </c:pt>
                <c:pt idx="345">
                  <c:v>11.038935030989919</c:v>
                </c:pt>
                <c:pt idx="346">
                  <c:v>11.006248949277001</c:v>
                </c:pt>
                <c:pt idx="347">
                  <c:v>10.976104807554137</c:v>
                </c:pt>
                <c:pt idx="348">
                  <c:v>11.032452023781138</c:v>
                </c:pt>
                <c:pt idx="349">
                  <c:v>11.093449480898549</c:v>
                </c:pt>
                <c:pt idx="350">
                  <c:v>11.122464117480444</c:v>
                </c:pt>
                <c:pt idx="351">
                  <c:v>11.042552350685463</c:v>
                </c:pt>
              </c:numCache>
            </c:numRef>
          </c:yVal>
        </c:ser>
        <c:ser>
          <c:idx val="1"/>
          <c:order val="1"/>
          <c:tx>
            <c:v>Flash Drives</c:v>
          </c:tx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SSDs!$A$5:$A$100</c:f>
              <c:numCache>
                <c:formatCode>dd/mm/yyyy</c:formatCode>
                <c:ptCount val="96"/>
                <c:pt idx="0">
                  <c:v>32295</c:v>
                </c:pt>
                <c:pt idx="1">
                  <c:v>33025</c:v>
                </c:pt>
                <c:pt idx="2">
                  <c:v>33756</c:v>
                </c:pt>
                <c:pt idx="3">
                  <c:v>35217</c:v>
                </c:pt>
                <c:pt idx="4">
                  <c:v>35947</c:v>
                </c:pt>
                <c:pt idx="5">
                  <c:v>36678</c:v>
                </c:pt>
                <c:pt idx="6">
                  <c:v>37712</c:v>
                </c:pt>
                <c:pt idx="7">
                  <c:v>38687</c:v>
                </c:pt>
                <c:pt idx="8">
                  <c:v>39479</c:v>
                </c:pt>
                <c:pt idx="9">
                  <c:v>39479</c:v>
                </c:pt>
                <c:pt idx="10">
                  <c:v>39845</c:v>
                </c:pt>
                <c:pt idx="11">
                  <c:v>39845</c:v>
                </c:pt>
                <c:pt idx="12">
                  <c:v>39934</c:v>
                </c:pt>
                <c:pt idx="13">
                  <c:v>39934</c:v>
                </c:pt>
                <c:pt idx="14">
                  <c:v>40026</c:v>
                </c:pt>
                <c:pt idx="15">
                  <c:v>40187</c:v>
                </c:pt>
                <c:pt idx="16">
                  <c:v>40330</c:v>
                </c:pt>
                <c:pt idx="17">
                  <c:v>40330</c:v>
                </c:pt>
                <c:pt idx="18">
                  <c:v>40330</c:v>
                </c:pt>
                <c:pt idx="19">
                  <c:v>40634</c:v>
                </c:pt>
                <c:pt idx="20">
                  <c:v>40634</c:v>
                </c:pt>
                <c:pt idx="21">
                  <c:v>40634</c:v>
                </c:pt>
                <c:pt idx="22">
                  <c:v>40634</c:v>
                </c:pt>
                <c:pt idx="23">
                  <c:v>41022</c:v>
                </c:pt>
                <c:pt idx="24">
                  <c:v>41022</c:v>
                </c:pt>
                <c:pt idx="25">
                  <c:v>41022</c:v>
                </c:pt>
                <c:pt idx="26">
                  <c:v>41022</c:v>
                </c:pt>
                <c:pt idx="27">
                  <c:v>41022</c:v>
                </c:pt>
                <c:pt idx="28">
                  <c:v>41022</c:v>
                </c:pt>
                <c:pt idx="29">
                  <c:v>41417</c:v>
                </c:pt>
                <c:pt idx="30">
                  <c:v>41417</c:v>
                </c:pt>
                <c:pt idx="31">
                  <c:v>41417</c:v>
                </c:pt>
                <c:pt idx="32">
                  <c:v>41417</c:v>
                </c:pt>
                <c:pt idx="33">
                  <c:v>41417</c:v>
                </c:pt>
                <c:pt idx="34">
                  <c:v>41417</c:v>
                </c:pt>
                <c:pt idx="35">
                  <c:v>41760</c:v>
                </c:pt>
                <c:pt idx="36">
                  <c:v>41760</c:v>
                </c:pt>
                <c:pt idx="37">
                  <c:v>41760</c:v>
                </c:pt>
                <c:pt idx="38">
                  <c:v>41760</c:v>
                </c:pt>
                <c:pt idx="39">
                  <c:v>41760</c:v>
                </c:pt>
                <c:pt idx="40">
                  <c:v>41760</c:v>
                </c:pt>
                <c:pt idx="41">
                  <c:v>42156</c:v>
                </c:pt>
                <c:pt idx="42">
                  <c:v>42156</c:v>
                </c:pt>
                <c:pt idx="43">
                  <c:v>42156</c:v>
                </c:pt>
                <c:pt idx="44">
                  <c:v>42156</c:v>
                </c:pt>
                <c:pt idx="45">
                  <c:v>42156</c:v>
                </c:pt>
                <c:pt idx="46">
                  <c:v>42156</c:v>
                </c:pt>
                <c:pt idx="47">
                  <c:v>42522</c:v>
                </c:pt>
                <c:pt idx="48">
                  <c:v>42522</c:v>
                </c:pt>
                <c:pt idx="49">
                  <c:v>42522</c:v>
                </c:pt>
                <c:pt idx="50">
                  <c:v>42522</c:v>
                </c:pt>
                <c:pt idx="51">
                  <c:v>42522</c:v>
                </c:pt>
                <c:pt idx="52">
                  <c:v>42522</c:v>
                </c:pt>
                <c:pt idx="53">
                  <c:v>42887</c:v>
                </c:pt>
                <c:pt idx="54">
                  <c:v>42887</c:v>
                </c:pt>
                <c:pt idx="55">
                  <c:v>42887</c:v>
                </c:pt>
                <c:pt idx="56">
                  <c:v>42887</c:v>
                </c:pt>
                <c:pt idx="57">
                  <c:v>42887</c:v>
                </c:pt>
                <c:pt idx="58">
                  <c:v>42887</c:v>
                </c:pt>
                <c:pt idx="59">
                  <c:v>43221</c:v>
                </c:pt>
                <c:pt idx="60">
                  <c:v>43221</c:v>
                </c:pt>
                <c:pt idx="61">
                  <c:v>43221</c:v>
                </c:pt>
                <c:pt idx="62">
                  <c:v>43221</c:v>
                </c:pt>
                <c:pt idx="63">
                  <c:v>43221</c:v>
                </c:pt>
                <c:pt idx="64">
                  <c:v>43221</c:v>
                </c:pt>
                <c:pt idx="65">
                  <c:v>43617</c:v>
                </c:pt>
                <c:pt idx="66">
                  <c:v>43617</c:v>
                </c:pt>
                <c:pt idx="67">
                  <c:v>43617</c:v>
                </c:pt>
                <c:pt idx="68">
                  <c:v>43617</c:v>
                </c:pt>
                <c:pt idx="69">
                  <c:v>43617</c:v>
                </c:pt>
                <c:pt idx="70">
                  <c:v>43617</c:v>
                </c:pt>
                <c:pt idx="71">
                  <c:v>43983</c:v>
                </c:pt>
                <c:pt idx="72">
                  <c:v>43983</c:v>
                </c:pt>
                <c:pt idx="73">
                  <c:v>43983</c:v>
                </c:pt>
                <c:pt idx="74">
                  <c:v>43983</c:v>
                </c:pt>
                <c:pt idx="75">
                  <c:v>43983</c:v>
                </c:pt>
                <c:pt idx="76">
                  <c:v>43983</c:v>
                </c:pt>
                <c:pt idx="77">
                  <c:v>44348</c:v>
                </c:pt>
                <c:pt idx="78">
                  <c:v>44348</c:v>
                </c:pt>
                <c:pt idx="79">
                  <c:v>44348</c:v>
                </c:pt>
                <c:pt idx="80">
                  <c:v>44348</c:v>
                </c:pt>
                <c:pt idx="81">
                  <c:v>44348</c:v>
                </c:pt>
                <c:pt idx="82">
                  <c:v>44348</c:v>
                </c:pt>
                <c:pt idx="83">
                  <c:v>44348</c:v>
                </c:pt>
                <c:pt idx="84">
                  <c:v>44713</c:v>
                </c:pt>
                <c:pt idx="85">
                  <c:v>44713</c:v>
                </c:pt>
                <c:pt idx="86">
                  <c:v>44713</c:v>
                </c:pt>
                <c:pt idx="87">
                  <c:v>44713</c:v>
                </c:pt>
                <c:pt idx="88">
                  <c:v>44713</c:v>
                </c:pt>
                <c:pt idx="89">
                  <c:v>44713</c:v>
                </c:pt>
                <c:pt idx="90">
                  <c:v>44713</c:v>
                </c:pt>
                <c:pt idx="91">
                  <c:v>45078</c:v>
                </c:pt>
                <c:pt idx="92">
                  <c:v>45078</c:v>
                </c:pt>
                <c:pt idx="93">
                  <c:v>45078</c:v>
                </c:pt>
                <c:pt idx="94">
                  <c:v>45078</c:v>
                </c:pt>
                <c:pt idx="95">
                  <c:v>45078</c:v>
                </c:pt>
              </c:numCache>
            </c:numRef>
          </c:xVal>
          <c:yVal>
            <c:numRef>
              <c:f>SSDs!$H$5:$H$100</c:f>
              <c:numCache>
                <c:formatCode>General</c:formatCode>
                <c:ptCount val="96"/>
                <c:pt idx="0">
                  <c:v>2.9633711046378388</c:v>
                </c:pt>
                <c:pt idx="1">
                  <c:v>3.3187587626244128</c:v>
                </c:pt>
                <c:pt idx="2">
                  <c:v>3.6197887582883941</c:v>
                </c:pt>
                <c:pt idx="3">
                  <c:v>4.8170150329964185</c:v>
                </c:pt>
                <c:pt idx="4">
                  <c:v>5.2111248842245832</c:v>
                </c:pt>
                <c:pt idx="5">
                  <c:v>5.7233544063691237</c:v>
                </c:pt>
                <c:pt idx="6">
                  <c:v>6.489454989793388</c:v>
                </c:pt>
                <c:pt idx="7">
                  <c:v>7.3936186348893953</c:v>
                </c:pt>
                <c:pt idx="8">
                  <c:v>8.1647851939178384</c:v>
                </c:pt>
                <c:pt idx="9">
                  <c:v>8.264900346801106</c:v>
                </c:pt>
                <c:pt idx="10">
                  <c:v>8.3482375526198886</c:v>
                </c:pt>
                <c:pt idx="11">
                  <c:v>8.3566707201567514</c:v>
                </c:pt>
                <c:pt idx="12">
                  <c:v>8.4274187986675138</c:v>
                </c:pt>
                <c:pt idx="13">
                  <c:v>8.2368716232008623</c:v>
                </c:pt>
                <c:pt idx="14">
                  <c:v>8.5968794788241816</c:v>
                </c:pt>
                <c:pt idx="15">
                  <c:v>8.52432881167557</c:v>
                </c:pt>
                <c:pt idx="16">
                  <c:v>8.566390156676281</c:v>
                </c:pt>
                <c:pt idx="17">
                  <c:v>8.5988580448062706</c:v>
                </c:pt>
                <c:pt idx="18">
                  <c:v>8.6119432252600578</c:v>
                </c:pt>
                <c:pt idx="19">
                  <c:v>8.6700938765997897</c:v>
                </c:pt>
                <c:pt idx="20">
                  <c:v>8.713319030645069</c:v>
                </c:pt>
                <c:pt idx="21">
                  <c:v>8.7632109005907068</c:v>
                </c:pt>
                <c:pt idx="22">
                  <c:v>8.6548223834572955</c:v>
                </c:pt>
                <c:pt idx="23">
                  <c:v>8.8124792791635365</c:v>
                </c:pt>
                <c:pt idx="24">
                  <c:v>8.9586073148417746</c:v>
                </c:pt>
                <c:pt idx="25">
                  <c:v>8.9106837625245916</c:v>
                </c:pt>
                <c:pt idx="26">
                  <c:v>8.8336685782334747</c:v>
                </c:pt>
                <c:pt idx="27">
                  <c:v>8.9668276450884665</c:v>
                </c:pt>
                <c:pt idx="28">
                  <c:v>8.9259381980884065</c:v>
                </c:pt>
                <c:pt idx="29">
                  <c:v>8.949330295258715</c:v>
                </c:pt>
                <c:pt idx="30">
                  <c:v>9.0727152037983938</c:v>
                </c:pt>
                <c:pt idx="31">
                  <c:v>9.0982693082707815</c:v>
                </c:pt>
                <c:pt idx="32">
                  <c:v>9.1396619934290069</c:v>
                </c:pt>
                <c:pt idx="33">
                  <c:v>9.2031482509501128</c:v>
                </c:pt>
                <c:pt idx="34">
                  <c:v>9.2153827073671248</c:v>
                </c:pt>
                <c:pt idx="35">
                  <c:v>9.2289435663809574</c:v>
                </c:pt>
                <c:pt idx="36">
                  <c:v>9.0986097978859508</c:v>
                </c:pt>
                <c:pt idx="37">
                  <c:v>9.1083696351751069</c:v>
                </c:pt>
                <c:pt idx="38">
                  <c:v>9.2306842279572585</c:v>
                </c:pt>
                <c:pt idx="39">
                  <c:v>9.2924298239020633</c:v>
                </c:pt>
                <c:pt idx="40">
                  <c:v>9.3630108981877704</c:v>
                </c:pt>
                <c:pt idx="41">
                  <c:v>9.4093996308390881</c:v>
                </c:pt>
                <c:pt idx="42">
                  <c:v>9.4316760255502405</c:v>
                </c:pt>
                <c:pt idx="43">
                  <c:v>9.2689487280525409</c:v>
                </c:pt>
                <c:pt idx="44">
                  <c:v>9.3131850454926823</c:v>
                </c:pt>
                <c:pt idx="45">
                  <c:v>9.5142785735184194</c:v>
                </c:pt>
                <c:pt idx="46">
                  <c:v>9.4706980022120195</c:v>
                </c:pt>
                <c:pt idx="47">
                  <c:v>9.414539270491499</c:v>
                </c:pt>
                <c:pt idx="48">
                  <c:v>9.4559319556497243</c:v>
                </c:pt>
                <c:pt idx="49">
                  <c:v>9.3782007759973318</c:v>
                </c:pt>
                <c:pt idx="50">
                  <c:v>9.5291780504599881</c:v>
                </c:pt>
                <c:pt idx="51">
                  <c:v>9.5843590201038449</c:v>
                </c:pt>
                <c:pt idx="52">
                  <c:v>9.5760336313197136</c:v>
                </c:pt>
                <c:pt idx="53">
                  <c:v>9.3640923444331268</c:v>
                </c:pt>
                <c:pt idx="54">
                  <c:v>9.5401836034888081</c:v>
                </c:pt>
                <c:pt idx="55">
                  <c:v>9.5524180599058202</c:v>
                </c:pt>
                <c:pt idx="56">
                  <c:v>9.5179844235492883</c:v>
                </c:pt>
                <c:pt idx="57">
                  <c:v>9.5598468702264388</c:v>
                </c:pt>
                <c:pt idx="58">
                  <c:v>9.53595779456119</c:v>
                </c:pt>
                <c:pt idx="59">
                  <c:v>9.5051499783199063</c:v>
                </c:pt>
                <c:pt idx="60">
                  <c:v>9.6329937055716126</c:v>
                </c:pt>
                <c:pt idx="61">
                  <c:v>9.5051499783199063</c:v>
                </c:pt>
                <c:pt idx="62">
                  <c:v>9.6345120151091006</c:v>
                </c:pt>
                <c:pt idx="63">
                  <c:v>9.6497519816658368</c:v>
                </c:pt>
                <c:pt idx="64">
                  <c:v>9.5856953118716692</c:v>
                </c:pt>
                <c:pt idx="65">
                  <c:v>10.012302320231807</c:v>
                </c:pt>
                <c:pt idx="66">
                  <c:v>10.071280180191145</c:v>
                </c:pt>
                <c:pt idx="67">
                  <c:v>10.123668249650834</c:v>
                </c:pt>
                <c:pt idx="68">
                  <c:v>10.06894915322261</c:v>
                </c:pt>
                <c:pt idx="69">
                  <c:v>10.014236820009007</c:v>
                </c:pt>
                <c:pt idx="70">
                  <c:v>10.007203557277803</c:v>
                </c:pt>
                <c:pt idx="71">
                  <c:v>9.9594563756828922</c:v>
                </c:pt>
                <c:pt idx="72">
                  <c:v>10.048262270074799</c:v>
                </c:pt>
                <c:pt idx="73">
                  <c:v>9.9950869471289039</c:v>
                </c:pt>
                <c:pt idx="74">
                  <c:v>10.00970555387156</c:v>
                </c:pt>
                <c:pt idx="75">
                  <c:v>10.027149444152769</c:v>
                </c:pt>
                <c:pt idx="76">
                  <c:v>9.9127955408635042</c:v>
                </c:pt>
                <c:pt idx="77">
                  <c:v>10.029115819241458</c:v>
                </c:pt>
                <c:pt idx="78">
                  <c:v>10.039581252919623</c:v>
                </c:pt>
                <c:pt idx="79">
                  <c:v>10.080268341688839</c:v>
                </c:pt>
                <c:pt idx="80">
                  <c:v>10.119186407719209</c:v>
                </c:pt>
                <c:pt idx="81">
                  <c:v>10.087777943467584</c:v>
                </c:pt>
                <c:pt idx="82">
                  <c:v>10.119186407719209</c:v>
                </c:pt>
                <c:pt idx="83">
                  <c:v>10.130181792020672</c:v>
                </c:pt>
                <c:pt idx="84">
                  <c:v>10.171450865902557</c:v>
                </c:pt>
                <c:pt idx="85">
                  <c:v>10.268360878910613</c:v>
                </c:pt>
                <c:pt idx="86">
                  <c:v>10.217208356463232</c:v>
                </c:pt>
                <c:pt idx="87">
                  <c:v>10.183427303973897</c:v>
                </c:pt>
                <c:pt idx="88">
                  <c:v>10.219142856240431</c:v>
                </c:pt>
                <c:pt idx="89">
                  <c:v>10.221631656644126</c:v>
                </c:pt>
                <c:pt idx="90">
                  <c:v>10.205703698685049</c:v>
                </c:pt>
                <c:pt idx="91">
                  <c:v>10.397940008672037</c:v>
                </c:pt>
                <c:pt idx="92">
                  <c:v>10.521722168080395</c:v>
                </c:pt>
                <c:pt idx="93">
                  <c:v>10.59176003468815</c:v>
                </c:pt>
                <c:pt idx="94">
                  <c:v>10.430392032453176</c:v>
                </c:pt>
                <c:pt idx="95">
                  <c:v>10.465466243994884</c:v>
                </c:pt>
              </c:numCache>
            </c:numRef>
          </c:yVal>
        </c:ser>
        <c:ser>
          <c:idx val="2"/>
          <c:order val="2"/>
          <c:tx>
            <c:v>XPoint Drives</c:v>
          </c:tx>
          <c:spPr>
            <a:ln w="28575">
              <a:noFill/>
            </a:ln>
          </c:spPr>
          <c:xVal>
            <c:numRef>
              <c:f>XPoint!$A$5:$A$100</c:f>
              <c:numCache>
                <c:formatCode>dd/mm/yyyy</c:formatCode>
                <c:ptCount val="96"/>
                <c:pt idx="0">
                  <c:v>33025</c:v>
                </c:pt>
                <c:pt idx="1">
                  <c:v>42887</c:v>
                </c:pt>
                <c:pt idx="2">
                  <c:v>43221</c:v>
                </c:pt>
                <c:pt idx="3">
                  <c:v>43221</c:v>
                </c:pt>
                <c:pt idx="4">
                  <c:v>43221</c:v>
                </c:pt>
                <c:pt idx="5">
                  <c:v>43221</c:v>
                </c:pt>
                <c:pt idx="6">
                  <c:v>43617</c:v>
                </c:pt>
                <c:pt idx="7">
                  <c:v>43617</c:v>
                </c:pt>
                <c:pt idx="8">
                  <c:v>43617</c:v>
                </c:pt>
                <c:pt idx="9">
                  <c:v>43983</c:v>
                </c:pt>
                <c:pt idx="10">
                  <c:v>43983</c:v>
                </c:pt>
                <c:pt idx="11">
                  <c:v>43983</c:v>
                </c:pt>
                <c:pt idx="12">
                  <c:v>44348</c:v>
                </c:pt>
                <c:pt idx="13">
                  <c:v>44348</c:v>
                </c:pt>
                <c:pt idx="14">
                  <c:v>44348</c:v>
                </c:pt>
                <c:pt idx="15">
                  <c:v>44713</c:v>
                </c:pt>
                <c:pt idx="16">
                  <c:v>44713</c:v>
                </c:pt>
                <c:pt idx="17">
                  <c:v>44713</c:v>
                </c:pt>
                <c:pt idx="18">
                  <c:v>45078</c:v>
                </c:pt>
                <c:pt idx="19">
                  <c:v>45078</c:v>
                </c:pt>
                <c:pt idx="20">
                  <c:v>45078</c:v>
                </c:pt>
              </c:numCache>
            </c:numRef>
          </c:xVal>
          <c:yVal>
            <c:numRef>
              <c:f>XPoint!$H$5:$H$100</c:f>
              <c:numCache>
                <c:formatCode>General</c:formatCode>
                <c:ptCount val="96"/>
                <c:pt idx="0">
                  <c:v>1.0861861476162833</c:v>
                </c:pt>
                <c:pt idx="1">
                  <c:v>8.3814638143911733</c:v>
                </c:pt>
                <c:pt idx="2">
                  <c:v>8.8721268300526503</c:v>
                </c:pt>
                <c:pt idx="3">
                  <c:v>8.987765543582988</c:v>
                </c:pt>
                <c:pt idx="4">
                  <c:v>9.0299632233774432</c:v>
                </c:pt>
                <c:pt idx="5">
                  <c:v>8.8745187342994054</c:v>
                </c:pt>
                <c:pt idx="6">
                  <c:v>9.1429907596178221</c:v>
                </c:pt>
                <c:pt idx="7">
                  <c:v>9.1115162881494278</c:v>
                </c:pt>
                <c:pt idx="8">
                  <c:v>9.0239463013955152</c:v>
                </c:pt>
                <c:pt idx="9">
                  <c:v>8.9353548552080628</c:v>
                </c:pt>
                <c:pt idx="10">
                  <c:v>8.8658428219591521</c:v>
                </c:pt>
                <c:pt idx="11">
                  <c:v>8.9775157817776066</c:v>
                </c:pt>
                <c:pt idx="12">
                  <c:v>8.9261900360090056</c:v>
                </c:pt>
                <c:pt idx="13">
                  <c:v>8.8658428219591521</c:v>
                </c:pt>
                <c:pt idx="14">
                  <c:v>8.8921819915318512</c:v>
                </c:pt>
                <c:pt idx="15">
                  <c:v>9.0520064398376761</c:v>
                </c:pt>
                <c:pt idx="16">
                  <c:v>8.9254120993179491</c:v>
                </c:pt>
                <c:pt idx="17">
                  <c:v>8.9307019878844702</c:v>
                </c:pt>
                <c:pt idx="18">
                  <c:v>9.59176003468815</c:v>
                </c:pt>
                <c:pt idx="19">
                  <c:v>9.3448615651886175</c:v>
                </c:pt>
                <c:pt idx="20">
                  <c:v>9.1964336416187997</c:v>
                </c:pt>
              </c:numCache>
            </c:numRef>
          </c:yVal>
        </c:ser>
        <c:ser>
          <c:idx val="3"/>
          <c:order val="3"/>
          <c:tx>
            <c:v>Model Magnetic Hard Drives</c:v>
          </c:tx>
          <c:spPr>
            <a:ln w="28575">
              <a:solidFill>
                <a:srgbClr val="4F81BD"/>
              </a:solidFill>
              <a:prstDash val="sysDot"/>
            </a:ln>
          </c:spPr>
          <c:marker>
            <c:symbol val="none"/>
          </c:marker>
          <c:xVal>
            <c:numRef>
              <c:f>Predictions!$A$16:$A$650</c:f>
              <c:numCache>
                <c:formatCode>dd/mm/yyyy</c:formatCode>
                <c:ptCount val="635"/>
                <c:pt idx="0">
                  <c:v>29221.75</c:v>
                </c:pt>
                <c:pt idx="1">
                  <c:v>29252.1875</c:v>
                </c:pt>
                <c:pt idx="2">
                  <c:v>29282.625</c:v>
                </c:pt>
                <c:pt idx="3">
                  <c:v>29313.0625</c:v>
                </c:pt>
                <c:pt idx="4">
                  <c:v>29343.5</c:v>
                </c:pt>
                <c:pt idx="5">
                  <c:v>29373.9375</c:v>
                </c:pt>
                <c:pt idx="6">
                  <c:v>29404.375</c:v>
                </c:pt>
                <c:pt idx="7">
                  <c:v>29434.8125</c:v>
                </c:pt>
                <c:pt idx="8">
                  <c:v>29465.25</c:v>
                </c:pt>
                <c:pt idx="9">
                  <c:v>29495.6875</c:v>
                </c:pt>
                <c:pt idx="10">
                  <c:v>29526.125</c:v>
                </c:pt>
                <c:pt idx="11">
                  <c:v>29556.5625</c:v>
                </c:pt>
                <c:pt idx="12">
                  <c:v>29587</c:v>
                </c:pt>
                <c:pt idx="13">
                  <c:v>29617.4375</c:v>
                </c:pt>
                <c:pt idx="14">
                  <c:v>29647.875</c:v>
                </c:pt>
                <c:pt idx="15">
                  <c:v>29678.3125</c:v>
                </c:pt>
                <c:pt idx="16">
                  <c:v>29708.75</c:v>
                </c:pt>
                <c:pt idx="17">
                  <c:v>29739.1875</c:v>
                </c:pt>
                <c:pt idx="18">
                  <c:v>29769.625</c:v>
                </c:pt>
                <c:pt idx="19">
                  <c:v>29800.0625</c:v>
                </c:pt>
                <c:pt idx="20">
                  <c:v>29830.5</c:v>
                </c:pt>
                <c:pt idx="21">
                  <c:v>29860.9375</c:v>
                </c:pt>
                <c:pt idx="22">
                  <c:v>29891.375</c:v>
                </c:pt>
                <c:pt idx="23">
                  <c:v>29921.8125</c:v>
                </c:pt>
                <c:pt idx="24">
                  <c:v>29952.25</c:v>
                </c:pt>
                <c:pt idx="25">
                  <c:v>29982.6875</c:v>
                </c:pt>
                <c:pt idx="26">
                  <c:v>30013.125</c:v>
                </c:pt>
                <c:pt idx="27">
                  <c:v>30043.5625</c:v>
                </c:pt>
                <c:pt idx="28">
                  <c:v>30074</c:v>
                </c:pt>
                <c:pt idx="29">
                  <c:v>30104.4375</c:v>
                </c:pt>
                <c:pt idx="30">
                  <c:v>30134.875</c:v>
                </c:pt>
                <c:pt idx="31">
                  <c:v>30165.3125</c:v>
                </c:pt>
                <c:pt idx="32">
                  <c:v>30195.75</c:v>
                </c:pt>
                <c:pt idx="33">
                  <c:v>30226.1875</c:v>
                </c:pt>
                <c:pt idx="34">
                  <c:v>30256.625</c:v>
                </c:pt>
                <c:pt idx="35">
                  <c:v>30287.0625</c:v>
                </c:pt>
                <c:pt idx="36">
                  <c:v>30317.5</c:v>
                </c:pt>
                <c:pt idx="37">
                  <c:v>30347.9375</c:v>
                </c:pt>
                <c:pt idx="38">
                  <c:v>30378.375</c:v>
                </c:pt>
                <c:pt idx="39">
                  <c:v>30408.8125</c:v>
                </c:pt>
                <c:pt idx="40">
                  <c:v>30439.25</c:v>
                </c:pt>
                <c:pt idx="41">
                  <c:v>30469.6875</c:v>
                </c:pt>
                <c:pt idx="42">
                  <c:v>30500.125</c:v>
                </c:pt>
                <c:pt idx="43">
                  <c:v>30530.5625</c:v>
                </c:pt>
                <c:pt idx="44">
                  <c:v>30561</c:v>
                </c:pt>
                <c:pt idx="45">
                  <c:v>30591.4375</c:v>
                </c:pt>
                <c:pt idx="46">
                  <c:v>30621.875</c:v>
                </c:pt>
                <c:pt idx="47">
                  <c:v>30652.3125</c:v>
                </c:pt>
                <c:pt idx="48">
                  <c:v>30682.75</c:v>
                </c:pt>
                <c:pt idx="49">
                  <c:v>30713.1875</c:v>
                </c:pt>
                <c:pt idx="50">
                  <c:v>30743.625</c:v>
                </c:pt>
                <c:pt idx="51">
                  <c:v>30774.0625</c:v>
                </c:pt>
                <c:pt idx="52">
                  <c:v>30804.5</c:v>
                </c:pt>
                <c:pt idx="53">
                  <c:v>30834.9375</c:v>
                </c:pt>
                <c:pt idx="54">
                  <c:v>30865.375</c:v>
                </c:pt>
                <c:pt idx="55">
                  <c:v>30895.8125</c:v>
                </c:pt>
                <c:pt idx="56">
                  <c:v>30926.25</c:v>
                </c:pt>
                <c:pt idx="57">
                  <c:v>30956.6875</c:v>
                </c:pt>
                <c:pt idx="58">
                  <c:v>30987.125</c:v>
                </c:pt>
                <c:pt idx="59">
                  <c:v>31017.5625</c:v>
                </c:pt>
                <c:pt idx="60">
                  <c:v>31048</c:v>
                </c:pt>
                <c:pt idx="61">
                  <c:v>31078.4375</c:v>
                </c:pt>
                <c:pt idx="62">
                  <c:v>31108.875</c:v>
                </c:pt>
                <c:pt idx="63">
                  <c:v>31139.3125</c:v>
                </c:pt>
                <c:pt idx="64">
                  <c:v>31169.75</c:v>
                </c:pt>
                <c:pt idx="65">
                  <c:v>31200.1875</c:v>
                </c:pt>
                <c:pt idx="66">
                  <c:v>31230.625</c:v>
                </c:pt>
                <c:pt idx="67">
                  <c:v>31261.0625</c:v>
                </c:pt>
                <c:pt idx="68">
                  <c:v>31291.5</c:v>
                </c:pt>
                <c:pt idx="69">
                  <c:v>31321.9375</c:v>
                </c:pt>
                <c:pt idx="70">
                  <c:v>31352.375</c:v>
                </c:pt>
                <c:pt idx="71">
                  <c:v>31382.8125</c:v>
                </c:pt>
                <c:pt idx="72">
                  <c:v>31413.25</c:v>
                </c:pt>
                <c:pt idx="73">
                  <c:v>31443.6875</c:v>
                </c:pt>
                <c:pt idx="74">
                  <c:v>31474.125</c:v>
                </c:pt>
                <c:pt idx="75">
                  <c:v>31504.5625</c:v>
                </c:pt>
                <c:pt idx="76">
                  <c:v>31535</c:v>
                </c:pt>
                <c:pt idx="77">
                  <c:v>31565.4375</c:v>
                </c:pt>
                <c:pt idx="78">
                  <c:v>31595.875</c:v>
                </c:pt>
                <c:pt idx="79">
                  <c:v>31626.3125</c:v>
                </c:pt>
                <c:pt idx="80">
                  <c:v>31656.75</c:v>
                </c:pt>
                <c:pt idx="81">
                  <c:v>31687.1875</c:v>
                </c:pt>
                <c:pt idx="82">
                  <c:v>31717.625</c:v>
                </c:pt>
                <c:pt idx="83">
                  <c:v>31748.0625</c:v>
                </c:pt>
                <c:pt idx="84">
                  <c:v>31778.5</c:v>
                </c:pt>
                <c:pt idx="85">
                  <c:v>31808.9375</c:v>
                </c:pt>
                <c:pt idx="86">
                  <c:v>31839.375</c:v>
                </c:pt>
                <c:pt idx="87">
                  <c:v>31869.8125</c:v>
                </c:pt>
                <c:pt idx="88">
                  <c:v>31900.25</c:v>
                </c:pt>
                <c:pt idx="89">
                  <c:v>31930.6875</c:v>
                </c:pt>
                <c:pt idx="90">
                  <c:v>31961.125</c:v>
                </c:pt>
                <c:pt idx="91">
                  <c:v>31991.5625</c:v>
                </c:pt>
                <c:pt idx="92">
                  <c:v>32022</c:v>
                </c:pt>
                <c:pt idx="93">
                  <c:v>32052.4375</c:v>
                </c:pt>
                <c:pt idx="94">
                  <c:v>32082.875</c:v>
                </c:pt>
                <c:pt idx="95">
                  <c:v>32113.3125</c:v>
                </c:pt>
                <c:pt idx="96">
                  <c:v>32143.75</c:v>
                </c:pt>
                <c:pt idx="97">
                  <c:v>32174.1875</c:v>
                </c:pt>
                <c:pt idx="98">
                  <c:v>32204.625</c:v>
                </c:pt>
                <c:pt idx="99">
                  <c:v>32235.0625</c:v>
                </c:pt>
                <c:pt idx="100">
                  <c:v>32265.5</c:v>
                </c:pt>
                <c:pt idx="101">
                  <c:v>32295.9375</c:v>
                </c:pt>
                <c:pt idx="102">
                  <c:v>32326.375</c:v>
                </c:pt>
                <c:pt idx="103">
                  <c:v>32356.8125</c:v>
                </c:pt>
                <c:pt idx="104">
                  <c:v>32387.25</c:v>
                </c:pt>
                <c:pt idx="105">
                  <c:v>32417.6875</c:v>
                </c:pt>
                <c:pt idx="106">
                  <c:v>32448.125</c:v>
                </c:pt>
                <c:pt idx="107">
                  <c:v>32478.5625</c:v>
                </c:pt>
                <c:pt idx="108">
                  <c:v>32509</c:v>
                </c:pt>
                <c:pt idx="109">
                  <c:v>32539.4375</c:v>
                </c:pt>
                <c:pt idx="110">
                  <c:v>32569.875</c:v>
                </c:pt>
                <c:pt idx="111">
                  <c:v>32600.3125</c:v>
                </c:pt>
                <c:pt idx="112">
                  <c:v>32630.75</c:v>
                </c:pt>
                <c:pt idx="113">
                  <c:v>32661.1875</c:v>
                </c:pt>
                <c:pt idx="114">
                  <c:v>32691.625</c:v>
                </c:pt>
                <c:pt idx="115">
                  <c:v>32722.0625</c:v>
                </c:pt>
                <c:pt idx="116">
                  <c:v>32752.5</c:v>
                </c:pt>
                <c:pt idx="117">
                  <c:v>32782.9375</c:v>
                </c:pt>
                <c:pt idx="118">
                  <c:v>32813.375</c:v>
                </c:pt>
                <c:pt idx="119">
                  <c:v>32843.8125</c:v>
                </c:pt>
                <c:pt idx="120">
                  <c:v>32874.25</c:v>
                </c:pt>
                <c:pt idx="121">
                  <c:v>32904.6875</c:v>
                </c:pt>
                <c:pt idx="122">
                  <c:v>32935.125</c:v>
                </c:pt>
                <c:pt idx="123">
                  <c:v>32965.5625</c:v>
                </c:pt>
                <c:pt idx="124">
                  <c:v>32996</c:v>
                </c:pt>
                <c:pt idx="125">
                  <c:v>33026.4375</c:v>
                </c:pt>
                <c:pt idx="126">
                  <c:v>33056.875</c:v>
                </c:pt>
                <c:pt idx="127">
                  <c:v>33087.3125</c:v>
                </c:pt>
                <c:pt idx="128">
                  <c:v>33117.75</c:v>
                </c:pt>
                <c:pt idx="129">
                  <c:v>33148.1875</c:v>
                </c:pt>
                <c:pt idx="130">
                  <c:v>33178.625</c:v>
                </c:pt>
                <c:pt idx="131">
                  <c:v>33209.0625</c:v>
                </c:pt>
                <c:pt idx="132">
                  <c:v>33239.5</c:v>
                </c:pt>
                <c:pt idx="133">
                  <c:v>33269.9375</c:v>
                </c:pt>
                <c:pt idx="134">
                  <c:v>33300.375</c:v>
                </c:pt>
                <c:pt idx="135">
                  <c:v>33330.8125</c:v>
                </c:pt>
                <c:pt idx="136">
                  <c:v>33361.25</c:v>
                </c:pt>
                <c:pt idx="137">
                  <c:v>33391.6875</c:v>
                </c:pt>
                <c:pt idx="138">
                  <c:v>33422.125</c:v>
                </c:pt>
                <c:pt idx="139">
                  <c:v>33452.5625</c:v>
                </c:pt>
                <c:pt idx="140">
                  <c:v>33483</c:v>
                </c:pt>
                <c:pt idx="141">
                  <c:v>33513.4375</c:v>
                </c:pt>
                <c:pt idx="142">
                  <c:v>33543.875</c:v>
                </c:pt>
                <c:pt idx="143">
                  <c:v>33574.3125</c:v>
                </c:pt>
                <c:pt idx="144">
                  <c:v>33604.75</c:v>
                </c:pt>
                <c:pt idx="145">
                  <c:v>33635.1875</c:v>
                </c:pt>
                <c:pt idx="146">
                  <c:v>33665.625</c:v>
                </c:pt>
                <c:pt idx="147">
                  <c:v>33696.0625</c:v>
                </c:pt>
                <c:pt idx="148">
                  <c:v>33726.5</c:v>
                </c:pt>
                <c:pt idx="149">
                  <c:v>33756.9375</c:v>
                </c:pt>
                <c:pt idx="150">
                  <c:v>33787.375</c:v>
                </c:pt>
                <c:pt idx="151">
                  <c:v>33817.8125</c:v>
                </c:pt>
                <c:pt idx="152">
                  <c:v>33848.25</c:v>
                </c:pt>
                <c:pt idx="153">
                  <c:v>33878.6875</c:v>
                </c:pt>
                <c:pt idx="154">
                  <c:v>33909.125</c:v>
                </c:pt>
                <c:pt idx="155">
                  <c:v>33939.5625</c:v>
                </c:pt>
                <c:pt idx="156">
                  <c:v>33970</c:v>
                </c:pt>
                <c:pt idx="157">
                  <c:v>34000.4375</c:v>
                </c:pt>
                <c:pt idx="158">
                  <c:v>34030.875</c:v>
                </c:pt>
                <c:pt idx="159">
                  <c:v>34061.3125</c:v>
                </c:pt>
                <c:pt idx="160">
                  <c:v>34091.75</c:v>
                </c:pt>
                <c:pt idx="161">
                  <c:v>34122.1875</c:v>
                </c:pt>
                <c:pt idx="162">
                  <c:v>34152.625</c:v>
                </c:pt>
                <c:pt idx="163">
                  <c:v>34183.0625</c:v>
                </c:pt>
                <c:pt idx="164">
                  <c:v>34213.5</c:v>
                </c:pt>
                <c:pt idx="165">
                  <c:v>34243.9375</c:v>
                </c:pt>
                <c:pt idx="166">
                  <c:v>34274.375</c:v>
                </c:pt>
                <c:pt idx="167">
                  <c:v>34304.8125</c:v>
                </c:pt>
                <c:pt idx="168">
                  <c:v>34335.25</c:v>
                </c:pt>
                <c:pt idx="169">
                  <c:v>34365.6875</c:v>
                </c:pt>
                <c:pt idx="170">
                  <c:v>34396.125</c:v>
                </c:pt>
                <c:pt idx="171">
                  <c:v>34426.5625</c:v>
                </c:pt>
                <c:pt idx="172">
                  <c:v>34457</c:v>
                </c:pt>
                <c:pt idx="173">
                  <c:v>34487.4375</c:v>
                </c:pt>
                <c:pt idx="174">
                  <c:v>34517.875</c:v>
                </c:pt>
                <c:pt idx="175">
                  <c:v>34548.3125</c:v>
                </c:pt>
                <c:pt idx="176">
                  <c:v>34578.75</c:v>
                </c:pt>
                <c:pt idx="177">
                  <c:v>34609.1875</c:v>
                </c:pt>
                <c:pt idx="178">
                  <c:v>34639.625</c:v>
                </c:pt>
                <c:pt idx="179">
                  <c:v>34670.0625</c:v>
                </c:pt>
                <c:pt idx="180">
                  <c:v>34700.5</c:v>
                </c:pt>
                <c:pt idx="181">
                  <c:v>34730.9375</c:v>
                </c:pt>
                <c:pt idx="182">
                  <c:v>34761.375</c:v>
                </c:pt>
                <c:pt idx="183">
                  <c:v>34791.8125</c:v>
                </c:pt>
                <c:pt idx="184">
                  <c:v>34822.25</c:v>
                </c:pt>
                <c:pt idx="185">
                  <c:v>34852.6875</c:v>
                </c:pt>
                <c:pt idx="186">
                  <c:v>34883.125</c:v>
                </c:pt>
                <c:pt idx="187">
                  <c:v>34913.5625</c:v>
                </c:pt>
                <c:pt idx="188">
                  <c:v>34944</c:v>
                </c:pt>
                <c:pt idx="189">
                  <c:v>34974.4375</c:v>
                </c:pt>
                <c:pt idx="190">
                  <c:v>35004.875</c:v>
                </c:pt>
                <c:pt idx="191">
                  <c:v>35035.3125</c:v>
                </c:pt>
                <c:pt idx="192">
                  <c:v>35065.75</c:v>
                </c:pt>
                <c:pt idx="193">
                  <c:v>35096.1875</c:v>
                </c:pt>
                <c:pt idx="194">
                  <c:v>35126.625</c:v>
                </c:pt>
                <c:pt idx="195">
                  <c:v>35157.0625</c:v>
                </c:pt>
                <c:pt idx="196">
                  <c:v>35187.5</c:v>
                </c:pt>
                <c:pt idx="197">
                  <c:v>35217.9375</c:v>
                </c:pt>
                <c:pt idx="198">
                  <c:v>35248.375</c:v>
                </c:pt>
                <c:pt idx="199">
                  <c:v>35278.8125</c:v>
                </c:pt>
                <c:pt idx="200">
                  <c:v>35309.25</c:v>
                </c:pt>
                <c:pt idx="201">
                  <c:v>35339.6875</c:v>
                </c:pt>
                <c:pt idx="202">
                  <c:v>35370.125</c:v>
                </c:pt>
                <c:pt idx="203">
                  <c:v>35400.5625</c:v>
                </c:pt>
                <c:pt idx="204">
                  <c:v>35431</c:v>
                </c:pt>
                <c:pt idx="205">
                  <c:v>35461.4375</c:v>
                </c:pt>
                <c:pt idx="206">
                  <c:v>35491.875</c:v>
                </c:pt>
                <c:pt idx="207">
                  <c:v>35522.3125</c:v>
                </c:pt>
                <c:pt idx="208">
                  <c:v>35552.75</c:v>
                </c:pt>
                <c:pt idx="209">
                  <c:v>35583.1875</c:v>
                </c:pt>
                <c:pt idx="210">
                  <c:v>35613.625</c:v>
                </c:pt>
                <c:pt idx="211">
                  <c:v>35644.0625</c:v>
                </c:pt>
                <c:pt idx="212">
                  <c:v>35674.5</c:v>
                </c:pt>
                <c:pt idx="213">
                  <c:v>35704.9375</c:v>
                </c:pt>
                <c:pt idx="214">
                  <c:v>35735.375</c:v>
                </c:pt>
                <c:pt idx="215">
                  <c:v>35765.8125</c:v>
                </c:pt>
                <c:pt idx="216">
                  <c:v>35796.25</c:v>
                </c:pt>
                <c:pt idx="217">
                  <c:v>35826.6875</c:v>
                </c:pt>
                <c:pt idx="218">
                  <c:v>35857.125</c:v>
                </c:pt>
                <c:pt idx="219">
                  <c:v>35887.5625</c:v>
                </c:pt>
                <c:pt idx="220">
                  <c:v>35918</c:v>
                </c:pt>
                <c:pt idx="221">
                  <c:v>35948.4375</c:v>
                </c:pt>
                <c:pt idx="222">
                  <c:v>35978.875</c:v>
                </c:pt>
                <c:pt idx="223">
                  <c:v>36009.3125</c:v>
                </c:pt>
                <c:pt idx="224">
                  <c:v>36039.75</c:v>
                </c:pt>
                <c:pt idx="225">
                  <c:v>36070.1875</c:v>
                </c:pt>
                <c:pt idx="226">
                  <c:v>36100.625</c:v>
                </c:pt>
                <c:pt idx="227">
                  <c:v>36131.0625</c:v>
                </c:pt>
                <c:pt idx="228">
                  <c:v>36161.5</c:v>
                </c:pt>
                <c:pt idx="229">
                  <c:v>36191.9375</c:v>
                </c:pt>
                <c:pt idx="230">
                  <c:v>36222.375</c:v>
                </c:pt>
                <c:pt idx="231">
                  <c:v>36252.8125</c:v>
                </c:pt>
                <c:pt idx="232">
                  <c:v>36283.25</c:v>
                </c:pt>
                <c:pt idx="233">
                  <c:v>36313.6875</c:v>
                </c:pt>
                <c:pt idx="234">
                  <c:v>36344.125</c:v>
                </c:pt>
                <c:pt idx="235">
                  <c:v>36374.5625</c:v>
                </c:pt>
                <c:pt idx="236">
                  <c:v>36405</c:v>
                </c:pt>
                <c:pt idx="237">
                  <c:v>36435.4375</c:v>
                </c:pt>
                <c:pt idx="238">
                  <c:v>36465.875</c:v>
                </c:pt>
                <c:pt idx="239">
                  <c:v>36496.3125</c:v>
                </c:pt>
                <c:pt idx="240">
                  <c:v>36526.75</c:v>
                </c:pt>
                <c:pt idx="241">
                  <c:v>36557.1875</c:v>
                </c:pt>
                <c:pt idx="242">
                  <c:v>36587.625</c:v>
                </c:pt>
                <c:pt idx="243">
                  <c:v>36618.0625</c:v>
                </c:pt>
                <c:pt idx="244">
                  <c:v>36648.5</c:v>
                </c:pt>
                <c:pt idx="245">
                  <c:v>36678.9375</c:v>
                </c:pt>
                <c:pt idx="246">
                  <c:v>36709.375</c:v>
                </c:pt>
                <c:pt idx="247">
                  <c:v>36739.8125</c:v>
                </c:pt>
                <c:pt idx="248">
                  <c:v>36770.25</c:v>
                </c:pt>
                <c:pt idx="249">
                  <c:v>36800.6875</c:v>
                </c:pt>
                <c:pt idx="250">
                  <c:v>36831.125</c:v>
                </c:pt>
                <c:pt idx="251">
                  <c:v>36861.5625</c:v>
                </c:pt>
                <c:pt idx="252">
                  <c:v>36892</c:v>
                </c:pt>
                <c:pt idx="253">
                  <c:v>36922.4375</c:v>
                </c:pt>
                <c:pt idx="254">
                  <c:v>36952.875</c:v>
                </c:pt>
                <c:pt idx="255">
                  <c:v>36983.3125</c:v>
                </c:pt>
                <c:pt idx="256">
                  <c:v>37013.75</c:v>
                </c:pt>
                <c:pt idx="257">
                  <c:v>37044.1875</c:v>
                </c:pt>
                <c:pt idx="258">
                  <c:v>37074.625</c:v>
                </c:pt>
                <c:pt idx="259">
                  <c:v>37105.0625</c:v>
                </c:pt>
                <c:pt idx="260">
                  <c:v>37135.5</c:v>
                </c:pt>
                <c:pt idx="261">
                  <c:v>37165.9375</c:v>
                </c:pt>
                <c:pt idx="262">
                  <c:v>37196.375</c:v>
                </c:pt>
                <c:pt idx="263">
                  <c:v>37226.8125</c:v>
                </c:pt>
                <c:pt idx="264">
                  <c:v>37257.25</c:v>
                </c:pt>
                <c:pt idx="265">
                  <c:v>37287.6875</c:v>
                </c:pt>
                <c:pt idx="266">
                  <c:v>37318.125</c:v>
                </c:pt>
                <c:pt idx="267">
                  <c:v>37348.5625</c:v>
                </c:pt>
                <c:pt idx="268">
                  <c:v>37379</c:v>
                </c:pt>
                <c:pt idx="269">
                  <c:v>37409.4375</c:v>
                </c:pt>
                <c:pt idx="270">
                  <c:v>37439.875</c:v>
                </c:pt>
                <c:pt idx="271">
                  <c:v>37470.3125</c:v>
                </c:pt>
                <c:pt idx="272">
                  <c:v>37500.75</c:v>
                </c:pt>
                <c:pt idx="273">
                  <c:v>37531.1875</c:v>
                </c:pt>
                <c:pt idx="274">
                  <c:v>37561.625</c:v>
                </c:pt>
                <c:pt idx="275">
                  <c:v>37592.0625</c:v>
                </c:pt>
                <c:pt idx="276">
                  <c:v>37622.5</c:v>
                </c:pt>
                <c:pt idx="277">
                  <c:v>37652.9375</c:v>
                </c:pt>
                <c:pt idx="278">
                  <c:v>37683.375</c:v>
                </c:pt>
                <c:pt idx="279">
                  <c:v>37713.8125</c:v>
                </c:pt>
                <c:pt idx="280">
                  <c:v>37744.25</c:v>
                </c:pt>
                <c:pt idx="281">
                  <c:v>37774.6875</c:v>
                </c:pt>
                <c:pt idx="282">
                  <c:v>37805.125</c:v>
                </c:pt>
                <c:pt idx="283">
                  <c:v>37835.5625</c:v>
                </c:pt>
                <c:pt idx="284">
                  <c:v>37866</c:v>
                </c:pt>
                <c:pt idx="285">
                  <c:v>37896.4375</c:v>
                </c:pt>
                <c:pt idx="286">
                  <c:v>37926.875</c:v>
                </c:pt>
                <c:pt idx="287">
                  <c:v>37957.3125</c:v>
                </c:pt>
                <c:pt idx="288">
                  <c:v>37987.75</c:v>
                </c:pt>
                <c:pt idx="289">
                  <c:v>38018.1875</c:v>
                </c:pt>
                <c:pt idx="290">
                  <c:v>38048.625</c:v>
                </c:pt>
                <c:pt idx="291">
                  <c:v>38079.0625</c:v>
                </c:pt>
                <c:pt idx="292">
                  <c:v>38109.5</c:v>
                </c:pt>
                <c:pt idx="293">
                  <c:v>38139.9375</c:v>
                </c:pt>
                <c:pt idx="294">
                  <c:v>38170.375</c:v>
                </c:pt>
                <c:pt idx="295">
                  <c:v>38200.8125</c:v>
                </c:pt>
                <c:pt idx="296">
                  <c:v>38231.25</c:v>
                </c:pt>
                <c:pt idx="297">
                  <c:v>38261.6875</c:v>
                </c:pt>
                <c:pt idx="298">
                  <c:v>38292.125</c:v>
                </c:pt>
                <c:pt idx="299">
                  <c:v>38322.5625</c:v>
                </c:pt>
                <c:pt idx="300">
                  <c:v>38353</c:v>
                </c:pt>
                <c:pt idx="301">
                  <c:v>38383.4375</c:v>
                </c:pt>
                <c:pt idx="302">
                  <c:v>38413.875</c:v>
                </c:pt>
                <c:pt idx="303">
                  <c:v>38444.3125</c:v>
                </c:pt>
                <c:pt idx="304">
                  <c:v>38474.75</c:v>
                </c:pt>
                <c:pt idx="305">
                  <c:v>38505.1875</c:v>
                </c:pt>
                <c:pt idx="306">
                  <c:v>38535.625</c:v>
                </c:pt>
                <c:pt idx="307">
                  <c:v>38566.0625</c:v>
                </c:pt>
                <c:pt idx="308">
                  <c:v>38596.5</c:v>
                </c:pt>
                <c:pt idx="309">
                  <c:v>38626.9375</c:v>
                </c:pt>
                <c:pt idx="310">
                  <c:v>38657.375</c:v>
                </c:pt>
                <c:pt idx="311">
                  <c:v>38687.8125</c:v>
                </c:pt>
                <c:pt idx="312">
                  <c:v>38718.25</c:v>
                </c:pt>
                <c:pt idx="313">
                  <c:v>38748.6875</c:v>
                </c:pt>
                <c:pt idx="314">
                  <c:v>38779.125</c:v>
                </c:pt>
                <c:pt idx="315">
                  <c:v>38809.5625</c:v>
                </c:pt>
                <c:pt idx="316">
                  <c:v>38840</c:v>
                </c:pt>
                <c:pt idx="317">
                  <c:v>38870.4375</c:v>
                </c:pt>
                <c:pt idx="318">
                  <c:v>38900.875</c:v>
                </c:pt>
                <c:pt idx="319">
                  <c:v>38931.3125</c:v>
                </c:pt>
                <c:pt idx="320">
                  <c:v>38961.75</c:v>
                </c:pt>
                <c:pt idx="321">
                  <c:v>38992.1875</c:v>
                </c:pt>
                <c:pt idx="322">
                  <c:v>39022.625</c:v>
                </c:pt>
                <c:pt idx="323">
                  <c:v>39053.0625</c:v>
                </c:pt>
                <c:pt idx="324">
                  <c:v>39083.5</c:v>
                </c:pt>
                <c:pt idx="325">
                  <c:v>39113.9375</c:v>
                </c:pt>
                <c:pt idx="326">
                  <c:v>39144.375</c:v>
                </c:pt>
                <c:pt idx="327">
                  <c:v>39174.8125</c:v>
                </c:pt>
                <c:pt idx="328">
                  <c:v>39205.25</c:v>
                </c:pt>
                <c:pt idx="329">
                  <c:v>39235.6875</c:v>
                </c:pt>
                <c:pt idx="330">
                  <c:v>39266.125</c:v>
                </c:pt>
                <c:pt idx="331">
                  <c:v>39296.5625</c:v>
                </c:pt>
                <c:pt idx="332">
                  <c:v>39327</c:v>
                </c:pt>
                <c:pt idx="333">
                  <c:v>39357.4375</c:v>
                </c:pt>
                <c:pt idx="334">
                  <c:v>39387.875</c:v>
                </c:pt>
                <c:pt idx="335">
                  <c:v>39418.3125</c:v>
                </c:pt>
                <c:pt idx="336">
                  <c:v>39448.75</c:v>
                </c:pt>
                <c:pt idx="337">
                  <c:v>39479.1875</c:v>
                </c:pt>
                <c:pt idx="338">
                  <c:v>39509.625</c:v>
                </c:pt>
                <c:pt idx="339">
                  <c:v>39540.0625</c:v>
                </c:pt>
                <c:pt idx="340">
                  <c:v>39570.5</c:v>
                </c:pt>
                <c:pt idx="341">
                  <c:v>39600.9375</c:v>
                </c:pt>
                <c:pt idx="342">
                  <c:v>39631.375</c:v>
                </c:pt>
                <c:pt idx="343">
                  <c:v>39661.8125</c:v>
                </c:pt>
                <c:pt idx="344">
                  <c:v>39692.25</c:v>
                </c:pt>
                <c:pt idx="345">
                  <c:v>39722.6875</c:v>
                </c:pt>
                <c:pt idx="346">
                  <c:v>39753.125</c:v>
                </c:pt>
                <c:pt idx="347">
                  <c:v>39783.5625</c:v>
                </c:pt>
                <c:pt idx="348">
                  <c:v>39814</c:v>
                </c:pt>
                <c:pt idx="349">
                  <c:v>39844.4375</c:v>
                </c:pt>
                <c:pt idx="350">
                  <c:v>39874.875</c:v>
                </c:pt>
                <c:pt idx="351">
                  <c:v>39905.3125</c:v>
                </c:pt>
                <c:pt idx="352">
                  <c:v>39935.75</c:v>
                </c:pt>
                <c:pt idx="353">
                  <c:v>39966.1875</c:v>
                </c:pt>
                <c:pt idx="354">
                  <c:v>39996.625</c:v>
                </c:pt>
                <c:pt idx="355">
                  <c:v>40027.0625</c:v>
                </c:pt>
                <c:pt idx="356">
                  <c:v>40057.5</c:v>
                </c:pt>
                <c:pt idx="357">
                  <c:v>40087.9375</c:v>
                </c:pt>
                <c:pt idx="358">
                  <c:v>40118.375</c:v>
                </c:pt>
                <c:pt idx="359">
                  <c:v>40148.8125</c:v>
                </c:pt>
                <c:pt idx="360">
                  <c:v>40179.25</c:v>
                </c:pt>
                <c:pt idx="361">
                  <c:v>40209.6875</c:v>
                </c:pt>
                <c:pt idx="362">
                  <c:v>40240.125</c:v>
                </c:pt>
                <c:pt idx="363">
                  <c:v>40270.5625</c:v>
                </c:pt>
                <c:pt idx="364">
                  <c:v>40301</c:v>
                </c:pt>
                <c:pt idx="365">
                  <c:v>40331.4375</c:v>
                </c:pt>
                <c:pt idx="366">
                  <c:v>40361.875</c:v>
                </c:pt>
                <c:pt idx="367">
                  <c:v>40392.3125</c:v>
                </c:pt>
                <c:pt idx="368">
                  <c:v>40422.75</c:v>
                </c:pt>
                <c:pt idx="369">
                  <c:v>40453.1875</c:v>
                </c:pt>
                <c:pt idx="370">
                  <c:v>40483.625</c:v>
                </c:pt>
                <c:pt idx="371">
                  <c:v>40514.0625</c:v>
                </c:pt>
                <c:pt idx="372">
                  <c:v>40544.5</c:v>
                </c:pt>
                <c:pt idx="373">
                  <c:v>40574.9375</c:v>
                </c:pt>
                <c:pt idx="374">
                  <c:v>40605.375</c:v>
                </c:pt>
                <c:pt idx="375">
                  <c:v>40635.8125</c:v>
                </c:pt>
                <c:pt idx="376">
                  <c:v>40666.25</c:v>
                </c:pt>
                <c:pt idx="377">
                  <c:v>40696.6875</c:v>
                </c:pt>
                <c:pt idx="378">
                  <c:v>40727.125</c:v>
                </c:pt>
                <c:pt idx="379">
                  <c:v>40757.5625</c:v>
                </c:pt>
                <c:pt idx="380">
                  <c:v>40788</c:v>
                </c:pt>
                <c:pt idx="381">
                  <c:v>40818.4375</c:v>
                </c:pt>
                <c:pt idx="382">
                  <c:v>40848.875</c:v>
                </c:pt>
                <c:pt idx="383">
                  <c:v>40879.3125</c:v>
                </c:pt>
                <c:pt idx="384">
                  <c:v>40909.75</c:v>
                </c:pt>
                <c:pt idx="385">
                  <c:v>40940.1875</c:v>
                </c:pt>
                <c:pt idx="386">
                  <c:v>40970.625</c:v>
                </c:pt>
                <c:pt idx="387">
                  <c:v>41001.0625</c:v>
                </c:pt>
                <c:pt idx="388">
                  <c:v>41031.5</c:v>
                </c:pt>
                <c:pt idx="389">
                  <c:v>41061.9375</c:v>
                </c:pt>
                <c:pt idx="390">
                  <c:v>41092.375</c:v>
                </c:pt>
                <c:pt idx="391">
                  <c:v>41122.8125</c:v>
                </c:pt>
                <c:pt idx="392">
                  <c:v>41153.25</c:v>
                </c:pt>
                <c:pt idx="393">
                  <c:v>41183.6875</c:v>
                </c:pt>
                <c:pt idx="394">
                  <c:v>41214.125</c:v>
                </c:pt>
                <c:pt idx="395">
                  <c:v>41244.5625</c:v>
                </c:pt>
                <c:pt idx="396">
                  <c:v>41275</c:v>
                </c:pt>
                <c:pt idx="397">
                  <c:v>41305.4375</c:v>
                </c:pt>
                <c:pt idx="398">
                  <c:v>41335.875</c:v>
                </c:pt>
                <c:pt idx="399">
                  <c:v>41366.3125</c:v>
                </c:pt>
                <c:pt idx="400">
                  <c:v>41396.75</c:v>
                </c:pt>
                <c:pt idx="401">
                  <c:v>41427.1875</c:v>
                </c:pt>
                <c:pt idx="402">
                  <c:v>41457.625</c:v>
                </c:pt>
                <c:pt idx="403">
                  <c:v>41488.0625</c:v>
                </c:pt>
                <c:pt idx="404">
                  <c:v>41518.5</c:v>
                </c:pt>
                <c:pt idx="405">
                  <c:v>41548.9375</c:v>
                </c:pt>
                <c:pt idx="406">
                  <c:v>41579.375</c:v>
                </c:pt>
                <c:pt idx="407">
                  <c:v>41609.8125</c:v>
                </c:pt>
                <c:pt idx="408">
                  <c:v>41640.25</c:v>
                </c:pt>
                <c:pt idx="409">
                  <c:v>41670.6875</c:v>
                </c:pt>
                <c:pt idx="410">
                  <c:v>41701.125</c:v>
                </c:pt>
                <c:pt idx="411">
                  <c:v>41731.5625</c:v>
                </c:pt>
                <c:pt idx="412">
                  <c:v>41762</c:v>
                </c:pt>
                <c:pt idx="413">
                  <c:v>41792.4375</c:v>
                </c:pt>
                <c:pt idx="414">
                  <c:v>41822.875</c:v>
                </c:pt>
                <c:pt idx="415">
                  <c:v>41853.3125</c:v>
                </c:pt>
                <c:pt idx="416">
                  <c:v>41883.75</c:v>
                </c:pt>
                <c:pt idx="417">
                  <c:v>41914.1875</c:v>
                </c:pt>
                <c:pt idx="418">
                  <c:v>41944.625</c:v>
                </c:pt>
                <c:pt idx="419">
                  <c:v>41975.0625</c:v>
                </c:pt>
                <c:pt idx="420">
                  <c:v>42005.5</c:v>
                </c:pt>
                <c:pt idx="421">
                  <c:v>42035.9375</c:v>
                </c:pt>
                <c:pt idx="422">
                  <c:v>42066.375</c:v>
                </c:pt>
                <c:pt idx="423">
                  <c:v>42096.8125</c:v>
                </c:pt>
                <c:pt idx="424">
                  <c:v>42127.25</c:v>
                </c:pt>
                <c:pt idx="425">
                  <c:v>42157.6875</c:v>
                </c:pt>
                <c:pt idx="426">
                  <c:v>42188.125</c:v>
                </c:pt>
                <c:pt idx="427">
                  <c:v>42218.5625</c:v>
                </c:pt>
                <c:pt idx="428">
                  <c:v>42249</c:v>
                </c:pt>
                <c:pt idx="429">
                  <c:v>42279.4375</c:v>
                </c:pt>
                <c:pt idx="430">
                  <c:v>42309.875</c:v>
                </c:pt>
                <c:pt idx="431">
                  <c:v>42340.3125</c:v>
                </c:pt>
                <c:pt idx="432">
                  <c:v>42370.75</c:v>
                </c:pt>
                <c:pt idx="433">
                  <c:v>42401.1875</c:v>
                </c:pt>
                <c:pt idx="434">
                  <c:v>42431.625</c:v>
                </c:pt>
                <c:pt idx="435">
                  <c:v>42462.0625</c:v>
                </c:pt>
                <c:pt idx="436">
                  <c:v>42492.5</c:v>
                </c:pt>
                <c:pt idx="437">
                  <c:v>42522.9375</c:v>
                </c:pt>
                <c:pt idx="438">
                  <c:v>42553.375</c:v>
                </c:pt>
                <c:pt idx="439">
                  <c:v>42583.8125</c:v>
                </c:pt>
                <c:pt idx="440">
                  <c:v>42614.25</c:v>
                </c:pt>
                <c:pt idx="441">
                  <c:v>42644.6875</c:v>
                </c:pt>
                <c:pt idx="442">
                  <c:v>42675.125</c:v>
                </c:pt>
                <c:pt idx="443">
                  <c:v>42705.5625</c:v>
                </c:pt>
                <c:pt idx="444">
                  <c:v>42736</c:v>
                </c:pt>
                <c:pt idx="445">
                  <c:v>42766.4375</c:v>
                </c:pt>
                <c:pt idx="446">
                  <c:v>42796.875</c:v>
                </c:pt>
                <c:pt idx="447">
                  <c:v>42827.3125</c:v>
                </c:pt>
                <c:pt idx="448">
                  <c:v>42857.75</c:v>
                </c:pt>
                <c:pt idx="449">
                  <c:v>42888.1875</c:v>
                </c:pt>
                <c:pt idx="450">
                  <c:v>42918.625</c:v>
                </c:pt>
                <c:pt idx="451">
                  <c:v>42949.0625</c:v>
                </c:pt>
                <c:pt idx="452">
                  <c:v>42979.5</c:v>
                </c:pt>
                <c:pt idx="453">
                  <c:v>43009.9375</c:v>
                </c:pt>
                <c:pt idx="454">
                  <c:v>43040.375</c:v>
                </c:pt>
                <c:pt idx="455">
                  <c:v>43070.8125</c:v>
                </c:pt>
                <c:pt idx="456">
                  <c:v>43101.25</c:v>
                </c:pt>
                <c:pt idx="457">
                  <c:v>43131.6875</c:v>
                </c:pt>
                <c:pt idx="458">
                  <c:v>43162.125</c:v>
                </c:pt>
                <c:pt idx="459">
                  <c:v>43192.5625</c:v>
                </c:pt>
                <c:pt idx="460">
                  <c:v>43223</c:v>
                </c:pt>
                <c:pt idx="461">
                  <c:v>43253.4375</c:v>
                </c:pt>
                <c:pt idx="462">
                  <c:v>43283.875</c:v>
                </c:pt>
                <c:pt idx="463">
                  <c:v>43314.3125</c:v>
                </c:pt>
                <c:pt idx="464">
                  <c:v>43344.75</c:v>
                </c:pt>
                <c:pt idx="465">
                  <c:v>43375.1875</c:v>
                </c:pt>
                <c:pt idx="466">
                  <c:v>43405.625</c:v>
                </c:pt>
                <c:pt idx="467">
                  <c:v>43436.0625</c:v>
                </c:pt>
                <c:pt idx="468">
                  <c:v>43466.5</c:v>
                </c:pt>
                <c:pt idx="469">
                  <c:v>43496.9375</c:v>
                </c:pt>
                <c:pt idx="470">
                  <c:v>43527.375</c:v>
                </c:pt>
                <c:pt idx="471">
                  <c:v>43557.8125</c:v>
                </c:pt>
                <c:pt idx="472">
                  <c:v>43588.25</c:v>
                </c:pt>
                <c:pt idx="473">
                  <c:v>43618.6875</c:v>
                </c:pt>
                <c:pt idx="474">
                  <c:v>43649.125</c:v>
                </c:pt>
                <c:pt idx="475">
                  <c:v>43679.5625</c:v>
                </c:pt>
                <c:pt idx="476">
                  <c:v>43710</c:v>
                </c:pt>
                <c:pt idx="477">
                  <c:v>43740.4375</c:v>
                </c:pt>
                <c:pt idx="478">
                  <c:v>43770.875</c:v>
                </c:pt>
                <c:pt idx="479">
                  <c:v>43801.3125</c:v>
                </c:pt>
                <c:pt idx="480">
                  <c:v>43831.75</c:v>
                </c:pt>
                <c:pt idx="481">
                  <c:v>43862.1875</c:v>
                </c:pt>
                <c:pt idx="482">
                  <c:v>43892.625</c:v>
                </c:pt>
                <c:pt idx="483">
                  <c:v>43923.0625</c:v>
                </c:pt>
                <c:pt idx="484">
                  <c:v>43953.5</c:v>
                </c:pt>
                <c:pt idx="485">
                  <c:v>43983.9375</c:v>
                </c:pt>
                <c:pt idx="486">
                  <c:v>44014.375</c:v>
                </c:pt>
                <c:pt idx="487">
                  <c:v>44044.8125</c:v>
                </c:pt>
                <c:pt idx="488">
                  <c:v>44075.25</c:v>
                </c:pt>
                <c:pt idx="489">
                  <c:v>44105.6875</c:v>
                </c:pt>
                <c:pt idx="490">
                  <c:v>44136.125</c:v>
                </c:pt>
                <c:pt idx="491">
                  <c:v>44166.5625</c:v>
                </c:pt>
                <c:pt idx="492">
                  <c:v>44197</c:v>
                </c:pt>
                <c:pt idx="493">
                  <c:v>44227.4375</c:v>
                </c:pt>
                <c:pt idx="494">
                  <c:v>44257.875</c:v>
                </c:pt>
                <c:pt idx="495">
                  <c:v>44288.3125</c:v>
                </c:pt>
                <c:pt idx="496">
                  <c:v>44318.75</c:v>
                </c:pt>
                <c:pt idx="497">
                  <c:v>44349.1875</c:v>
                </c:pt>
                <c:pt idx="498">
                  <c:v>44379.625</c:v>
                </c:pt>
                <c:pt idx="499">
                  <c:v>44410.0625</c:v>
                </c:pt>
                <c:pt idx="500">
                  <c:v>44440.5</c:v>
                </c:pt>
                <c:pt idx="501">
                  <c:v>44470.9375</c:v>
                </c:pt>
                <c:pt idx="502">
                  <c:v>44501.375</c:v>
                </c:pt>
                <c:pt idx="503">
                  <c:v>44531.8125</c:v>
                </c:pt>
                <c:pt idx="504">
                  <c:v>44562.25</c:v>
                </c:pt>
                <c:pt idx="505">
                  <c:v>44592.6875</c:v>
                </c:pt>
                <c:pt idx="506">
                  <c:v>44623.125</c:v>
                </c:pt>
                <c:pt idx="507">
                  <c:v>44653.5625</c:v>
                </c:pt>
                <c:pt idx="508">
                  <c:v>44684</c:v>
                </c:pt>
                <c:pt idx="509">
                  <c:v>44714.4375</c:v>
                </c:pt>
                <c:pt idx="510">
                  <c:v>44744.875</c:v>
                </c:pt>
                <c:pt idx="511">
                  <c:v>44775.3125</c:v>
                </c:pt>
                <c:pt idx="512">
                  <c:v>44805.75</c:v>
                </c:pt>
                <c:pt idx="513">
                  <c:v>44836.1875</c:v>
                </c:pt>
                <c:pt idx="514">
                  <c:v>44866.625</c:v>
                </c:pt>
                <c:pt idx="515">
                  <c:v>44897.0625</c:v>
                </c:pt>
                <c:pt idx="516">
                  <c:v>44927.5</c:v>
                </c:pt>
                <c:pt idx="517">
                  <c:v>44957.9375</c:v>
                </c:pt>
                <c:pt idx="518">
                  <c:v>44988.375</c:v>
                </c:pt>
                <c:pt idx="519">
                  <c:v>45018.8125</c:v>
                </c:pt>
                <c:pt idx="520">
                  <c:v>45049.25</c:v>
                </c:pt>
                <c:pt idx="521">
                  <c:v>45079.6875</c:v>
                </c:pt>
                <c:pt idx="522">
                  <c:v>45110.125</c:v>
                </c:pt>
                <c:pt idx="523">
                  <c:v>45140.5625</c:v>
                </c:pt>
                <c:pt idx="524">
                  <c:v>45171</c:v>
                </c:pt>
                <c:pt idx="525">
                  <c:v>45201.4375</c:v>
                </c:pt>
                <c:pt idx="526">
                  <c:v>45231.875</c:v>
                </c:pt>
                <c:pt idx="527">
                  <c:v>45262.3125</c:v>
                </c:pt>
                <c:pt idx="528">
                  <c:v>45292.75</c:v>
                </c:pt>
                <c:pt idx="529">
                  <c:v>45323.1875</c:v>
                </c:pt>
                <c:pt idx="530">
                  <c:v>45353.625</c:v>
                </c:pt>
                <c:pt idx="531">
                  <c:v>45384.0625</c:v>
                </c:pt>
                <c:pt idx="532">
                  <c:v>45414.5</c:v>
                </c:pt>
                <c:pt idx="533">
                  <c:v>45444.9375</c:v>
                </c:pt>
                <c:pt idx="534">
                  <c:v>45475.375</c:v>
                </c:pt>
                <c:pt idx="535">
                  <c:v>45505.8125</c:v>
                </c:pt>
                <c:pt idx="536">
                  <c:v>45536.25</c:v>
                </c:pt>
                <c:pt idx="537">
                  <c:v>45566.6875</c:v>
                </c:pt>
                <c:pt idx="538">
                  <c:v>45597.125</c:v>
                </c:pt>
                <c:pt idx="539">
                  <c:v>45627.5625</c:v>
                </c:pt>
                <c:pt idx="540">
                  <c:v>45658</c:v>
                </c:pt>
                <c:pt idx="541">
                  <c:v>45688.4375</c:v>
                </c:pt>
                <c:pt idx="542">
                  <c:v>45718.875</c:v>
                </c:pt>
                <c:pt idx="543">
                  <c:v>45749.3125</c:v>
                </c:pt>
                <c:pt idx="544">
                  <c:v>45779.75</c:v>
                </c:pt>
                <c:pt idx="545">
                  <c:v>45810.1875</c:v>
                </c:pt>
                <c:pt idx="546">
                  <c:v>45840.625</c:v>
                </c:pt>
                <c:pt idx="547">
                  <c:v>45871.0625</c:v>
                </c:pt>
                <c:pt idx="548">
                  <c:v>45901.5</c:v>
                </c:pt>
                <c:pt idx="549">
                  <c:v>45931.9375</c:v>
                </c:pt>
                <c:pt idx="550">
                  <c:v>45962.375</c:v>
                </c:pt>
                <c:pt idx="551">
                  <c:v>45992.8125</c:v>
                </c:pt>
                <c:pt idx="552">
                  <c:v>46023.25</c:v>
                </c:pt>
                <c:pt idx="553">
                  <c:v>46053.6875</c:v>
                </c:pt>
                <c:pt idx="554">
                  <c:v>46084.125</c:v>
                </c:pt>
                <c:pt idx="555">
                  <c:v>46114.5625</c:v>
                </c:pt>
                <c:pt idx="556">
                  <c:v>46145</c:v>
                </c:pt>
                <c:pt idx="557">
                  <c:v>46175.4375</c:v>
                </c:pt>
                <c:pt idx="558">
                  <c:v>46205.875</c:v>
                </c:pt>
                <c:pt idx="559">
                  <c:v>46236.3125</c:v>
                </c:pt>
                <c:pt idx="560">
                  <c:v>46266.75</c:v>
                </c:pt>
                <c:pt idx="561">
                  <c:v>46297.1875</c:v>
                </c:pt>
                <c:pt idx="562">
                  <c:v>46327.625</c:v>
                </c:pt>
                <c:pt idx="563">
                  <c:v>46358.0625</c:v>
                </c:pt>
                <c:pt idx="564">
                  <c:v>46388.5</c:v>
                </c:pt>
                <c:pt idx="565">
                  <c:v>46418.9375</c:v>
                </c:pt>
                <c:pt idx="566">
                  <c:v>46449.375</c:v>
                </c:pt>
                <c:pt idx="567">
                  <c:v>46479.8125</c:v>
                </c:pt>
                <c:pt idx="568">
                  <c:v>46510.25</c:v>
                </c:pt>
                <c:pt idx="569">
                  <c:v>46540.6875</c:v>
                </c:pt>
                <c:pt idx="570">
                  <c:v>46571.125</c:v>
                </c:pt>
                <c:pt idx="571">
                  <c:v>46601.5625</c:v>
                </c:pt>
                <c:pt idx="572">
                  <c:v>46632</c:v>
                </c:pt>
                <c:pt idx="573">
                  <c:v>46662.4375</c:v>
                </c:pt>
                <c:pt idx="574">
                  <c:v>46692.875</c:v>
                </c:pt>
                <c:pt idx="575">
                  <c:v>46723.3125</c:v>
                </c:pt>
                <c:pt idx="576">
                  <c:v>46753.75</c:v>
                </c:pt>
                <c:pt idx="577">
                  <c:v>46784.1875</c:v>
                </c:pt>
                <c:pt idx="578">
                  <c:v>46814.625</c:v>
                </c:pt>
                <c:pt idx="579">
                  <c:v>46845.0625</c:v>
                </c:pt>
                <c:pt idx="580">
                  <c:v>46875.5</c:v>
                </c:pt>
                <c:pt idx="581">
                  <c:v>46905.9375</c:v>
                </c:pt>
                <c:pt idx="582">
                  <c:v>46936.375</c:v>
                </c:pt>
                <c:pt idx="583">
                  <c:v>46966.8125</c:v>
                </c:pt>
                <c:pt idx="584">
                  <c:v>46997.25</c:v>
                </c:pt>
                <c:pt idx="585">
                  <c:v>47027.6875</c:v>
                </c:pt>
                <c:pt idx="586">
                  <c:v>47058.125</c:v>
                </c:pt>
                <c:pt idx="587">
                  <c:v>47088.5625</c:v>
                </c:pt>
                <c:pt idx="588">
                  <c:v>47119</c:v>
                </c:pt>
                <c:pt idx="589">
                  <c:v>47149.4375</c:v>
                </c:pt>
                <c:pt idx="590">
                  <c:v>47179.875</c:v>
                </c:pt>
                <c:pt idx="591">
                  <c:v>47210.3125</c:v>
                </c:pt>
                <c:pt idx="592">
                  <c:v>47240.75</c:v>
                </c:pt>
                <c:pt idx="593">
                  <c:v>47271.1875</c:v>
                </c:pt>
                <c:pt idx="594">
                  <c:v>47301.625</c:v>
                </c:pt>
                <c:pt idx="595">
                  <c:v>47332.0625</c:v>
                </c:pt>
                <c:pt idx="596">
                  <c:v>47362.5</c:v>
                </c:pt>
                <c:pt idx="597">
                  <c:v>47392.9375</c:v>
                </c:pt>
                <c:pt idx="598">
                  <c:v>47423.375</c:v>
                </c:pt>
                <c:pt idx="599">
                  <c:v>47453.8125</c:v>
                </c:pt>
                <c:pt idx="600">
                  <c:v>47484.25</c:v>
                </c:pt>
                <c:pt idx="601">
                  <c:v>47514.6875</c:v>
                </c:pt>
                <c:pt idx="602">
                  <c:v>47545.125</c:v>
                </c:pt>
                <c:pt idx="603">
                  <c:v>47575.5625</c:v>
                </c:pt>
                <c:pt idx="604">
                  <c:v>47606</c:v>
                </c:pt>
                <c:pt idx="605">
                  <c:v>47636.4375</c:v>
                </c:pt>
                <c:pt idx="606">
                  <c:v>47666.875</c:v>
                </c:pt>
                <c:pt idx="607">
                  <c:v>47697.3125</c:v>
                </c:pt>
                <c:pt idx="608">
                  <c:v>47727.75</c:v>
                </c:pt>
                <c:pt idx="609">
                  <c:v>47758.1875</c:v>
                </c:pt>
                <c:pt idx="610">
                  <c:v>47788.625</c:v>
                </c:pt>
                <c:pt idx="611">
                  <c:v>47819.0625</c:v>
                </c:pt>
                <c:pt idx="612">
                  <c:v>47849.5</c:v>
                </c:pt>
                <c:pt idx="613">
                  <c:v>47879.9375</c:v>
                </c:pt>
                <c:pt idx="614">
                  <c:v>47910.375</c:v>
                </c:pt>
                <c:pt idx="615">
                  <c:v>47940.8125</c:v>
                </c:pt>
                <c:pt idx="616">
                  <c:v>47971.25</c:v>
                </c:pt>
                <c:pt idx="617">
                  <c:v>48001.6875</c:v>
                </c:pt>
                <c:pt idx="618">
                  <c:v>48032.125</c:v>
                </c:pt>
                <c:pt idx="619">
                  <c:v>48062.5625</c:v>
                </c:pt>
                <c:pt idx="620">
                  <c:v>48093</c:v>
                </c:pt>
                <c:pt idx="621">
                  <c:v>48123.4375</c:v>
                </c:pt>
                <c:pt idx="622">
                  <c:v>48153.875</c:v>
                </c:pt>
                <c:pt idx="623">
                  <c:v>48184.3125</c:v>
                </c:pt>
                <c:pt idx="624">
                  <c:v>48214.75</c:v>
                </c:pt>
                <c:pt idx="625">
                  <c:v>48245.1875</c:v>
                </c:pt>
                <c:pt idx="626">
                  <c:v>48275.625</c:v>
                </c:pt>
                <c:pt idx="627">
                  <c:v>48306.0625</c:v>
                </c:pt>
                <c:pt idx="628">
                  <c:v>48336.5</c:v>
                </c:pt>
                <c:pt idx="629">
                  <c:v>48366.9375</c:v>
                </c:pt>
                <c:pt idx="630">
                  <c:v>48397.375</c:v>
                </c:pt>
                <c:pt idx="631">
                  <c:v>48427.8125</c:v>
                </c:pt>
                <c:pt idx="632">
                  <c:v>48458.25</c:v>
                </c:pt>
                <c:pt idx="633">
                  <c:v>48488.6875</c:v>
                </c:pt>
                <c:pt idx="634">
                  <c:v>48519.125</c:v>
                </c:pt>
              </c:numCache>
            </c:numRef>
          </c:xVal>
          <c:yVal>
            <c:numRef>
              <c:f>Predictions!$J$16:$J$650</c:f>
              <c:numCache>
                <c:formatCode>General</c:formatCode>
                <c:ptCount val="635"/>
                <c:pt idx="1">
                  <c:v>3.1481783633099791</c:v>
                </c:pt>
                <c:pt idx="2">
                  <c:v>3.1519416334230885</c:v>
                </c:pt>
                <c:pt idx="3">
                  <c:v>3.1557804044343496</c:v>
                </c:pt>
                <c:pt idx="4">
                  <c:v>3.1596958962254127</c:v>
                </c:pt>
                <c:pt idx="5">
                  <c:v>3.1636893394270724</c:v>
                </c:pt>
                <c:pt idx="6">
                  <c:v>3.1677619752364579</c:v>
                </c:pt>
                <c:pt idx="7">
                  <c:v>3.1719150552239648</c:v>
                </c:pt>
                <c:pt idx="8">
                  <c:v>3.1761498411297828</c:v>
                </c:pt>
                <c:pt idx="9">
                  <c:v>3.1804676046498725</c:v>
                </c:pt>
                <c:pt idx="10">
                  <c:v>3.1848696272112509</c:v>
                </c:pt>
                <c:pt idx="11">
                  <c:v>3.1893571997364503</c:v>
                </c:pt>
                <c:pt idx="12">
                  <c:v>3.1939316223970287</c:v>
                </c:pt>
                <c:pt idx="13">
                  <c:v>3.1985942043560032</c:v>
                </c:pt>
                <c:pt idx="14">
                  <c:v>3.2033462634990921</c:v>
                </c:pt>
                <c:pt idx="15">
                  <c:v>3.2081891261546658</c:v>
                </c:pt>
                <c:pt idx="16">
                  <c:v>3.2131241268022896</c:v>
                </c:pt>
                <c:pt idx="17">
                  <c:v>3.2181526077697802</c:v>
                </c:pt>
                <c:pt idx="18">
                  <c:v>3.2232759189186857</c:v>
                </c:pt>
                <c:pt idx="19">
                  <c:v>3.2284954173181037</c:v>
                </c:pt>
                <c:pt idx="20">
                  <c:v>3.2338124669067856</c:v>
                </c:pt>
                <c:pt idx="21">
                  <c:v>3.2392284381434484</c:v>
                </c:pt>
                <c:pt idx="22">
                  <c:v>3.2447447076452618</c:v>
                </c:pt>
                <c:pt idx="23">
                  <c:v>3.2503626578144535</c:v>
                </c:pt>
                <c:pt idx="24">
                  <c:v>3.2560836764530157</c:v>
                </c:pt>
                <c:pt idx="25">
                  <c:v>3.2619091563654838</c:v>
                </c:pt>
                <c:pt idx="26">
                  <c:v>3.2678404949497799</c:v>
                </c:pt>
                <c:pt idx="27">
                  <c:v>3.2738790937761237</c:v>
                </c:pt>
                <c:pt idx="28">
                  <c:v>3.2800263581540188</c:v>
                </c:pt>
                <c:pt idx="29">
                  <c:v>3.2862836966873434</c:v>
                </c:pt>
                <c:pt idx="30">
                  <c:v>3.2926525208175779</c:v>
                </c:pt>
                <c:pt idx="31">
                  <c:v>3.2991342443552139</c:v>
                </c:pt>
                <c:pt idx="32">
                  <c:v>3.3057302829994137</c:v>
                </c:pt>
                <c:pt idx="33">
                  <c:v>3.3124420538459818</c:v>
                </c:pt>
                <c:pt idx="34">
                  <c:v>3.3192709748837426</c:v>
                </c:pt>
                <c:pt idx="35">
                  <c:v>3.3262184644794162</c:v>
                </c:pt>
                <c:pt idx="36">
                  <c:v>3.3332859408511095</c:v>
                </c:pt>
                <c:pt idx="37">
                  <c:v>3.3404748215305458</c:v>
                </c:pt>
                <c:pt idx="38">
                  <c:v>3.3477865228141699</c:v>
                </c:pt>
                <c:pt idx="39">
                  <c:v>3.3552224592032869</c:v>
                </c:pt>
                <c:pt idx="40">
                  <c:v>3.3627840428333959</c:v>
                </c:pt>
                <c:pt idx="41">
                  <c:v>3.370472682892907</c:v>
                </c:pt>
                <c:pt idx="42">
                  <c:v>3.3782897850314302</c:v>
                </c:pt>
                <c:pt idx="43">
                  <c:v>3.3862367507578552</c:v>
                </c:pt>
                <c:pt idx="44">
                  <c:v>3.3943149768284382</c:v>
                </c:pt>
                <c:pt idx="45">
                  <c:v>3.4025258546251429</c:v>
                </c:pt>
                <c:pt idx="46">
                  <c:v>3.4108707695244895</c:v>
                </c:pt>
                <c:pt idx="47">
                  <c:v>3.4193511002571779</c:v>
                </c:pt>
                <c:pt idx="48">
                  <c:v>3.4279682182587701</c:v>
                </c:pt>
                <c:pt idx="49">
                  <c:v>3.43672348701174</c:v>
                </c:pt>
                <c:pt idx="50">
                  <c:v>3.4456182613791926</c:v>
                </c:pt>
                <c:pt idx="51">
                  <c:v>3.4546538869305889</c:v>
                </c:pt>
                <c:pt idx="52">
                  <c:v>3.4638316992598219</c:v>
                </c:pt>
                <c:pt idx="53">
                  <c:v>3.4731530232960006</c:v>
                </c:pt>
                <c:pt idx="54">
                  <c:v>3.4826191726073121</c:v>
                </c:pt>
                <c:pt idx="55">
                  <c:v>3.4922314486983579</c:v>
                </c:pt>
                <c:pt idx="56">
                  <c:v>3.5019911403013602</c:v>
                </c:pt>
                <c:pt idx="57">
                  <c:v>3.5118995226616567</c:v>
                </c:pt>
                <c:pt idx="58">
                  <c:v>3.5219578568179171</c:v>
                </c:pt>
                <c:pt idx="59">
                  <c:v>3.532167388877522</c:v>
                </c:pt>
                <c:pt idx="60">
                  <c:v>3.5425293492875634</c:v>
                </c:pt>
                <c:pt idx="61">
                  <c:v>3.5530449521019412</c:v>
                </c:pt>
                <c:pt idx="62">
                  <c:v>3.5637153942450297</c:v>
                </c:pt>
                <c:pt idx="63">
                  <c:v>3.5745418547724275</c:v>
                </c:pt>
                <c:pt idx="64">
                  <c:v>3.5855254941292807</c:v>
                </c:pt>
                <c:pt idx="65">
                  <c:v>3.5966674534067145</c:v>
                </c:pt>
                <c:pt idx="66">
                  <c:v>3.6079688535968968</c:v>
                </c:pt>
                <c:pt idx="67">
                  <c:v>3.6194307948472808</c:v>
                </c:pt>
                <c:pt idx="68">
                  <c:v>3.6310543557145798</c:v>
                </c:pt>
                <c:pt idx="69">
                  <c:v>3.6428405924190344</c:v>
                </c:pt>
                <c:pt idx="70">
                  <c:v>3.65479053809955</c:v>
                </c:pt>
                <c:pt idx="71">
                  <c:v>3.6669052020702857</c:v>
                </c:pt>
                <c:pt idx="72">
                  <c:v>3.679185569079277</c:v>
                </c:pt>
                <c:pt idx="73">
                  <c:v>3.6916325985697069</c:v>
                </c:pt>
                <c:pt idx="74">
                  <c:v>3.7042472239444177</c:v>
                </c:pt>
                <c:pt idx="75">
                  <c:v>3.7170303518342731</c:v>
                </c:pt>
                <c:pt idx="76">
                  <c:v>3.7299828613710075</c:v>
                </c:pt>
                <c:pt idx="77">
                  <c:v>3.7431056034651653</c:v>
                </c:pt>
                <c:pt idx="78">
                  <c:v>3.7563994000897694</c:v>
                </c:pt>
                <c:pt idx="79">
                  <c:v>3.7698650435703511</c:v>
                </c:pt>
                <c:pt idx="80">
                  <c:v>3.7835032958819705</c:v>
                </c:pt>
                <c:pt idx="81">
                  <c:v>3.7973148879538701</c:v>
                </c:pt>
                <c:pt idx="82">
                  <c:v>3.8113005189824039</c:v>
                </c:pt>
                <c:pt idx="83">
                  <c:v>3.82546085575287</c:v>
                </c:pt>
                <c:pt idx="84">
                  <c:v>3.8397965319709089</c:v>
                </c:pt>
                <c:pt idx="85">
                  <c:v>3.8543081476040761</c:v>
                </c:pt>
                <c:pt idx="86">
                  <c:v>3.8689962682342687</c:v>
                </c:pt>
                <c:pt idx="87">
                  <c:v>3.8838614244215934</c:v>
                </c:pt>
                <c:pt idx="88">
                  <c:v>3.8989041110803604</c:v>
                </c:pt>
                <c:pt idx="89">
                  <c:v>3.9141247868677875</c:v>
                </c:pt>
                <c:pt idx="90">
                  <c:v>3.929523873586068</c:v>
                </c:pt>
                <c:pt idx="91">
                  <c:v>3.9451017555984076</c:v>
                </c:pt>
                <c:pt idx="92">
                  <c:v>3.9608587792596563</c:v>
                </c:pt>
                <c:pt idx="93">
                  <c:v>3.9767952523621122</c:v>
                </c:pt>
                <c:pt idx="94">
                  <c:v>3.9929114435971318</c:v>
                </c:pt>
                <c:pt idx="95">
                  <c:v>4.0092075820331079</c:v>
                </c:pt>
                <c:pt idx="96">
                  <c:v>4.0256838566104012</c:v>
                </c:pt>
                <c:pt idx="97">
                  <c:v>4.0423404156537917</c:v>
                </c:pt>
                <c:pt idx="98">
                  <c:v>4.0591773664030217</c:v>
                </c:pt>
                <c:pt idx="99">
                  <c:v>4.0761947745619391</c:v>
                </c:pt>
                <c:pt idx="100">
                  <c:v>4.0933926638668101</c:v>
                </c:pt>
                <c:pt idx="101">
                  <c:v>4.1107710156742971</c:v>
                </c:pt>
                <c:pt idx="102">
                  <c:v>4.1283297685696105</c:v>
                </c:pt>
                <c:pt idx="103">
                  <c:v>4.1460688179953094</c:v>
                </c:pt>
                <c:pt idx="104">
                  <c:v>4.1639880159012472</c:v>
                </c:pt>
                <c:pt idx="105">
                  <c:v>4.1820871704160902</c:v>
                </c:pt>
                <c:pt idx="106">
                  <c:v>4.2003660455408589</c:v>
                </c:pt>
                <c:pt idx="107">
                  <c:v>4.2188243608649056</c:v>
                </c:pt>
                <c:pt idx="108">
                  <c:v>4.2374617913047343</c:v>
                </c:pt>
                <c:pt idx="109">
                  <c:v>4.2562779668660236</c:v>
                </c:pt>
                <c:pt idx="110">
                  <c:v>4.2752724724292346</c:v>
                </c:pt>
                <c:pt idx="111">
                  <c:v>4.2944448475591326</c:v>
                </c:pt>
                <c:pt idx="112">
                  <c:v>4.3137945863385241</c:v>
                </c:pt>
                <c:pt idx="113">
                  <c:v>4.3333211372265348</c:v>
                </c:pt>
                <c:pt idx="114">
                  <c:v>4.3530239029416702</c:v>
                </c:pt>
                <c:pt idx="115">
                  <c:v>4.3729022403699283</c:v>
                </c:pt>
                <c:pt idx="116">
                  <c:v>4.3929554604981762</c:v>
                </c:pt>
                <c:pt idx="117">
                  <c:v>4.4131828283730155</c:v>
                </c:pt>
                <c:pt idx="118">
                  <c:v>4.4335835630852749</c:v>
                </c:pt>
                <c:pt idx="119">
                  <c:v>4.4541568377803236</c:v>
                </c:pt>
                <c:pt idx="120">
                  <c:v>4.4749017796943136</c:v>
                </c:pt>
                <c:pt idx="121">
                  <c:v>4.4958174702164522</c:v>
                </c:pt>
                <c:pt idx="122">
                  <c:v>4.5169029449773932</c:v>
                </c:pt>
                <c:pt idx="123">
                  <c:v>4.538157193963789</c:v>
                </c:pt>
                <c:pt idx="124">
                  <c:v>4.559579161659042</c:v>
                </c:pt>
                <c:pt idx="125">
                  <c:v>4.5811677472102375</c:v>
                </c:pt>
                <c:pt idx="126">
                  <c:v>4.6029218046212588</c:v>
                </c:pt>
                <c:pt idx="127">
                  <c:v>4.624840142972003</c:v>
                </c:pt>
                <c:pt idx="128">
                  <c:v>4.6469215266636485</c:v>
                </c:pt>
                <c:pt idx="129">
                  <c:v>4.6691646756898564</c:v>
                </c:pt>
                <c:pt idx="130">
                  <c:v>4.6915682659337721</c:v>
                </c:pt>
                <c:pt idx="131">
                  <c:v>4.7141309294906923</c:v>
                </c:pt>
                <c:pt idx="132">
                  <c:v>4.736851255016191</c:v>
                </c:pt>
                <c:pt idx="133">
                  <c:v>4.7597277880995259</c:v>
                </c:pt>
                <c:pt idx="134">
                  <c:v>4.7827590316620689</c:v>
                </c:pt>
                <c:pt idx="135">
                  <c:v>4.8059434463805299</c:v>
                </c:pt>
                <c:pt idx="136">
                  <c:v>4.8292794511346662</c:v>
                </c:pt>
                <c:pt idx="137">
                  <c:v>4.8527654234792053</c:v>
                </c:pt>
                <c:pt idx="138">
                  <c:v>4.8763997001396175</c:v>
                </c:pt>
                <c:pt idx="139">
                  <c:v>4.9001805775314251</c:v>
                </c:pt>
                <c:pt idx="140">
                  <c:v>4.9241063123026265</c:v>
                </c:pt>
                <c:pt idx="141">
                  <c:v>4.9481751218988927</c:v>
                </c:pt>
                <c:pt idx="142">
                  <c:v>4.9723851851510661</c:v>
                </c:pt>
                <c:pt idx="143">
                  <c:v>4.9967346428845554</c:v>
                </c:pt>
                <c:pt idx="144">
                  <c:v>5.021221598550154</c:v>
                </c:pt>
                <c:pt idx="145">
                  <c:v>5.0458441188757863</c:v>
                </c:pt>
                <c:pt idx="146">
                  <c:v>5.0706002345387118</c:v>
                </c:pt>
                <c:pt idx="147">
                  <c:v>5.0954879408576277</c:v>
                </c:pt>
                <c:pt idx="148">
                  <c:v>5.1205051985041781</c:v>
                </c:pt>
                <c:pt idx="149">
                  <c:v>5.1456499342332567</c:v>
                </c:pt>
                <c:pt idx="150">
                  <c:v>5.1709200416315877</c:v>
                </c:pt>
                <c:pt idx="151">
                  <c:v>5.196313381883952</c:v>
                </c:pt>
                <c:pt idx="152">
                  <c:v>5.221827784556484</c:v>
                </c:pt>
                <c:pt idx="153">
                  <c:v>5.2474610483963922</c:v>
                </c:pt>
                <c:pt idx="154">
                  <c:v>5.2732109421475073</c:v>
                </c:pt>
                <c:pt idx="155">
                  <c:v>5.299075205380972</c:v>
                </c:pt>
                <c:pt idx="156">
                  <c:v>5.325051549340448</c:v>
                </c:pt>
                <c:pt idx="157">
                  <c:v>5.351137657801158</c:v>
                </c:pt>
                <c:pt idx="158">
                  <c:v>5.3773311879420849</c:v>
                </c:pt>
                <c:pt idx="159">
                  <c:v>5.4036297712306371</c:v>
                </c:pt>
                <c:pt idx="160">
                  <c:v>5.4300310143190922</c:v>
                </c:pt>
                <c:pt idx="161">
                  <c:v>5.4565324999521092</c:v>
                </c:pt>
                <c:pt idx="162">
                  <c:v>5.4831317878846004</c:v>
                </c:pt>
                <c:pt idx="163">
                  <c:v>5.5098264158092487</c:v>
                </c:pt>
                <c:pt idx="164">
                  <c:v>5.5366139002929353</c:v>
                </c:pt>
                <c:pt idx="165">
                  <c:v>5.5634917377213817</c:v>
                </c:pt>
                <c:pt idx="166">
                  <c:v>5.5904574052512359</c:v>
                </c:pt>
                <c:pt idx="167">
                  <c:v>5.6175083617689214</c:v>
                </c:pt>
                <c:pt idx="168">
                  <c:v>5.6446420488554701</c:v>
                </c:pt>
                <c:pt idx="169">
                  <c:v>5.6718558917566355</c:v>
                </c:pt>
                <c:pt idx="170">
                  <c:v>5.6991473003575432</c:v>
                </c:pt>
                <c:pt idx="171">
                  <c:v>5.726513670161161</c:v>
                </c:pt>
                <c:pt idx="172">
                  <c:v>5.7539523832698301</c:v>
                </c:pt>
                <c:pt idx="173">
                  <c:v>5.7814608093691717</c:v>
                </c:pt>
                <c:pt idx="174">
                  <c:v>5.8090363067136064</c:v>
                </c:pt>
                <c:pt idx="175">
                  <c:v>5.8366762231128062</c:v>
                </c:pt>
                <c:pt idx="176">
                  <c:v>5.8643778969183398</c:v>
                </c:pt>
                <c:pt idx="177">
                  <c:v>5.8921386580098201</c:v>
                </c:pt>
                <c:pt idx="178">
                  <c:v>5.9199558287798446</c:v>
                </c:pt>
                <c:pt idx="179">
                  <c:v>5.94782672511705</c:v>
                </c:pt>
                <c:pt idx="180">
                  <c:v>5.9757486573865766</c:v>
                </c:pt>
                <c:pt idx="181">
                  <c:v>6.0037189314073167</c:v>
                </c:pt>
                <c:pt idx="182">
                  <c:v>6.0317348494251961</c:v>
                </c:pt>
                <c:pt idx="183">
                  <c:v>6.0597937110819498</c:v>
                </c:pt>
                <c:pt idx="184">
                  <c:v>6.0878928143786286</c:v>
                </c:pt>
                <c:pt idx="185">
                  <c:v>6.1160294566333198</c:v>
                </c:pt>
                <c:pt idx="186">
                  <c:v>6.1442009354323517</c:v>
                </c:pt>
                <c:pt idx="187">
                  <c:v>6.1724045495744928</c:v>
                </c:pt>
                <c:pt idx="188">
                  <c:v>6.2006376000074255</c:v>
                </c:pt>
                <c:pt idx="189">
                  <c:v>6.2288973907560541</c:v>
                </c:pt>
                <c:pt idx="190">
                  <c:v>6.2571812298419438</c:v>
                </c:pt>
                <c:pt idx="191">
                  <c:v>6.2854864301934548</c:v>
                </c:pt>
                <c:pt idx="192">
                  <c:v>6.3138103105459606</c:v>
                </c:pt>
                <c:pt idx="193">
                  <c:v>6.3421501963316764</c:v>
                </c:pt>
                <c:pt idx="194">
                  <c:v>6.3705034205585633</c:v>
                </c:pt>
                <c:pt idx="195">
                  <c:v>6.39886732467785</c:v>
                </c:pt>
                <c:pt idx="196">
                  <c:v>6.4272392594396663</c:v>
                </c:pt>
                <c:pt idx="197">
                  <c:v>6.4556165857363776</c:v>
                </c:pt>
                <c:pt idx="198">
                  <c:v>6.4839966754331346</c:v>
                </c:pt>
                <c:pt idx="199">
                  <c:v>6.5123769121852622</c:v>
                </c:pt>
                <c:pt idx="200">
                  <c:v>6.5407546922420572</c:v>
                </c:pt>
                <c:pt idx="201">
                  <c:v>6.5691274252366272</c:v>
                </c:pt>
                <c:pt idx="202">
                  <c:v>6.5974925349613835</c:v>
                </c:pt>
                <c:pt idx="203">
                  <c:v>6.6258474601288624</c:v>
                </c:pt>
                <c:pt idx="204">
                  <c:v>6.6541896551175341</c:v>
                </c:pt>
                <c:pt idx="205">
                  <c:v>6.6825165907022726</c:v>
                </c:pt>
                <c:pt idx="206">
                  <c:v>6.7108257547692194</c:v>
                </c:pt>
                <c:pt idx="207">
                  <c:v>6.7391146530147346</c:v>
                </c:pt>
                <c:pt idx="208">
                  <c:v>6.7673808096282038</c:v>
                </c:pt>
                <c:pt idx="209">
                  <c:v>6.7956217679584352</c:v>
                </c:pt>
                <c:pt idx="210">
                  <c:v>6.8238350911634464</c:v>
                </c:pt>
                <c:pt idx="211">
                  <c:v>6.8520183628434195</c:v>
                </c:pt>
                <c:pt idx="212">
                  <c:v>6.8801691876566364</c:v>
                </c:pt>
                <c:pt idx="213">
                  <c:v>6.9082851919182451</c:v>
                </c:pt>
                <c:pt idx="214">
                  <c:v>6.9363640241816906</c:v>
                </c:pt>
                <c:pt idx="215">
                  <c:v>6.9644033558026521</c:v>
                </c:pt>
                <c:pt idx="216">
                  <c:v>6.9924008814854286</c:v>
                </c:pt>
                <c:pt idx="217">
                  <c:v>7.0203543198116165</c:v>
                </c:pt>
                <c:pt idx="218">
                  <c:v>7.0482614137510016</c:v>
                </c:pt>
                <c:pt idx="219">
                  <c:v>7.0761199311546523</c:v>
                </c:pt>
                <c:pt idx="220">
                  <c:v>7.1039276652300849</c:v>
                </c:pt>
                <c:pt idx="221">
                  <c:v>7.1316824349985168</c:v>
                </c:pt>
                <c:pt idx="222">
                  <c:v>7.1593820857341743</c:v>
                </c:pt>
                <c:pt idx="223">
                  <c:v>7.1870244893856494</c:v>
                </c:pt>
                <c:pt idx="224">
                  <c:v>7.2146075449793265</c:v>
                </c:pt>
                <c:pt idx="225">
                  <c:v>7.2421291790048663</c:v>
                </c:pt>
                <c:pt idx="226">
                  <c:v>7.2695873457828526</c:v>
                </c:pt>
                <c:pt idx="227">
                  <c:v>7.2969800278146053</c:v>
                </c:pt>
                <c:pt idx="228">
                  <c:v>7.3243052361142187</c:v>
                </c:pt>
                <c:pt idx="229">
                  <c:v>7.3515610105229623</c:v>
                </c:pt>
                <c:pt idx="230">
                  <c:v>7.3787454200060818</c:v>
                </c:pt>
                <c:pt idx="231">
                  <c:v>7.40585656293214</c:v>
                </c:pt>
                <c:pt idx="232">
                  <c:v>7.4328925673349957</c:v>
                </c:pt>
                <c:pt idx="233">
                  <c:v>7.4598515911585608</c:v>
                </c:pt>
                <c:pt idx="234">
                  <c:v>7.486731822484483</c:v>
                </c:pt>
                <c:pt idx="235">
                  <c:v>7.5135314797428965</c:v>
                </c:pt>
                <c:pt idx="236">
                  <c:v>7.5402488119064017</c:v>
                </c:pt>
                <c:pt idx="237">
                  <c:v>7.5668820986674596</c:v>
                </c:pt>
                <c:pt idx="238">
                  <c:v>7.5934296505993828</c:v>
                </c:pt>
                <c:pt idx="239">
                  <c:v>7.6198898093010943</c:v>
                </c:pt>
                <c:pt idx="240">
                  <c:v>7.6462609475258834</c:v>
                </c:pt>
                <c:pt idx="241">
                  <c:v>7.6725414692943534</c:v>
                </c:pt>
                <c:pt idx="242">
                  <c:v>7.6987298099917894</c:v>
                </c:pt>
                <c:pt idx="243">
                  <c:v>7.7248244364501435</c:v>
                </c:pt>
                <c:pt idx="244">
                  <c:v>7.7508238470149244</c:v>
                </c:pt>
                <c:pt idx="245">
                  <c:v>7.7767265715971732</c:v>
                </c:pt>
                <c:pt idx="246">
                  <c:v>7.8025311717108092</c:v>
                </c:pt>
                <c:pt idx="247">
                  <c:v>7.8282362404955741</c:v>
                </c:pt>
                <c:pt idx="248">
                  <c:v>7.8538404027258721</c:v>
                </c:pt>
                <c:pt idx="249">
                  <c:v>7.8793423148057116</c:v>
                </c:pt>
                <c:pt idx="250">
                  <c:v>7.9047406647500615</c:v>
                </c:pt>
                <c:pt idx="251">
                  <c:v>7.9300341721528955</c:v>
                </c:pt>
                <c:pt idx="252">
                  <c:v>7.9552215881421482</c:v>
                </c:pt>
                <c:pt idx="253">
                  <c:v>7.9803016953219572</c:v>
                </c:pt>
                <c:pt idx="254">
                  <c:v>8.0052733077023603</c:v>
                </c:pt>
                <c:pt idx="255">
                  <c:v>8.0301352706168476</c:v>
                </c:pt>
                <c:pt idx="256">
                  <c:v>8.05488646062798</c:v>
                </c:pt>
                <c:pt idx="257">
                  <c:v>8.079525785421394</c:v>
                </c:pt>
                <c:pt idx="258">
                  <c:v>8.1040521836884789</c:v>
                </c:pt>
                <c:pt idx="259">
                  <c:v>8.1284646249980668</c:v>
                </c:pt>
                <c:pt idx="260">
                  <c:v>8.1527621096573331</c:v>
                </c:pt>
                <c:pt idx="261">
                  <c:v>8.176943668562334</c:v>
                </c:pt>
                <c:pt idx="262">
                  <c:v>8.2010083630383477</c:v>
                </c:pt>
                <c:pt idx="263">
                  <c:v>8.2249552846704397</c:v>
                </c:pt>
                <c:pt idx="264">
                  <c:v>8.2487835551244721</c:v>
                </c:pt>
                <c:pt idx="265">
                  <c:v>8.2724923259588685</c:v>
                </c:pt>
                <c:pt idx="266">
                  <c:v>8.2960807784274682</c:v>
                </c:pt>
                <c:pt idx="267">
                  <c:v>8.3195481232737389</c:v>
                </c:pt>
                <c:pt idx="268">
                  <c:v>8.3428936005166374</c:v>
                </c:pt>
                <c:pt idx="269">
                  <c:v>8.3661164792284453</c:v>
                </c:pt>
                <c:pt idx="270">
                  <c:v>8.3892160573048589</c:v>
                </c:pt>
                <c:pt idx="271">
                  <c:v>8.4121916612276024</c:v>
                </c:pt>
                <c:pt idx="272">
                  <c:v>8.4350426458198999</c:v>
                </c:pt>
                <c:pt idx="273">
                  <c:v>8.4577683939950674</c:v>
                </c:pt>
                <c:pt idx="274">
                  <c:v>8.4803683164985184</c:v>
                </c:pt>
                <c:pt idx="275">
                  <c:v>8.5028418516434581</c:v>
                </c:pt>
                <c:pt idx="276">
                  <c:v>8.5251884650405731</c:v>
                </c:pt>
                <c:pt idx="277">
                  <c:v>8.5474076493219489</c:v>
                </c:pt>
                <c:pt idx="278">
                  <c:v>8.5694989238595625</c:v>
                </c:pt>
                <c:pt idx="279">
                  <c:v>8.5914618344785403</c:v>
                </c:pt>
                <c:pt idx="280">
                  <c:v>8.6132959531655189</c:v>
                </c:pt>
                <c:pt idx="281">
                  <c:v>8.6350008777723275</c:v>
                </c:pt>
                <c:pt idx="282">
                  <c:v>8.6565762317152899</c:v>
                </c:pt>
                <c:pt idx="283">
                  <c:v>8.6780216636703766</c:v>
                </c:pt>
                <c:pt idx="284">
                  <c:v>8.6993368472644637</c:v>
                </c:pt>
                <c:pt idx="285">
                  <c:v>8.7205214807629901</c:v>
                </c:pt>
                <c:pt idx="286">
                  <c:v>8.7415752867542018</c:v>
                </c:pt>
                <c:pt idx="287">
                  <c:v>8.7624980118302496</c:v>
                </c:pt>
                <c:pt idx="288">
                  <c:v>8.7832894262653998</c:v>
                </c:pt>
                <c:pt idx="289">
                  <c:v>8.80394932369156</c:v>
                </c:pt>
                <c:pt idx="290">
                  <c:v>8.8244775207713637</c:v>
                </c:pt>
                <c:pt idx="291">
                  <c:v>8.8448738568690377</c:v>
                </c:pt>
                <c:pt idx="292">
                  <c:v>8.8651381937192877</c:v>
                </c:pt>
                <c:pt idx="293">
                  <c:v>8.8852704150943715</c:v>
                </c:pt>
                <c:pt idx="294">
                  <c:v>8.9052704264696381</c:v>
                </c:pt>
                <c:pt idx="295">
                  <c:v>8.9251381546876782</c:v>
                </c:pt>
                <c:pt idx="296">
                  <c:v>8.9448735476213272</c:v>
                </c:pt>
                <c:pt idx="297">
                  <c:v>8.9644765738357144</c:v>
                </c:pt>
                <c:pt idx="298">
                  <c:v>8.9839472222495136</c:v>
                </c:pt>
                <c:pt idx="299">
                  <c:v>9.0032855017956486</c:v>
                </c:pt>
                <c:pt idx="300">
                  <c:v>9.0224914410815718</c:v>
                </c:pt>
                <c:pt idx="301">
                  <c:v>9.0415650880493335</c:v>
                </c:pt>
                <c:pt idx="302">
                  <c:v>9.0605065096356121</c:v>
                </c:pt>
                <c:pt idx="303">
                  <c:v>9.0793157914318581</c:v>
                </c:pt>
                <c:pt idx="304">
                  <c:v>9.0979930373447218</c:v>
                </c:pt>
                <c:pt idx="305">
                  <c:v>9.1165383692569453</c:v>
                </c:pt>
                <c:pt idx="306">
                  <c:v>9.1349519266888386</c:v>
                </c:pt>
                <c:pt idx="307">
                  <c:v>9.1532338664605213</c:v>
                </c:pt>
                <c:pt idx="308">
                  <c:v>9.1713843623550417</c:v>
                </c:pt>
                <c:pt idx="309">
                  <c:v>9.1894036047825729</c:v>
                </c:pt>
                <c:pt idx="310">
                  <c:v>9.207291800445736</c:v>
                </c:pt>
                <c:pt idx="311">
                  <c:v>9.2250491720062779</c:v>
                </c:pt>
                <c:pt idx="312">
                  <c:v>9.242675957753141</c:v>
                </c:pt>
                <c:pt idx="313">
                  <c:v>9.260172411272114</c:v>
                </c:pt>
                <c:pt idx="314">
                  <c:v>9.2775388011171636</c:v>
                </c:pt>
                <c:pt idx="315">
                  <c:v>9.2947754104835365</c:v>
                </c:pt>
                <c:pt idx="316">
                  <c:v>9.3118825368827665</c:v>
                </c:pt>
                <c:pt idx="317">
                  <c:v>9.3288604918197002</c:v>
                </c:pt>
                <c:pt idx="318">
                  <c:v>9.3457096004716131</c:v>
                </c:pt>
                <c:pt idx="319">
                  <c:v>9.3624302013695289</c:v>
                </c:pt>
                <c:pt idx="320">
                  <c:v>9.3790226460818467</c:v>
                </c:pt>
                <c:pt idx="321">
                  <c:v>9.3954872989003348</c:v>
                </c:pt>
                <c:pt idx="322">
                  <c:v>9.411824536528627</c:v>
                </c:pt>
                <c:pt idx="323">
                  <c:v>9.428034747773216</c:v>
                </c:pt>
                <c:pt idx="324">
                  <c:v>9.4441183332371299</c:v>
                </c:pt>
                <c:pt idx="325">
                  <c:v>9.4600757050162763</c:v>
                </c:pt>
                <c:pt idx="326">
                  <c:v>9.4759072863985629</c:v>
                </c:pt>
                <c:pt idx="327">
                  <c:v>9.491613511565868</c:v>
                </c:pt>
                <c:pt idx="328">
                  <c:v>9.5071948252988872</c:v>
                </c:pt>
                <c:pt idx="329">
                  <c:v>9.5226516826849661</c:v>
                </c:pt>
                <c:pt idx="330">
                  <c:v>9.5379845488289092</c:v>
                </c:pt>
                <c:pt idx="331">
                  <c:v>9.5531938985669047</c:v>
                </c:pt>
                <c:pt idx="332">
                  <c:v>9.5682802161835099</c:v>
                </c:pt>
                <c:pt idx="333">
                  <c:v>9.5832439951318307</c:v>
                </c:pt>
                <c:pt idx="334">
                  <c:v>9.5980857377568967</c:v>
                </c:pt>
                <c:pt idx="335">
                  <c:v>9.6128059550222638</c:v>
                </c:pt>
                <c:pt idx="336">
                  <c:v>9.6274051662399263</c:v>
                </c:pt>
                <c:pt idx="337">
                  <c:v>9.6418838988034903</c:v>
                </c:pt>
                <c:pt idx="338">
                  <c:v>9.6562426879247401</c:v>
                </c:pt>
                <c:pt idx="339">
                  <c:v>9.6704820763735491</c:v>
                </c:pt>
                <c:pt idx="340">
                  <c:v>9.6846026142211699</c:v>
                </c:pt>
                <c:pt idx="341">
                  <c:v>9.6986048585869824</c:v>
                </c:pt>
                <c:pt idx="342">
                  <c:v>9.7124893733886388</c:v>
                </c:pt>
                <c:pt idx="343">
                  <c:v>9.7262567290956863</c:v>
                </c:pt>
                <c:pt idx="344">
                  <c:v>9.7399075024866413</c:v>
                </c:pt>
                <c:pt idx="345">
                  <c:v>9.7534422764095599</c:v>
                </c:pt>
                <c:pt idx="346">
                  <c:v>9.7668616395461054</c:v>
                </c:pt>
                <c:pt idx="347">
                  <c:v>9.7801661861790752</c:v>
                </c:pt>
                <c:pt idx="348">
                  <c:v>9.7933565159634988</c:v>
                </c:pt>
                <c:pt idx="349">
                  <c:v>9.8064332337011688</c:v>
                </c:pt>
                <c:pt idx="350">
                  <c:v>9.8193969491187492</c:v>
                </c:pt>
                <c:pt idx="351">
                  <c:v>9.8322482766493629</c:v>
                </c:pt>
                <c:pt idx="352">
                  <c:v>9.8449878352176778</c:v>
                </c:pt>
                <c:pt idx="353">
                  <c:v>9.8576162480285277</c:v>
                </c:pt>
                <c:pt idx="354">
                  <c:v>9.8701341423590048</c:v>
                </c:pt>
                <c:pt idx="355">
                  <c:v>9.8825421493540571</c:v>
                </c:pt>
                <c:pt idx="356">
                  <c:v>9.8948409038255729</c:v>
                </c:pt>
                <c:pt idx="357">
                  <c:v>9.9070310440549196</c:v>
                </c:pt>
                <c:pt idx="358">
                  <c:v>9.91911321159896</c:v>
                </c:pt>
                <c:pt idx="359">
                  <c:v>9.9310880510995112</c:v>
                </c:pt>
                <c:pt idx="360">
                  <c:v>9.9429562100962254</c:v>
                </c:pt>
                <c:pt idx="361">
                  <c:v>9.9547183388429001</c:v>
                </c:pt>
                <c:pt idx="362">
                  <c:v>9.9663750901271779</c:v>
                </c:pt>
                <c:pt idx="363">
                  <c:v>9.9779271190936161</c:v>
                </c:pt>
                <c:pt idx="364">
                  <c:v>9.9893750830701453</c:v>
                </c:pt>
                <c:pt idx="365">
                  <c:v>10.000719641397824</c:v>
                </c:pt>
                <c:pt idx="366">
                  <c:v>10.011961455263956</c:v>
                </c:pt>
                <c:pt idx="367">
                  <c:v>10.023101187538458</c:v>
                </c:pt>
                <c:pt idx="368">
                  <c:v>10.03413950261352</c:v>
                </c:pt>
                <c:pt idx="369">
                  <c:v>10.045077066246504</c:v>
                </c:pt>
                <c:pt idx="370">
                  <c:v>10.055914545406068</c:v>
                </c:pt>
                <c:pt idx="371">
                  <c:v>10.066652608121457</c:v>
                </c:pt>
                <c:pt idx="372">
                  <c:v>10.077291923334986</c:v>
                </c:pt>
                <c:pt idx="373">
                  <c:v>10.087833160757645</c:v>
                </c:pt>
                <c:pt idx="374">
                  <c:v>10.098276990727816</c:v>
                </c:pt>
                <c:pt idx="375">
                  <c:v>10.108624084073043</c:v>
                </c:pt>
                <c:pt idx="376">
                  <c:v>10.118875111974885</c:v>
                </c:pt>
                <c:pt idx="377">
                  <c:v>10.129030745836772</c:v>
                </c:pt>
                <c:pt idx="378">
                  <c:v>10.139091657154827</c:v>
                </c:pt>
                <c:pt idx="379">
                  <c:v>10.14905851739166</c:v>
                </c:pt>
                <c:pt idx="380">
                  <c:v>10.158931997853085</c:v>
                </c:pt>
                <c:pt idx="381">
                  <c:v>10.168712769567694</c:v>
                </c:pt>
                <c:pt idx="382">
                  <c:v>10.178401503169345</c:v>
                </c:pt>
                <c:pt idx="383">
                  <c:v>10.187998868782406</c:v>
                </c:pt>
                <c:pt idx="384">
                  <c:v>10.19750553590981</c:v>
                </c:pt>
                <c:pt idx="385">
                  <c:v>10.20692217332391</c:v>
                </c:pt>
                <c:pt idx="386">
                  <c:v>10.216249448959957</c:v>
                </c:pt>
                <c:pt idx="387">
                  <c:v>10.22548802981235</c:v>
                </c:pt>
                <c:pt idx="388">
                  <c:v>10.234638581833504</c:v>
                </c:pt>
                <c:pt idx="389">
                  <c:v>10.24370176983531</c:v>
                </c:pt>
                <c:pt idx="390">
                  <c:v>10.252678257393214</c:v>
                </c:pt>
                <c:pt idx="391">
                  <c:v>10.261568706752808</c:v>
                </c:pt>
                <c:pt idx="392">
                  <c:v>10.270373778738966</c:v>
                </c:pt>
                <c:pt idx="393">
                  <c:v>10.279094132667394</c:v>
                </c:pt>
                <c:pt idx="394">
                  <c:v>10.287730426258705</c:v>
                </c:pt>
                <c:pt idx="395">
                  <c:v>10.296283315554797</c:v>
                </c:pt>
                <c:pt idx="396">
                  <c:v>10.304753454837689</c:v>
                </c:pt>
                <c:pt idx="397">
                  <c:v>10.313141496550623</c:v>
                </c:pt>
                <c:pt idx="398">
                  <c:v>10.3214480912215</c:v>
                </c:pt>
                <c:pt idx="399">
                  <c:v>10.329673887388561</c:v>
                </c:pt>
                <c:pt idx="400">
                  <c:v>10.337819531528295</c:v>
                </c:pt>
                <c:pt idx="401">
                  <c:v>10.345885667985538</c:v>
                </c:pt>
                <c:pt idx="402">
                  <c:v>10.353872938905743</c:v>
                </c:pt>
                <c:pt idx="403">
                  <c:v>10.361781984169333</c:v>
                </c:pt>
                <c:pt idx="404">
                  <c:v>10.369613441328173</c:v>
                </c:pt>
                <c:pt idx="405">
                  <c:v>10.377367945544085</c:v>
                </c:pt>
                <c:pt idx="406">
                  <c:v>10.385046129529369</c:v>
                </c:pt>
                <c:pt idx="407">
                  <c:v>10.392648623489315</c:v>
                </c:pt>
                <c:pt idx="408">
                  <c:v>10.400176055066654</c:v>
                </c:pt>
                <c:pt idx="409">
                  <c:v>10.40762904928793</c:v>
                </c:pt>
                <c:pt idx="410">
                  <c:v>10.415008228511748</c:v>
                </c:pt>
                <c:pt idx="411">
                  <c:v>10.422314212378877</c:v>
                </c:pt>
                <c:pt idx="412">
                  <c:v>10.42954761776414</c:v>
                </c:pt>
                <c:pt idx="413">
                  <c:v>10.436709058730115</c:v>
                </c:pt>
                <c:pt idx="414">
                  <c:v>10.443799146482561</c:v>
                </c:pt>
                <c:pt idx="415">
                  <c:v>10.450818489327567</c:v>
                </c:pt>
                <c:pt idx="416">
                  <c:v>10.457767692630387</c:v>
                </c:pt>
                <c:pt idx="417">
                  <c:v>10.464647358775913</c:v>
                </c:pt>
                <c:pt idx="418">
                  <c:v>10.471458087130763</c:v>
                </c:pt>
                <c:pt idx="419">
                  <c:v>10.478200474006997</c:v>
                </c:pt>
                <c:pt idx="420">
                  <c:v>10.484875112627304</c:v>
                </c:pt>
                <c:pt idx="421">
                  <c:v>10.491482593091829</c:v>
                </c:pt>
                <c:pt idx="422">
                  <c:v>10.498023502346372</c:v>
                </c:pt>
                <c:pt idx="423">
                  <c:v>10.504498424152153</c:v>
                </c:pt>
                <c:pt idx="424">
                  <c:v>10.510907939056947</c:v>
                </c:pt>
                <c:pt idx="425">
                  <c:v>10.517252624367654</c:v>
                </c:pt>
                <c:pt idx="426">
                  <c:v>10.52353305412422</c:v>
                </c:pt>
                <c:pt idx="427">
                  <c:v>10.529749799074946</c:v>
                </c:pt>
                <c:pt idx="428">
                  <c:v>10.535903426653064</c:v>
                </c:pt>
                <c:pt idx="429">
                  <c:v>10.54199450095464</c:v>
                </c:pt>
                <c:pt idx="430">
                  <c:v>10.548023582717724</c:v>
                </c:pt>
                <c:pt idx="431">
                  <c:v>10.553991229302744</c:v>
                </c:pt>
                <c:pt idx="432">
                  <c:v>10.559897994674072</c:v>
                </c:pt>
                <c:pt idx="433">
                  <c:v>10.56574442938285</c:v>
                </c:pt>
                <c:pt idx="434">
                  <c:v>10.571531080550852</c:v>
                </c:pt>
                <c:pt idx="435">
                  <c:v>10.5772584918556</c:v>
                </c:pt>
                <c:pt idx="436">
                  <c:v>10.582927203516492</c:v>
                </c:pt>
                <c:pt idx="437">
                  <c:v>10.588537752282038</c:v>
                </c:pt>
                <c:pt idx="438">
                  <c:v>10.594090671418154</c:v>
                </c:pt>
                <c:pt idx="439">
                  <c:v>10.599586490697474</c:v>
                </c:pt>
                <c:pt idx="440">
                  <c:v>10.605025736389658</c:v>
                </c:pt>
                <c:pt idx="441">
                  <c:v>10.610408931252701</c:v>
                </c:pt>
                <c:pt idx="442">
                  <c:v>10.615736594525167</c:v>
                </c:pt>
                <c:pt idx="443">
                  <c:v>10.621009241919385</c:v>
                </c:pt>
                <c:pt idx="444">
                  <c:v>10.626227385615529</c:v>
                </c:pt>
                <c:pt idx="445">
                  <c:v>10.631391534256595</c:v>
                </c:pt>
                <c:pt idx="446">
                  <c:v>10.636502192944249</c:v>
                </c:pt>
                <c:pt idx="447">
                  <c:v>10.641559863235504</c:v>
                </c:pt>
                <c:pt idx="448">
                  <c:v>10.646565043140217</c:v>
                </c:pt>
                <c:pt idx="449">
                  <c:v>10.651518227119407</c:v>
                </c:pt>
                <c:pt idx="450">
                  <c:v>10.656419906084315</c:v>
                </c:pt>
                <c:pt idx="451">
                  <c:v>10.661270567396267</c:v>
                </c:pt>
                <c:pt idx="452">
                  <c:v>10.666070694867226</c:v>
                </c:pt>
                <c:pt idx="453">
                  <c:v>10.670820768761113</c:v>
                </c:pt>
                <c:pt idx="454">
                  <c:v>10.67552126579578</c:v>
                </c:pt>
                <c:pt idx="455">
                  <c:v>10.680172659145684</c:v>
                </c:pt>
                <c:pt idx="456">
                  <c:v>10.684775418445238</c:v>
                </c:pt>
                <c:pt idx="457">
                  <c:v>10.689330009792778</c:v>
                </c:pt>
                <c:pt idx="458">
                  <c:v>10.693836895755149</c:v>
                </c:pt>
                <c:pt idx="459">
                  <c:v>10.698296535372931</c:v>
                </c:pt>
                <c:pt idx="460">
                  <c:v>10.702709384166225</c:v>
                </c:pt>
                <c:pt idx="461">
                  <c:v>10.707075894141024</c:v>
                </c:pt>
                <c:pt idx="462">
                  <c:v>10.711396513796124</c:v>
                </c:pt>
                <c:pt idx="463">
                  <c:v>10.715671688130591</c:v>
                </c:pt>
                <c:pt idx="464">
                  <c:v>10.71990185865174</c:v>
                </c:pt>
                <c:pt idx="465">
                  <c:v>10.72408746338362</c:v>
                </c:pt>
                <c:pt idx="466">
                  <c:v>10.728228936875993</c:v>
                </c:pt>
                <c:pt idx="467">
                  <c:v>10.732326710213783</c:v>
                </c:pt>
                <c:pt idx="468">
                  <c:v>10.736381211026989</c:v>
                </c:pt>
                <c:pt idx="469">
                  <c:v>10.740392863501027</c:v>
                </c:pt>
                <c:pt idx="470">
                  <c:v>10.744362088387545</c:v>
                </c:pt>
                <c:pt idx="471">
                  <c:v>10.748289303015596</c:v>
                </c:pt>
                <c:pt idx="472">
                  <c:v>10.752174921303263</c:v>
                </c:pt>
                <c:pt idx="473">
                  <c:v>10.756019353769634</c:v>
                </c:pt>
                <c:pt idx="474">
                  <c:v>10.759823007547192</c:v>
                </c:pt>
                <c:pt idx="475">
                  <c:v>10.763586286394528</c:v>
                </c:pt>
                <c:pt idx="476">
                  <c:v>10.767309590709429</c:v>
                </c:pt>
                <c:pt idx="477">
                  <c:v>10.770993317542292</c:v>
                </c:pt>
                <c:pt idx="478">
                  <c:v>10.774637860609875</c:v>
                </c:pt>
                <c:pt idx="479">
                  <c:v>10.778243610309335</c:v>
                </c:pt>
                <c:pt idx="480">
                  <c:v>10.781810953732601</c:v>
                </c:pt>
                <c:pt idx="481">
                  <c:v>10.785340274680998</c:v>
                </c:pt>
                <c:pt idx="482">
                  <c:v>10.788831953680182</c:v>
                </c:pt>
                <c:pt idx="483">
                  <c:v>10.792286367995336</c:v>
                </c:pt>
                <c:pt idx="484">
                  <c:v>10.795703891646589</c:v>
                </c:pt>
                <c:pt idx="485">
                  <c:v>10.799084895424738</c:v>
                </c:pt>
                <c:pt idx="486">
                  <c:v>10.802429746907146</c:v>
                </c:pt>
                <c:pt idx="487">
                  <c:v>10.80573881047391</c:v>
                </c:pt>
                <c:pt idx="488">
                  <c:v>10.809012447324225</c:v>
                </c:pt>
                <c:pt idx="489">
                  <c:v>10.81225101549294</c:v>
                </c:pt>
                <c:pt idx="490">
                  <c:v>10.815454869867342</c:v>
                </c:pt>
                <c:pt idx="491">
                  <c:v>10.81862436220411</c:v>
                </c:pt>
                <c:pt idx="492">
                  <c:v>10.821759841146434</c:v>
                </c:pt>
                <c:pt idx="493">
                  <c:v>10.824861652241331</c:v>
                </c:pt>
                <c:pt idx="494">
                  <c:v>10.827930137957093</c:v>
                </c:pt>
                <c:pt idx="495">
                  <c:v>10.830965637700908</c:v>
                </c:pt>
                <c:pt idx="496">
                  <c:v>10.83396848783662</c:v>
                </c:pt>
                <c:pt idx="497">
                  <c:v>10.836939021702612</c:v>
                </c:pt>
                <c:pt idx="498">
                  <c:v>10.839877569629852</c:v>
                </c:pt>
                <c:pt idx="499">
                  <c:v>10.842784458959995</c:v>
                </c:pt>
                <c:pt idx="500">
                  <c:v>10.845660014063675</c:v>
                </c:pt>
                <c:pt idx="501">
                  <c:v>10.848504556358847</c:v>
                </c:pt>
                <c:pt idx="502">
                  <c:v>10.851318404329257</c:v>
                </c:pt>
                <c:pt idx="503">
                  <c:v>10.854101873542984</c:v>
                </c:pt>
                <c:pt idx="504">
                  <c:v>10.856855276671071</c:v>
                </c:pt>
                <c:pt idx="505">
                  <c:v>10.859578923506273</c:v>
                </c:pt>
                <c:pt idx="506">
                  <c:v>10.862273120981808</c:v>
                </c:pt>
                <c:pt idx="507">
                  <c:v>10.864938173190222</c:v>
                </c:pt>
                <c:pt idx="508">
                  <c:v>10.867574381402306</c:v>
                </c:pt>
                <c:pt idx="509">
                  <c:v>10.870182044086071</c:v>
                </c:pt>
                <c:pt idx="510">
                  <c:v>10.872761456925753</c:v>
                </c:pt>
                <c:pt idx="511">
                  <c:v>10.875312912840863</c:v>
                </c:pt>
                <c:pt idx="512">
                  <c:v>10.877836702005306</c:v>
                </c:pt>
                <c:pt idx="513">
                  <c:v>10.880333111866499</c:v>
                </c:pt>
                <c:pt idx="514">
                  <c:v>10.882802427164517</c:v>
                </c:pt>
                <c:pt idx="515">
                  <c:v>10.885244929951284</c:v>
                </c:pt>
                <c:pt idx="516">
                  <c:v>10.887660899609754</c:v>
                </c:pt>
                <c:pt idx="517">
                  <c:v>10.890050612873139</c:v>
                </c:pt>
                <c:pt idx="518">
                  <c:v>10.892414343844083</c:v>
                </c:pt>
                <c:pt idx="519">
                  <c:v>10.894752364013923</c:v>
                </c:pt>
                <c:pt idx="520">
                  <c:v>10.897064942281881</c:v>
                </c:pt>
                <c:pt idx="521">
                  <c:v>10.899352344974279</c:v>
                </c:pt>
                <c:pt idx="522">
                  <c:v>10.901614835863738</c:v>
                </c:pt>
                <c:pt idx="523">
                  <c:v>10.903852676188375</c:v>
                </c:pt>
                <c:pt idx="524">
                  <c:v>10.906066124670961</c:v>
                </c:pt>
                <c:pt idx="525">
                  <c:v>10.908255437538079</c:v>
                </c:pt>
                <c:pt idx="526">
                  <c:v>10.910420868539257</c:v>
                </c:pt>
                <c:pt idx="527">
                  <c:v>10.912562668966036</c:v>
                </c:pt>
                <c:pt idx="528">
                  <c:v>10.914681087671068</c:v>
                </c:pt>
                <c:pt idx="529">
                  <c:v>10.916776371087142</c:v>
                </c:pt>
                <c:pt idx="530">
                  <c:v>10.918848763246148</c:v>
                </c:pt>
                <c:pt idx="531">
                  <c:v>10.920898505798059</c:v>
                </c:pt>
                <c:pt idx="532">
                  <c:v>10.922925838029835</c:v>
                </c:pt>
                <c:pt idx="533">
                  <c:v>10.924930996884266</c:v>
                </c:pt>
                <c:pt idx="534">
                  <c:v>10.926914216978805</c:v>
                </c:pt>
                <c:pt idx="535">
                  <c:v>10.9288757306243</c:v>
                </c:pt>
                <c:pt idx="536">
                  <c:v>10.93081576784374</c:v>
                </c:pt>
                <c:pt idx="537">
                  <c:v>10.932734556390841</c:v>
                </c:pt>
                <c:pt idx="538">
                  <c:v>10.934632321768687</c:v>
                </c:pt>
                <c:pt idx="539">
                  <c:v>10.936509287248224</c:v>
                </c:pt>
                <c:pt idx="540">
                  <c:v>10.938365673886729</c:v>
                </c:pt>
                <c:pt idx="541">
                  <c:v>10.940201700546186</c:v>
                </c:pt>
                <c:pt idx="542">
                  <c:v>10.942017583911635</c:v>
                </c:pt>
                <c:pt idx="543">
                  <c:v>10.943813538509401</c:v>
                </c:pt>
                <c:pt idx="544">
                  <c:v>10.94558977672529</c:v>
                </c:pt>
                <c:pt idx="545">
                  <c:v>10.947346508822674</c:v>
                </c:pt>
                <c:pt idx="546">
                  <c:v>10.949083942960531</c:v>
                </c:pt>
                <c:pt idx="547">
                  <c:v>10.950802285211401</c:v>
                </c:pt>
                <c:pt idx="548">
                  <c:v>10.952501739579242</c:v>
                </c:pt>
                <c:pt idx="549">
                  <c:v>10.954182508017212</c:v>
                </c:pt>
                <c:pt idx="550">
                  <c:v>10.955844790445402</c:v>
                </c:pt>
                <c:pt idx="551">
                  <c:v>10.957488784768413</c:v>
                </c:pt>
                <c:pt idx="552">
                  <c:v>10.959114686892935</c:v>
                </c:pt>
                <c:pt idx="553">
                  <c:v>10.960722690745166</c:v>
                </c:pt>
                <c:pt idx="554">
                  <c:v>10.962312988288161</c:v>
                </c:pt>
                <c:pt idx="555">
                  <c:v>10.963885769539131</c:v>
                </c:pt>
                <c:pt idx="556">
                  <c:v>10.965441222586604</c:v>
                </c:pt>
                <c:pt idx="557">
                  <c:v>10.966979533607487</c:v>
                </c:pt>
                <c:pt idx="558">
                  <c:v>10.968500886884103</c:v>
                </c:pt>
                <c:pt idx="559">
                  <c:v>10.970005464821055</c:v>
                </c:pt>
                <c:pt idx="560">
                  <c:v>10.971493447962027</c:v>
                </c:pt>
                <c:pt idx="561">
                  <c:v>10.972965015006521</c:v>
                </c:pt>
                <c:pt idx="562">
                  <c:v>10.974420342826429</c:v>
                </c:pt>
                <c:pt idx="563">
                  <c:v>10.975859606482562</c:v>
                </c:pt>
                <c:pt idx="564">
                  <c:v>10.977282979241069</c:v>
                </c:pt>
                <c:pt idx="565">
                  <c:v>10.978690632589732</c:v>
                </c:pt>
                <c:pt idx="566">
                  <c:v>10.980082736254207</c:v>
                </c:pt>
                <c:pt idx="567">
                  <c:v>10.981459458214104</c:v>
                </c:pt>
                <c:pt idx="568">
                  <c:v>10.98282096471902</c:v>
                </c:pt>
                <c:pt idx="569">
                  <c:v>10.984167420304463</c:v>
                </c:pt>
                <c:pt idx="570">
                  <c:v>10.985498987807622</c:v>
                </c:pt>
                <c:pt idx="571">
                  <c:v>10.986815828383103</c:v>
                </c:pt>
                <c:pt idx="572">
                  <c:v>10.988118101518527</c:v>
                </c:pt>
                <c:pt idx="573">
                  <c:v>10.989405965050022</c:v>
                </c:pt>
                <c:pt idx="574">
                  <c:v>10.990679575177625</c:v>
                </c:pt>
                <c:pt idx="575">
                  <c:v>10.991939086480569</c:v>
                </c:pt>
                <c:pt idx="576">
                  <c:v>10.993184651932477</c:v>
                </c:pt>
                <c:pt idx="577">
                  <c:v>10.994416422916439</c:v>
                </c:pt>
                <c:pt idx="578">
                  <c:v>10.995634549239993</c:v>
                </c:pt>
                <c:pt idx="579">
                  <c:v>10.996839179149992</c:v>
                </c:pt>
                <c:pt idx="580">
                  <c:v>10.998030459347392</c:v>
                </c:pt>
                <c:pt idx="581">
                  <c:v>10.999208535001873</c:v>
                </c:pt>
                <c:pt idx="582">
                  <c:v>11.000373549766447</c:v>
                </c:pt>
                <c:pt idx="583">
                  <c:v>11.001525645791872</c:v>
                </c:pt>
                <c:pt idx="584">
                  <c:v>11.002664963741008</c:v>
                </c:pt>
                <c:pt idx="585">
                  <c:v>11.003791642803071</c:v>
                </c:pt>
                <c:pt idx="586">
                  <c:v>11.004905820707755</c:v>
                </c:pt>
                <c:pt idx="587">
                  <c:v>11.006007633739245</c:v>
                </c:pt>
                <c:pt idx="588">
                  <c:v>11.007097216750187</c:v>
                </c:pt>
                <c:pt idx="589">
                  <c:v>11.008174703175456</c:v>
                </c:pt>
                <c:pt idx="590">
                  <c:v>11.0092402250459</c:v>
                </c:pt>
                <c:pt idx="591">
                  <c:v>11.010293913001938</c:v>
                </c:pt>
                <c:pt idx="592">
                  <c:v>11.01133589630706</c:v>
                </c:pt>
                <c:pt idx="593">
                  <c:v>11.012366302861237</c:v>
                </c:pt>
                <c:pt idx="594">
                  <c:v>11.013385259214205</c:v>
                </c:pt>
                <c:pt idx="595">
                  <c:v>11.014392890578636</c:v>
                </c:pt>
                <c:pt idx="596">
                  <c:v>11.015389320843267</c:v>
                </c:pt>
                <c:pt idx="597">
                  <c:v>11.016374672585828</c:v>
                </c:pt>
                <c:pt idx="598">
                  <c:v>11.017349067085965</c:v>
                </c:pt>
                <c:pt idx="599">
                  <c:v>11.018312624337977</c:v>
                </c:pt>
                <c:pt idx="600">
                  <c:v>11.019265463063499</c:v>
                </c:pt>
                <c:pt idx="601">
                  <c:v>11.020207700724079</c:v>
                </c:pt>
                <c:pt idx="602">
                  <c:v>11.021139453533616</c:v>
                </c:pt>
                <c:pt idx="603">
                  <c:v>11.02206083647075</c:v>
                </c:pt>
                <c:pt idx="604">
                  <c:v>11.022971963291099</c:v>
                </c:pt>
                <c:pt idx="605">
                  <c:v>11.023872946539425</c:v>
                </c:pt>
                <c:pt idx="606">
                  <c:v>11.024763897561687</c:v>
                </c:pt>
                <c:pt idx="607">
                  <c:v>11.025644926517009</c:v>
                </c:pt>
                <c:pt idx="608">
                  <c:v>11.0265161423895</c:v>
                </c:pt>
                <c:pt idx="609">
                  <c:v>11.027377653000068</c:v>
                </c:pt>
                <c:pt idx="610">
                  <c:v>11.028229565017995</c:v>
                </c:pt>
                <c:pt idx="611">
                  <c:v>11.029071983972576</c:v>
                </c:pt>
                <c:pt idx="612">
                  <c:v>11.029905014264502</c:v>
                </c:pt>
                <c:pt idx="613">
                  <c:v>11.030728759177272</c:v>
                </c:pt>
                <c:pt idx="614">
                  <c:v>11.031543320888421</c:v>
                </c:pt>
                <c:pt idx="615">
                  <c:v>11.03234880048069</c:v>
                </c:pt>
                <c:pt idx="616">
                  <c:v>11.033145297953103</c:v>
                </c:pt>
                <c:pt idx="617">
                  <c:v>11.033932912231911</c:v>
                </c:pt>
                <c:pt idx="618">
                  <c:v>11.034711741181487</c:v>
                </c:pt>
                <c:pt idx="619">
                  <c:v>11.035481881615096</c:v>
                </c:pt>
                <c:pt idx="620">
                  <c:v>11.036243429305568</c:v>
                </c:pt>
                <c:pt idx="621">
                  <c:v>11.036996478995885</c:v>
                </c:pt>
                <c:pt idx="622">
                  <c:v>11.037741124409699</c:v>
                </c:pt>
                <c:pt idx="623">
                  <c:v>11.03847745826169</c:v>
                </c:pt>
                <c:pt idx="624">
                  <c:v>11.039205572267909</c:v>
                </c:pt>
                <c:pt idx="625">
                  <c:v>11.039925557155959</c:v>
                </c:pt>
                <c:pt idx="626">
                  <c:v>11.040637502675148</c:v>
                </c:pt>
                <c:pt idx="627">
                  <c:v>11.041341497606487</c:v>
                </c:pt>
                <c:pt idx="628">
                  <c:v>11.042037629772656</c:v>
                </c:pt>
                <c:pt idx="629">
                  <c:v>11.042725986047834</c:v>
                </c:pt>
                <c:pt idx="630">
                  <c:v>11.043406652367468</c:v>
                </c:pt>
                <c:pt idx="631">
                  <c:v>11.044079713737927</c:v>
                </c:pt>
                <c:pt idx="632">
                  <c:v>11.044745254246108</c:v>
                </c:pt>
                <c:pt idx="633">
                  <c:v>11.045403357068899</c:v>
                </c:pt>
                <c:pt idx="634">
                  <c:v>11.0460541044826</c:v>
                </c:pt>
              </c:numCache>
            </c:numRef>
          </c:yVal>
        </c:ser>
        <c:ser>
          <c:idx val="4"/>
          <c:order val="4"/>
          <c:tx>
            <c:v>Model Flash Drives</c:v>
          </c:tx>
          <c:spPr>
            <a:ln w="28575">
              <a:solidFill>
                <a:srgbClr val="C0504D">
                  <a:alpha val="50000"/>
                </a:srgbClr>
              </a:solidFill>
              <a:prstDash val="sysDot"/>
            </a:ln>
          </c:spPr>
          <c:marker>
            <c:symbol val="none"/>
          </c:marker>
          <c:xVal>
            <c:numRef>
              <c:f>Predictions!$A$16:$A$650</c:f>
              <c:numCache>
                <c:formatCode>dd/mm/yyyy</c:formatCode>
                <c:ptCount val="635"/>
                <c:pt idx="0">
                  <c:v>29221.75</c:v>
                </c:pt>
                <c:pt idx="1">
                  <c:v>29252.1875</c:v>
                </c:pt>
                <c:pt idx="2">
                  <c:v>29282.625</c:v>
                </c:pt>
                <c:pt idx="3">
                  <c:v>29313.0625</c:v>
                </c:pt>
                <c:pt idx="4">
                  <c:v>29343.5</c:v>
                </c:pt>
                <c:pt idx="5">
                  <c:v>29373.9375</c:v>
                </c:pt>
                <c:pt idx="6">
                  <c:v>29404.375</c:v>
                </c:pt>
                <c:pt idx="7">
                  <c:v>29434.8125</c:v>
                </c:pt>
                <c:pt idx="8">
                  <c:v>29465.25</c:v>
                </c:pt>
                <c:pt idx="9">
                  <c:v>29495.6875</c:v>
                </c:pt>
                <c:pt idx="10">
                  <c:v>29526.125</c:v>
                </c:pt>
                <c:pt idx="11">
                  <c:v>29556.5625</c:v>
                </c:pt>
                <c:pt idx="12">
                  <c:v>29587</c:v>
                </c:pt>
                <c:pt idx="13">
                  <c:v>29617.4375</c:v>
                </c:pt>
                <c:pt idx="14">
                  <c:v>29647.875</c:v>
                </c:pt>
                <c:pt idx="15">
                  <c:v>29678.3125</c:v>
                </c:pt>
                <c:pt idx="16">
                  <c:v>29708.75</c:v>
                </c:pt>
                <c:pt idx="17">
                  <c:v>29739.1875</c:v>
                </c:pt>
                <c:pt idx="18">
                  <c:v>29769.625</c:v>
                </c:pt>
                <c:pt idx="19">
                  <c:v>29800.0625</c:v>
                </c:pt>
                <c:pt idx="20">
                  <c:v>29830.5</c:v>
                </c:pt>
                <c:pt idx="21">
                  <c:v>29860.9375</c:v>
                </c:pt>
                <c:pt idx="22">
                  <c:v>29891.375</c:v>
                </c:pt>
                <c:pt idx="23">
                  <c:v>29921.8125</c:v>
                </c:pt>
                <c:pt idx="24">
                  <c:v>29952.25</c:v>
                </c:pt>
                <c:pt idx="25">
                  <c:v>29982.6875</c:v>
                </c:pt>
                <c:pt idx="26">
                  <c:v>30013.125</c:v>
                </c:pt>
                <c:pt idx="27">
                  <c:v>30043.5625</c:v>
                </c:pt>
                <c:pt idx="28">
                  <c:v>30074</c:v>
                </c:pt>
                <c:pt idx="29">
                  <c:v>30104.4375</c:v>
                </c:pt>
                <c:pt idx="30">
                  <c:v>30134.875</c:v>
                </c:pt>
                <c:pt idx="31">
                  <c:v>30165.3125</c:v>
                </c:pt>
                <c:pt idx="32">
                  <c:v>30195.75</c:v>
                </c:pt>
                <c:pt idx="33">
                  <c:v>30226.1875</c:v>
                </c:pt>
                <c:pt idx="34">
                  <c:v>30256.625</c:v>
                </c:pt>
                <c:pt idx="35">
                  <c:v>30287.0625</c:v>
                </c:pt>
                <c:pt idx="36">
                  <c:v>30317.5</c:v>
                </c:pt>
                <c:pt idx="37">
                  <c:v>30347.9375</c:v>
                </c:pt>
                <c:pt idx="38">
                  <c:v>30378.375</c:v>
                </c:pt>
                <c:pt idx="39">
                  <c:v>30408.8125</c:v>
                </c:pt>
                <c:pt idx="40">
                  <c:v>30439.25</c:v>
                </c:pt>
                <c:pt idx="41">
                  <c:v>30469.6875</c:v>
                </c:pt>
                <c:pt idx="42">
                  <c:v>30500.125</c:v>
                </c:pt>
                <c:pt idx="43">
                  <c:v>30530.5625</c:v>
                </c:pt>
                <c:pt idx="44">
                  <c:v>30561</c:v>
                </c:pt>
                <c:pt idx="45">
                  <c:v>30591.4375</c:v>
                </c:pt>
                <c:pt idx="46">
                  <c:v>30621.875</c:v>
                </c:pt>
                <c:pt idx="47">
                  <c:v>30652.3125</c:v>
                </c:pt>
                <c:pt idx="48">
                  <c:v>30682.75</c:v>
                </c:pt>
                <c:pt idx="49">
                  <c:v>30713.1875</c:v>
                </c:pt>
                <c:pt idx="50">
                  <c:v>30743.625</c:v>
                </c:pt>
                <c:pt idx="51">
                  <c:v>30774.0625</c:v>
                </c:pt>
                <c:pt idx="52">
                  <c:v>30804.5</c:v>
                </c:pt>
                <c:pt idx="53">
                  <c:v>30834.9375</c:v>
                </c:pt>
                <c:pt idx="54">
                  <c:v>30865.375</c:v>
                </c:pt>
                <c:pt idx="55">
                  <c:v>30895.8125</c:v>
                </c:pt>
                <c:pt idx="56">
                  <c:v>30926.25</c:v>
                </c:pt>
                <c:pt idx="57">
                  <c:v>30956.6875</c:v>
                </c:pt>
                <c:pt idx="58">
                  <c:v>30987.125</c:v>
                </c:pt>
                <c:pt idx="59">
                  <c:v>31017.5625</c:v>
                </c:pt>
                <c:pt idx="60">
                  <c:v>31048</c:v>
                </c:pt>
                <c:pt idx="61">
                  <c:v>31078.4375</c:v>
                </c:pt>
                <c:pt idx="62">
                  <c:v>31108.875</c:v>
                </c:pt>
                <c:pt idx="63">
                  <c:v>31139.3125</c:v>
                </c:pt>
                <c:pt idx="64">
                  <c:v>31169.75</c:v>
                </c:pt>
                <c:pt idx="65">
                  <c:v>31200.1875</c:v>
                </c:pt>
                <c:pt idx="66">
                  <c:v>31230.625</c:v>
                </c:pt>
                <c:pt idx="67">
                  <c:v>31261.0625</c:v>
                </c:pt>
                <c:pt idx="68">
                  <c:v>31291.5</c:v>
                </c:pt>
                <c:pt idx="69">
                  <c:v>31321.9375</c:v>
                </c:pt>
                <c:pt idx="70">
                  <c:v>31352.375</c:v>
                </c:pt>
                <c:pt idx="71">
                  <c:v>31382.8125</c:v>
                </c:pt>
                <c:pt idx="72">
                  <c:v>31413.25</c:v>
                </c:pt>
                <c:pt idx="73">
                  <c:v>31443.6875</c:v>
                </c:pt>
                <c:pt idx="74">
                  <c:v>31474.125</c:v>
                </c:pt>
                <c:pt idx="75">
                  <c:v>31504.5625</c:v>
                </c:pt>
                <c:pt idx="76">
                  <c:v>31535</c:v>
                </c:pt>
                <c:pt idx="77">
                  <c:v>31565.4375</c:v>
                </c:pt>
                <c:pt idx="78">
                  <c:v>31595.875</c:v>
                </c:pt>
                <c:pt idx="79">
                  <c:v>31626.3125</c:v>
                </c:pt>
                <c:pt idx="80">
                  <c:v>31656.75</c:v>
                </c:pt>
                <c:pt idx="81">
                  <c:v>31687.1875</c:v>
                </c:pt>
                <c:pt idx="82">
                  <c:v>31717.625</c:v>
                </c:pt>
                <c:pt idx="83">
                  <c:v>31748.0625</c:v>
                </c:pt>
                <c:pt idx="84">
                  <c:v>31778.5</c:v>
                </c:pt>
                <c:pt idx="85">
                  <c:v>31808.9375</c:v>
                </c:pt>
                <c:pt idx="86">
                  <c:v>31839.375</c:v>
                </c:pt>
                <c:pt idx="87">
                  <c:v>31869.8125</c:v>
                </c:pt>
                <c:pt idx="88">
                  <c:v>31900.25</c:v>
                </c:pt>
                <c:pt idx="89">
                  <c:v>31930.6875</c:v>
                </c:pt>
                <c:pt idx="90">
                  <c:v>31961.125</c:v>
                </c:pt>
                <c:pt idx="91">
                  <c:v>31991.5625</c:v>
                </c:pt>
                <c:pt idx="92">
                  <c:v>32022</c:v>
                </c:pt>
                <c:pt idx="93">
                  <c:v>32052.4375</c:v>
                </c:pt>
                <c:pt idx="94">
                  <c:v>32082.875</c:v>
                </c:pt>
                <c:pt idx="95">
                  <c:v>32113.3125</c:v>
                </c:pt>
                <c:pt idx="96">
                  <c:v>32143.75</c:v>
                </c:pt>
                <c:pt idx="97">
                  <c:v>32174.1875</c:v>
                </c:pt>
                <c:pt idx="98">
                  <c:v>32204.625</c:v>
                </c:pt>
                <c:pt idx="99">
                  <c:v>32235.0625</c:v>
                </c:pt>
                <c:pt idx="100">
                  <c:v>32265.5</c:v>
                </c:pt>
                <c:pt idx="101">
                  <c:v>32295.9375</c:v>
                </c:pt>
                <c:pt idx="102">
                  <c:v>32326.375</c:v>
                </c:pt>
                <c:pt idx="103">
                  <c:v>32356.8125</c:v>
                </c:pt>
                <c:pt idx="104">
                  <c:v>32387.25</c:v>
                </c:pt>
                <c:pt idx="105">
                  <c:v>32417.6875</c:v>
                </c:pt>
                <c:pt idx="106">
                  <c:v>32448.125</c:v>
                </c:pt>
                <c:pt idx="107">
                  <c:v>32478.5625</c:v>
                </c:pt>
                <c:pt idx="108">
                  <c:v>32509</c:v>
                </c:pt>
                <c:pt idx="109">
                  <c:v>32539.4375</c:v>
                </c:pt>
                <c:pt idx="110">
                  <c:v>32569.875</c:v>
                </c:pt>
                <c:pt idx="111">
                  <c:v>32600.3125</c:v>
                </c:pt>
                <c:pt idx="112">
                  <c:v>32630.75</c:v>
                </c:pt>
                <c:pt idx="113">
                  <c:v>32661.1875</c:v>
                </c:pt>
                <c:pt idx="114">
                  <c:v>32691.625</c:v>
                </c:pt>
                <c:pt idx="115">
                  <c:v>32722.0625</c:v>
                </c:pt>
                <c:pt idx="116">
                  <c:v>32752.5</c:v>
                </c:pt>
                <c:pt idx="117">
                  <c:v>32782.9375</c:v>
                </c:pt>
                <c:pt idx="118">
                  <c:v>32813.375</c:v>
                </c:pt>
                <c:pt idx="119">
                  <c:v>32843.8125</c:v>
                </c:pt>
                <c:pt idx="120">
                  <c:v>32874.25</c:v>
                </c:pt>
                <c:pt idx="121">
                  <c:v>32904.6875</c:v>
                </c:pt>
                <c:pt idx="122">
                  <c:v>32935.125</c:v>
                </c:pt>
                <c:pt idx="123">
                  <c:v>32965.5625</c:v>
                </c:pt>
                <c:pt idx="124">
                  <c:v>32996</c:v>
                </c:pt>
                <c:pt idx="125">
                  <c:v>33026.4375</c:v>
                </c:pt>
                <c:pt idx="126">
                  <c:v>33056.875</c:v>
                </c:pt>
                <c:pt idx="127">
                  <c:v>33087.3125</c:v>
                </c:pt>
                <c:pt idx="128">
                  <c:v>33117.75</c:v>
                </c:pt>
                <c:pt idx="129">
                  <c:v>33148.1875</c:v>
                </c:pt>
                <c:pt idx="130">
                  <c:v>33178.625</c:v>
                </c:pt>
                <c:pt idx="131">
                  <c:v>33209.0625</c:v>
                </c:pt>
                <c:pt idx="132">
                  <c:v>33239.5</c:v>
                </c:pt>
                <c:pt idx="133">
                  <c:v>33269.9375</c:v>
                </c:pt>
                <c:pt idx="134">
                  <c:v>33300.375</c:v>
                </c:pt>
                <c:pt idx="135">
                  <c:v>33330.8125</c:v>
                </c:pt>
                <c:pt idx="136">
                  <c:v>33361.25</c:v>
                </c:pt>
                <c:pt idx="137">
                  <c:v>33391.6875</c:v>
                </c:pt>
                <c:pt idx="138">
                  <c:v>33422.125</c:v>
                </c:pt>
                <c:pt idx="139">
                  <c:v>33452.5625</c:v>
                </c:pt>
                <c:pt idx="140">
                  <c:v>33483</c:v>
                </c:pt>
                <c:pt idx="141">
                  <c:v>33513.4375</c:v>
                </c:pt>
                <c:pt idx="142">
                  <c:v>33543.875</c:v>
                </c:pt>
                <c:pt idx="143">
                  <c:v>33574.3125</c:v>
                </c:pt>
                <c:pt idx="144">
                  <c:v>33604.75</c:v>
                </c:pt>
                <c:pt idx="145">
                  <c:v>33635.1875</c:v>
                </c:pt>
                <c:pt idx="146">
                  <c:v>33665.625</c:v>
                </c:pt>
                <c:pt idx="147">
                  <c:v>33696.0625</c:v>
                </c:pt>
                <c:pt idx="148">
                  <c:v>33726.5</c:v>
                </c:pt>
                <c:pt idx="149">
                  <c:v>33756.9375</c:v>
                </c:pt>
                <c:pt idx="150">
                  <c:v>33787.375</c:v>
                </c:pt>
                <c:pt idx="151">
                  <c:v>33817.8125</c:v>
                </c:pt>
                <c:pt idx="152">
                  <c:v>33848.25</c:v>
                </c:pt>
                <c:pt idx="153">
                  <c:v>33878.6875</c:v>
                </c:pt>
                <c:pt idx="154">
                  <c:v>33909.125</c:v>
                </c:pt>
                <c:pt idx="155">
                  <c:v>33939.5625</c:v>
                </c:pt>
                <c:pt idx="156">
                  <c:v>33970</c:v>
                </c:pt>
                <c:pt idx="157">
                  <c:v>34000.4375</c:v>
                </c:pt>
                <c:pt idx="158">
                  <c:v>34030.875</c:v>
                </c:pt>
                <c:pt idx="159">
                  <c:v>34061.3125</c:v>
                </c:pt>
                <c:pt idx="160">
                  <c:v>34091.75</c:v>
                </c:pt>
                <c:pt idx="161">
                  <c:v>34122.1875</c:v>
                </c:pt>
                <c:pt idx="162">
                  <c:v>34152.625</c:v>
                </c:pt>
                <c:pt idx="163">
                  <c:v>34183.0625</c:v>
                </c:pt>
                <c:pt idx="164">
                  <c:v>34213.5</c:v>
                </c:pt>
                <c:pt idx="165">
                  <c:v>34243.9375</c:v>
                </c:pt>
                <c:pt idx="166">
                  <c:v>34274.375</c:v>
                </c:pt>
                <c:pt idx="167">
                  <c:v>34304.8125</c:v>
                </c:pt>
                <c:pt idx="168">
                  <c:v>34335.25</c:v>
                </c:pt>
                <c:pt idx="169">
                  <c:v>34365.6875</c:v>
                </c:pt>
                <c:pt idx="170">
                  <c:v>34396.125</c:v>
                </c:pt>
                <c:pt idx="171">
                  <c:v>34426.5625</c:v>
                </c:pt>
                <c:pt idx="172">
                  <c:v>34457</c:v>
                </c:pt>
                <c:pt idx="173">
                  <c:v>34487.4375</c:v>
                </c:pt>
                <c:pt idx="174">
                  <c:v>34517.875</c:v>
                </c:pt>
                <c:pt idx="175">
                  <c:v>34548.3125</c:v>
                </c:pt>
                <c:pt idx="176">
                  <c:v>34578.75</c:v>
                </c:pt>
                <c:pt idx="177">
                  <c:v>34609.1875</c:v>
                </c:pt>
                <c:pt idx="178">
                  <c:v>34639.625</c:v>
                </c:pt>
                <c:pt idx="179">
                  <c:v>34670.0625</c:v>
                </c:pt>
                <c:pt idx="180">
                  <c:v>34700.5</c:v>
                </c:pt>
                <c:pt idx="181">
                  <c:v>34730.9375</c:v>
                </c:pt>
                <c:pt idx="182">
                  <c:v>34761.375</c:v>
                </c:pt>
                <c:pt idx="183">
                  <c:v>34791.8125</c:v>
                </c:pt>
                <c:pt idx="184">
                  <c:v>34822.25</c:v>
                </c:pt>
                <c:pt idx="185">
                  <c:v>34852.6875</c:v>
                </c:pt>
                <c:pt idx="186">
                  <c:v>34883.125</c:v>
                </c:pt>
                <c:pt idx="187">
                  <c:v>34913.5625</c:v>
                </c:pt>
                <c:pt idx="188">
                  <c:v>34944</c:v>
                </c:pt>
                <c:pt idx="189">
                  <c:v>34974.4375</c:v>
                </c:pt>
                <c:pt idx="190">
                  <c:v>35004.875</c:v>
                </c:pt>
                <c:pt idx="191">
                  <c:v>35035.3125</c:v>
                </c:pt>
                <c:pt idx="192">
                  <c:v>35065.75</c:v>
                </c:pt>
                <c:pt idx="193">
                  <c:v>35096.1875</c:v>
                </c:pt>
                <c:pt idx="194">
                  <c:v>35126.625</c:v>
                </c:pt>
                <c:pt idx="195">
                  <c:v>35157.0625</c:v>
                </c:pt>
                <c:pt idx="196">
                  <c:v>35187.5</c:v>
                </c:pt>
                <c:pt idx="197">
                  <c:v>35217.9375</c:v>
                </c:pt>
                <c:pt idx="198">
                  <c:v>35248.375</c:v>
                </c:pt>
                <c:pt idx="199">
                  <c:v>35278.8125</c:v>
                </c:pt>
                <c:pt idx="200">
                  <c:v>35309.25</c:v>
                </c:pt>
                <c:pt idx="201">
                  <c:v>35339.6875</c:v>
                </c:pt>
                <c:pt idx="202">
                  <c:v>35370.125</c:v>
                </c:pt>
                <c:pt idx="203">
                  <c:v>35400.5625</c:v>
                </c:pt>
                <c:pt idx="204">
                  <c:v>35431</c:v>
                </c:pt>
                <c:pt idx="205">
                  <c:v>35461.4375</c:v>
                </c:pt>
                <c:pt idx="206">
                  <c:v>35491.875</c:v>
                </c:pt>
                <c:pt idx="207">
                  <c:v>35522.3125</c:v>
                </c:pt>
                <c:pt idx="208">
                  <c:v>35552.75</c:v>
                </c:pt>
                <c:pt idx="209">
                  <c:v>35583.1875</c:v>
                </c:pt>
                <c:pt idx="210">
                  <c:v>35613.625</c:v>
                </c:pt>
                <c:pt idx="211">
                  <c:v>35644.0625</c:v>
                </c:pt>
                <c:pt idx="212">
                  <c:v>35674.5</c:v>
                </c:pt>
                <c:pt idx="213">
                  <c:v>35704.9375</c:v>
                </c:pt>
                <c:pt idx="214">
                  <c:v>35735.375</c:v>
                </c:pt>
                <c:pt idx="215">
                  <c:v>35765.8125</c:v>
                </c:pt>
                <c:pt idx="216">
                  <c:v>35796.25</c:v>
                </c:pt>
                <c:pt idx="217">
                  <c:v>35826.6875</c:v>
                </c:pt>
                <c:pt idx="218">
                  <c:v>35857.125</c:v>
                </c:pt>
                <c:pt idx="219">
                  <c:v>35887.5625</c:v>
                </c:pt>
                <c:pt idx="220">
                  <c:v>35918</c:v>
                </c:pt>
                <c:pt idx="221">
                  <c:v>35948.4375</c:v>
                </c:pt>
                <c:pt idx="222">
                  <c:v>35978.875</c:v>
                </c:pt>
                <c:pt idx="223">
                  <c:v>36009.3125</c:v>
                </c:pt>
                <c:pt idx="224">
                  <c:v>36039.75</c:v>
                </c:pt>
                <c:pt idx="225">
                  <c:v>36070.1875</c:v>
                </c:pt>
                <c:pt idx="226">
                  <c:v>36100.625</c:v>
                </c:pt>
                <c:pt idx="227">
                  <c:v>36131.0625</c:v>
                </c:pt>
                <c:pt idx="228">
                  <c:v>36161.5</c:v>
                </c:pt>
                <c:pt idx="229">
                  <c:v>36191.9375</c:v>
                </c:pt>
                <c:pt idx="230">
                  <c:v>36222.375</c:v>
                </c:pt>
                <c:pt idx="231">
                  <c:v>36252.8125</c:v>
                </c:pt>
                <c:pt idx="232">
                  <c:v>36283.25</c:v>
                </c:pt>
                <c:pt idx="233">
                  <c:v>36313.6875</c:v>
                </c:pt>
                <c:pt idx="234">
                  <c:v>36344.125</c:v>
                </c:pt>
                <c:pt idx="235">
                  <c:v>36374.5625</c:v>
                </c:pt>
                <c:pt idx="236">
                  <c:v>36405</c:v>
                </c:pt>
                <c:pt idx="237">
                  <c:v>36435.4375</c:v>
                </c:pt>
                <c:pt idx="238">
                  <c:v>36465.875</c:v>
                </c:pt>
                <c:pt idx="239">
                  <c:v>36496.3125</c:v>
                </c:pt>
                <c:pt idx="240">
                  <c:v>36526.75</c:v>
                </c:pt>
                <c:pt idx="241">
                  <c:v>36557.1875</c:v>
                </c:pt>
                <c:pt idx="242">
                  <c:v>36587.625</c:v>
                </c:pt>
                <c:pt idx="243">
                  <c:v>36618.0625</c:v>
                </c:pt>
                <c:pt idx="244">
                  <c:v>36648.5</c:v>
                </c:pt>
                <c:pt idx="245">
                  <c:v>36678.9375</c:v>
                </c:pt>
                <c:pt idx="246">
                  <c:v>36709.375</c:v>
                </c:pt>
                <c:pt idx="247">
                  <c:v>36739.8125</c:v>
                </c:pt>
                <c:pt idx="248">
                  <c:v>36770.25</c:v>
                </c:pt>
                <c:pt idx="249">
                  <c:v>36800.6875</c:v>
                </c:pt>
                <c:pt idx="250">
                  <c:v>36831.125</c:v>
                </c:pt>
                <c:pt idx="251">
                  <c:v>36861.5625</c:v>
                </c:pt>
                <c:pt idx="252">
                  <c:v>36892</c:v>
                </c:pt>
                <c:pt idx="253">
                  <c:v>36922.4375</c:v>
                </c:pt>
                <c:pt idx="254">
                  <c:v>36952.875</c:v>
                </c:pt>
                <c:pt idx="255">
                  <c:v>36983.3125</c:v>
                </c:pt>
                <c:pt idx="256">
                  <c:v>37013.75</c:v>
                </c:pt>
                <c:pt idx="257">
                  <c:v>37044.1875</c:v>
                </c:pt>
                <c:pt idx="258">
                  <c:v>37074.625</c:v>
                </c:pt>
                <c:pt idx="259">
                  <c:v>37105.0625</c:v>
                </c:pt>
                <c:pt idx="260">
                  <c:v>37135.5</c:v>
                </c:pt>
                <c:pt idx="261">
                  <c:v>37165.9375</c:v>
                </c:pt>
                <c:pt idx="262">
                  <c:v>37196.375</c:v>
                </c:pt>
                <c:pt idx="263">
                  <c:v>37226.8125</c:v>
                </c:pt>
                <c:pt idx="264">
                  <c:v>37257.25</c:v>
                </c:pt>
                <c:pt idx="265">
                  <c:v>37287.6875</c:v>
                </c:pt>
                <c:pt idx="266">
                  <c:v>37318.125</c:v>
                </c:pt>
                <c:pt idx="267">
                  <c:v>37348.5625</c:v>
                </c:pt>
                <c:pt idx="268">
                  <c:v>37379</c:v>
                </c:pt>
                <c:pt idx="269">
                  <c:v>37409.4375</c:v>
                </c:pt>
                <c:pt idx="270">
                  <c:v>37439.875</c:v>
                </c:pt>
                <c:pt idx="271">
                  <c:v>37470.3125</c:v>
                </c:pt>
                <c:pt idx="272">
                  <c:v>37500.75</c:v>
                </c:pt>
                <c:pt idx="273">
                  <c:v>37531.1875</c:v>
                </c:pt>
                <c:pt idx="274">
                  <c:v>37561.625</c:v>
                </c:pt>
                <c:pt idx="275">
                  <c:v>37592.0625</c:v>
                </c:pt>
                <c:pt idx="276">
                  <c:v>37622.5</c:v>
                </c:pt>
                <c:pt idx="277">
                  <c:v>37652.9375</c:v>
                </c:pt>
                <c:pt idx="278">
                  <c:v>37683.375</c:v>
                </c:pt>
                <c:pt idx="279">
                  <c:v>37713.8125</c:v>
                </c:pt>
                <c:pt idx="280">
                  <c:v>37744.25</c:v>
                </c:pt>
                <c:pt idx="281">
                  <c:v>37774.6875</c:v>
                </c:pt>
                <c:pt idx="282">
                  <c:v>37805.125</c:v>
                </c:pt>
                <c:pt idx="283">
                  <c:v>37835.5625</c:v>
                </c:pt>
                <c:pt idx="284">
                  <c:v>37866</c:v>
                </c:pt>
                <c:pt idx="285">
                  <c:v>37896.4375</c:v>
                </c:pt>
                <c:pt idx="286">
                  <c:v>37926.875</c:v>
                </c:pt>
                <c:pt idx="287">
                  <c:v>37957.3125</c:v>
                </c:pt>
                <c:pt idx="288">
                  <c:v>37987.75</c:v>
                </c:pt>
                <c:pt idx="289">
                  <c:v>38018.1875</c:v>
                </c:pt>
                <c:pt idx="290">
                  <c:v>38048.625</c:v>
                </c:pt>
                <c:pt idx="291">
                  <c:v>38079.0625</c:v>
                </c:pt>
                <c:pt idx="292">
                  <c:v>38109.5</c:v>
                </c:pt>
                <c:pt idx="293">
                  <c:v>38139.9375</c:v>
                </c:pt>
                <c:pt idx="294">
                  <c:v>38170.375</c:v>
                </c:pt>
                <c:pt idx="295">
                  <c:v>38200.8125</c:v>
                </c:pt>
                <c:pt idx="296">
                  <c:v>38231.25</c:v>
                </c:pt>
                <c:pt idx="297">
                  <c:v>38261.6875</c:v>
                </c:pt>
                <c:pt idx="298">
                  <c:v>38292.125</c:v>
                </c:pt>
                <c:pt idx="299">
                  <c:v>38322.5625</c:v>
                </c:pt>
                <c:pt idx="300">
                  <c:v>38353</c:v>
                </c:pt>
                <c:pt idx="301">
                  <c:v>38383.4375</c:v>
                </c:pt>
                <c:pt idx="302">
                  <c:v>38413.875</c:v>
                </c:pt>
                <c:pt idx="303">
                  <c:v>38444.3125</c:v>
                </c:pt>
                <c:pt idx="304">
                  <c:v>38474.75</c:v>
                </c:pt>
                <c:pt idx="305">
                  <c:v>38505.1875</c:v>
                </c:pt>
                <c:pt idx="306">
                  <c:v>38535.625</c:v>
                </c:pt>
                <c:pt idx="307">
                  <c:v>38566.0625</c:v>
                </c:pt>
                <c:pt idx="308">
                  <c:v>38596.5</c:v>
                </c:pt>
                <c:pt idx="309">
                  <c:v>38626.9375</c:v>
                </c:pt>
                <c:pt idx="310">
                  <c:v>38657.375</c:v>
                </c:pt>
                <c:pt idx="311">
                  <c:v>38687.8125</c:v>
                </c:pt>
                <c:pt idx="312">
                  <c:v>38718.25</c:v>
                </c:pt>
                <c:pt idx="313">
                  <c:v>38748.6875</c:v>
                </c:pt>
                <c:pt idx="314">
                  <c:v>38779.125</c:v>
                </c:pt>
                <c:pt idx="315">
                  <c:v>38809.5625</c:v>
                </c:pt>
                <c:pt idx="316">
                  <c:v>38840</c:v>
                </c:pt>
                <c:pt idx="317">
                  <c:v>38870.4375</c:v>
                </c:pt>
                <c:pt idx="318">
                  <c:v>38900.875</c:v>
                </c:pt>
                <c:pt idx="319">
                  <c:v>38931.3125</c:v>
                </c:pt>
                <c:pt idx="320">
                  <c:v>38961.75</c:v>
                </c:pt>
                <c:pt idx="321">
                  <c:v>38992.1875</c:v>
                </c:pt>
                <c:pt idx="322">
                  <c:v>39022.625</c:v>
                </c:pt>
                <c:pt idx="323">
                  <c:v>39053.0625</c:v>
                </c:pt>
                <c:pt idx="324">
                  <c:v>39083.5</c:v>
                </c:pt>
                <c:pt idx="325">
                  <c:v>39113.9375</c:v>
                </c:pt>
                <c:pt idx="326">
                  <c:v>39144.375</c:v>
                </c:pt>
                <c:pt idx="327">
                  <c:v>39174.8125</c:v>
                </c:pt>
                <c:pt idx="328">
                  <c:v>39205.25</c:v>
                </c:pt>
                <c:pt idx="329">
                  <c:v>39235.6875</c:v>
                </c:pt>
                <c:pt idx="330">
                  <c:v>39266.125</c:v>
                </c:pt>
                <c:pt idx="331">
                  <c:v>39296.5625</c:v>
                </c:pt>
                <c:pt idx="332">
                  <c:v>39327</c:v>
                </c:pt>
                <c:pt idx="333">
                  <c:v>39357.4375</c:v>
                </c:pt>
                <c:pt idx="334">
                  <c:v>39387.875</c:v>
                </c:pt>
                <c:pt idx="335">
                  <c:v>39418.3125</c:v>
                </c:pt>
                <c:pt idx="336">
                  <c:v>39448.75</c:v>
                </c:pt>
                <c:pt idx="337">
                  <c:v>39479.1875</c:v>
                </c:pt>
                <c:pt idx="338">
                  <c:v>39509.625</c:v>
                </c:pt>
                <c:pt idx="339">
                  <c:v>39540.0625</c:v>
                </c:pt>
                <c:pt idx="340">
                  <c:v>39570.5</c:v>
                </c:pt>
                <c:pt idx="341">
                  <c:v>39600.9375</c:v>
                </c:pt>
                <c:pt idx="342">
                  <c:v>39631.375</c:v>
                </c:pt>
                <c:pt idx="343">
                  <c:v>39661.8125</c:v>
                </c:pt>
                <c:pt idx="344">
                  <c:v>39692.25</c:v>
                </c:pt>
                <c:pt idx="345">
                  <c:v>39722.6875</c:v>
                </c:pt>
                <c:pt idx="346">
                  <c:v>39753.125</c:v>
                </c:pt>
                <c:pt idx="347">
                  <c:v>39783.5625</c:v>
                </c:pt>
                <c:pt idx="348">
                  <c:v>39814</c:v>
                </c:pt>
                <c:pt idx="349">
                  <c:v>39844.4375</c:v>
                </c:pt>
                <c:pt idx="350">
                  <c:v>39874.875</c:v>
                </c:pt>
                <c:pt idx="351">
                  <c:v>39905.3125</c:v>
                </c:pt>
                <c:pt idx="352">
                  <c:v>39935.75</c:v>
                </c:pt>
                <c:pt idx="353">
                  <c:v>39966.1875</c:v>
                </c:pt>
                <c:pt idx="354">
                  <c:v>39996.625</c:v>
                </c:pt>
                <c:pt idx="355">
                  <c:v>40027.0625</c:v>
                </c:pt>
                <c:pt idx="356">
                  <c:v>40057.5</c:v>
                </c:pt>
                <c:pt idx="357">
                  <c:v>40087.9375</c:v>
                </c:pt>
                <c:pt idx="358">
                  <c:v>40118.375</c:v>
                </c:pt>
                <c:pt idx="359">
                  <c:v>40148.8125</c:v>
                </c:pt>
                <c:pt idx="360">
                  <c:v>40179.25</c:v>
                </c:pt>
                <c:pt idx="361">
                  <c:v>40209.6875</c:v>
                </c:pt>
                <c:pt idx="362">
                  <c:v>40240.125</c:v>
                </c:pt>
                <c:pt idx="363">
                  <c:v>40270.5625</c:v>
                </c:pt>
                <c:pt idx="364">
                  <c:v>40301</c:v>
                </c:pt>
                <c:pt idx="365">
                  <c:v>40331.4375</c:v>
                </c:pt>
                <c:pt idx="366">
                  <c:v>40361.875</c:v>
                </c:pt>
                <c:pt idx="367">
                  <c:v>40392.3125</c:v>
                </c:pt>
                <c:pt idx="368">
                  <c:v>40422.75</c:v>
                </c:pt>
                <c:pt idx="369">
                  <c:v>40453.1875</c:v>
                </c:pt>
                <c:pt idx="370">
                  <c:v>40483.625</c:v>
                </c:pt>
                <c:pt idx="371">
                  <c:v>40514.0625</c:v>
                </c:pt>
                <c:pt idx="372">
                  <c:v>40544.5</c:v>
                </c:pt>
                <c:pt idx="373">
                  <c:v>40574.9375</c:v>
                </c:pt>
                <c:pt idx="374">
                  <c:v>40605.375</c:v>
                </c:pt>
                <c:pt idx="375">
                  <c:v>40635.8125</c:v>
                </c:pt>
                <c:pt idx="376">
                  <c:v>40666.25</c:v>
                </c:pt>
                <c:pt idx="377">
                  <c:v>40696.6875</c:v>
                </c:pt>
                <c:pt idx="378">
                  <c:v>40727.125</c:v>
                </c:pt>
                <c:pt idx="379">
                  <c:v>40757.5625</c:v>
                </c:pt>
                <c:pt idx="380">
                  <c:v>40788</c:v>
                </c:pt>
                <c:pt idx="381">
                  <c:v>40818.4375</c:v>
                </c:pt>
                <c:pt idx="382">
                  <c:v>40848.875</c:v>
                </c:pt>
                <c:pt idx="383">
                  <c:v>40879.3125</c:v>
                </c:pt>
                <c:pt idx="384">
                  <c:v>40909.75</c:v>
                </c:pt>
                <c:pt idx="385">
                  <c:v>40940.1875</c:v>
                </c:pt>
                <c:pt idx="386">
                  <c:v>40970.625</c:v>
                </c:pt>
                <c:pt idx="387">
                  <c:v>41001.0625</c:v>
                </c:pt>
                <c:pt idx="388">
                  <c:v>41031.5</c:v>
                </c:pt>
                <c:pt idx="389">
                  <c:v>41061.9375</c:v>
                </c:pt>
                <c:pt idx="390">
                  <c:v>41092.375</c:v>
                </c:pt>
                <c:pt idx="391">
                  <c:v>41122.8125</c:v>
                </c:pt>
                <c:pt idx="392">
                  <c:v>41153.25</c:v>
                </c:pt>
                <c:pt idx="393">
                  <c:v>41183.6875</c:v>
                </c:pt>
                <c:pt idx="394">
                  <c:v>41214.125</c:v>
                </c:pt>
                <c:pt idx="395">
                  <c:v>41244.5625</c:v>
                </c:pt>
                <c:pt idx="396">
                  <c:v>41275</c:v>
                </c:pt>
                <c:pt idx="397">
                  <c:v>41305.4375</c:v>
                </c:pt>
                <c:pt idx="398">
                  <c:v>41335.875</c:v>
                </c:pt>
                <c:pt idx="399">
                  <c:v>41366.3125</c:v>
                </c:pt>
                <c:pt idx="400">
                  <c:v>41396.75</c:v>
                </c:pt>
                <c:pt idx="401">
                  <c:v>41427.1875</c:v>
                </c:pt>
                <c:pt idx="402">
                  <c:v>41457.625</c:v>
                </c:pt>
                <c:pt idx="403">
                  <c:v>41488.0625</c:v>
                </c:pt>
                <c:pt idx="404">
                  <c:v>41518.5</c:v>
                </c:pt>
                <c:pt idx="405">
                  <c:v>41548.9375</c:v>
                </c:pt>
                <c:pt idx="406">
                  <c:v>41579.375</c:v>
                </c:pt>
                <c:pt idx="407">
                  <c:v>41609.8125</c:v>
                </c:pt>
                <c:pt idx="408">
                  <c:v>41640.25</c:v>
                </c:pt>
                <c:pt idx="409">
                  <c:v>41670.6875</c:v>
                </c:pt>
                <c:pt idx="410">
                  <c:v>41701.125</c:v>
                </c:pt>
                <c:pt idx="411">
                  <c:v>41731.5625</c:v>
                </c:pt>
                <c:pt idx="412">
                  <c:v>41762</c:v>
                </c:pt>
                <c:pt idx="413">
                  <c:v>41792.4375</c:v>
                </c:pt>
                <c:pt idx="414">
                  <c:v>41822.875</c:v>
                </c:pt>
                <c:pt idx="415">
                  <c:v>41853.3125</c:v>
                </c:pt>
                <c:pt idx="416">
                  <c:v>41883.75</c:v>
                </c:pt>
                <c:pt idx="417">
                  <c:v>41914.1875</c:v>
                </c:pt>
                <c:pt idx="418">
                  <c:v>41944.625</c:v>
                </c:pt>
                <c:pt idx="419">
                  <c:v>41975.0625</c:v>
                </c:pt>
                <c:pt idx="420">
                  <c:v>42005.5</c:v>
                </c:pt>
                <c:pt idx="421">
                  <c:v>42035.9375</c:v>
                </c:pt>
                <c:pt idx="422">
                  <c:v>42066.375</c:v>
                </c:pt>
                <c:pt idx="423">
                  <c:v>42096.8125</c:v>
                </c:pt>
                <c:pt idx="424">
                  <c:v>42127.25</c:v>
                </c:pt>
                <c:pt idx="425">
                  <c:v>42157.6875</c:v>
                </c:pt>
                <c:pt idx="426">
                  <c:v>42188.125</c:v>
                </c:pt>
                <c:pt idx="427">
                  <c:v>42218.5625</c:v>
                </c:pt>
                <c:pt idx="428">
                  <c:v>42249</c:v>
                </c:pt>
                <c:pt idx="429">
                  <c:v>42279.4375</c:v>
                </c:pt>
                <c:pt idx="430">
                  <c:v>42309.875</c:v>
                </c:pt>
                <c:pt idx="431">
                  <c:v>42340.3125</c:v>
                </c:pt>
                <c:pt idx="432">
                  <c:v>42370.75</c:v>
                </c:pt>
                <c:pt idx="433">
                  <c:v>42401.1875</c:v>
                </c:pt>
                <c:pt idx="434">
                  <c:v>42431.625</c:v>
                </c:pt>
                <c:pt idx="435">
                  <c:v>42462.0625</c:v>
                </c:pt>
                <c:pt idx="436">
                  <c:v>42492.5</c:v>
                </c:pt>
                <c:pt idx="437">
                  <c:v>42522.9375</c:v>
                </c:pt>
                <c:pt idx="438">
                  <c:v>42553.375</c:v>
                </c:pt>
                <c:pt idx="439">
                  <c:v>42583.8125</c:v>
                </c:pt>
                <c:pt idx="440">
                  <c:v>42614.25</c:v>
                </c:pt>
                <c:pt idx="441">
                  <c:v>42644.6875</c:v>
                </c:pt>
                <c:pt idx="442">
                  <c:v>42675.125</c:v>
                </c:pt>
                <c:pt idx="443">
                  <c:v>42705.5625</c:v>
                </c:pt>
                <c:pt idx="444">
                  <c:v>42736</c:v>
                </c:pt>
                <c:pt idx="445">
                  <c:v>42766.4375</c:v>
                </c:pt>
                <c:pt idx="446">
                  <c:v>42796.875</c:v>
                </c:pt>
                <c:pt idx="447">
                  <c:v>42827.3125</c:v>
                </c:pt>
                <c:pt idx="448">
                  <c:v>42857.75</c:v>
                </c:pt>
                <c:pt idx="449">
                  <c:v>42888.1875</c:v>
                </c:pt>
                <c:pt idx="450">
                  <c:v>42918.625</c:v>
                </c:pt>
                <c:pt idx="451">
                  <c:v>42949.0625</c:v>
                </c:pt>
                <c:pt idx="452">
                  <c:v>42979.5</c:v>
                </c:pt>
                <c:pt idx="453">
                  <c:v>43009.9375</c:v>
                </c:pt>
                <c:pt idx="454">
                  <c:v>43040.375</c:v>
                </c:pt>
                <c:pt idx="455">
                  <c:v>43070.8125</c:v>
                </c:pt>
                <c:pt idx="456">
                  <c:v>43101.25</c:v>
                </c:pt>
                <c:pt idx="457">
                  <c:v>43131.6875</c:v>
                </c:pt>
                <c:pt idx="458">
                  <c:v>43162.125</c:v>
                </c:pt>
                <c:pt idx="459">
                  <c:v>43192.5625</c:v>
                </c:pt>
                <c:pt idx="460">
                  <c:v>43223</c:v>
                </c:pt>
                <c:pt idx="461">
                  <c:v>43253.4375</c:v>
                </c:pt>
                <c:pt idx="462">
                  <c:v>43283.875</c:v>
                </c:pt>
                <c:pt idx="463">
                  <c:v>43314.3125</c:v>
                </c:pt>
                <c:pt idx="464">
                  <c:v>43344.75</c:v>
                </c:pt>
                <c:pt idx="465">
                  <c:v>43375.1875</c:v>
                </c:pt>
                <c:pt idx="466">
                  <c:v>43405.625</c:v>
                </c:pt>
                <c:pt idx="467">
                  <c:v>43436.0625</c:v>
                </c:pt>
                <c:pt idx="468">
                  <c:v>43466.5</c:v>
                </c:pt>
                <c:pt idx="469">
                  <c:v>43496.9375</c:v>
                </c:pt>
                <c:pt idx="470">
                  <c:v>43527.375</c:v>
                </c:pt>
                <c:pt idx="471">
                  <c:v>43557.8125</c:v>
                </c:pt>
                <c:pt idx="472">
                  <c:v>43588.25</c:v>
                </c:pt>
                <c:pt idx="473">
                  <c:v>43618.6875</c:v>
                </c:pt>
                <c:pt idx="474">
                  <c:v>43649.125</c:v>
                </c:pt>
                <c:pt idx="475">
                  <c:v>43679.5625</c:v>
                </c:pt>
                <c:pt idx="476">
                  <c:v>43710</c:v>
                </c:pt>
                <c:pt idx="477">
                  <c:v>43740.4375</c:v>
                </c:pt>
                <c:pt idx="478">
                  <c:v>43770.875</c:v>
                </c:pt>
                <c:pt idx="479">
                  <c:v>43801.3125</c:v>
                </c:pt>
                <c:pt idx="480">
                  <c:v>43831.75</c:v>
                </c:pt>
                <c:pt idx="481">
                  <c:v>43862.1875</c:v>
                </c:pt>
                <c:pt idx="482">
                  <c:v>43892.625</c:v>
                </c:pt>
                <c:pt idx="483">
                  <c:v>43923.0625</c:v>
                </c:pt>
                <c:pt idx="484">
                  <c:v>43953.5</c:v>
                </c:pt>
                <c:pt idx="485">
                  <c:v>43983.9375</c:v>
                </c:pt>
                <c:pt idx="486">
                  <c:v>44014.375</c:v>
                </c:pt>
                <c:pt idx="487">
                  <c:v>44044.8125</c:v>
                </c:pt>
                <c:pt idx="488">
                  <c:v>44075.25</c:v>
                </c:pt>
                <c:pt idx="489">
                  <c:v>44105.6875</c:v>
                </c:pt>
                <c:pt idx="490">
                  <c:v>44136.125</c:v>
                </c:pt>
                <c:pt idx="491">
                  <c:v>44166.5625</c:v>
                </c:pt>
                <c:pt idx="492">
                  <c:v>44197</c:v>
                </c:pt>
                <c:pt idx="493">
                  <c:v>44227.4375</c:v>
                </c:pt>
                <c:pt idx="494">
                  <c:v>44257.875</c:v>
                </c:pt>
                <c:pt idx="495">
                  <c:v>44288.3125</c:v>
                </c:pt>
                <c:pt idx="496">
                  <c:v>44318.75</c:v>
                </c:pt>
                <c:pt idx="497">
                  <c:v>44349.1875</c:v>
                </c:pt>
                <c:pt idx="498">
                  <c:v>44379.625</c:v>
                </c:pt>
                <c:pt idx="499">
                  <c:v>44410.0625</c:v>
                </c:pt>
                <c:pt idx="500">
                  <c:v>44440.5</c:v>
                </c:pt>
                <c:pt idx="501">
                  <c:v>44470.9375</c:v>
                </c:pt>
                <c:pt idx="502">
                  <c:v>44501.375</c:v>
                </c:pt>
                <c:pt idx="503">
                  <c:v>44531.8125</c:v>
                </c:pt>
                <c:pt idx="504">
                  <c:v>44562.25</c:v>
                </c:pt>
                <c:pt idx="505">
                  <c:v>44592.6875</c:v>
                </c:pt>
                <c:pt idx="506">
                  <c:v>44623.125</c:v>
                </c:pt>
                <c:pt idx="507">
                  <c:v>44653.5625</c:v>
                </c:pt>
                <c:pt idx="508">
                  <c:v>44684</c:v>
                </c:pt>
                <c:pt idx="509">
                  <c:v>44714.4375</c:v>
                </c:pt>
                <c:pt idx="510">
                  <c:v>44744.875</c:v>
                </c:pt>
                <c:pt idx="511">
                  <c:v>44775.3125</c:v>
                </c:pt>
                <c:pt idx="512">
                  <c:v>44805.75</c:v>
                </c:pt>
                <c:pt idx="513">
                  <c:v>44836.1875</c:v>
                </c:pt>
                <c:pt idx="514">
                  <c:v>44866.625</c:v>
                </c:pt>
                <c:pt idx="515">
                  <c:v>44897.0625</c:v>
                </c:pt>
                <c:pt idx="516">
                  <c:v>44927.5</c:v>
                </c:pt>
                <c:pt idx="517">
                  <c:v>44957.9375</c:v>
                </c:pt>
                <c:pt idx="518">
                  <c:v>44988.375</c:v>
                </c:pt>
                <c:pt idx="519">
                  <c:v>45018.8125</c:v>
                </c:pt>
                <c:pt idx="520">
                  <c:v>45049.25</c:v>
                </c:pt>
                <c:pt idx="521">
                  <c:v>45079.6875</c:v>
                </c:pt>
                <c:pt idx="522">
                  <c:v>45110.125</c:v>
                </c:pt>
                <c:pt idx="523">
                  <c:v>45140.5625</c:v>
                </c:pt>
                <c:pt idx="524">
                  <c:v>45171</c:v>
                </c:pt>
                <c:pt idx="525">
                  <c:v>45201.4375</c:v>
                </c:pt>
                <c:pt idx="526">
                  <c:v>45231.875</c:v>
                </c:pt>
                <c:pt idx="527">
                  <c:v>45262.3125</c:v>
                </c:pt>
                <c:pt idx="528">
                  <c:v>45292.75</c:v>
                </c:pt>
                <c:pt idx="529">
                  <c:v>45323.1875</c:v>
                </c:pt>
                <c:pt idx="530">
                  <c:v>45353.625</c:v>
                </c:pt>
                <c:pt idx="531">
                  <c:v>45384.0625</c:v>
                </c:pt>
                <c:pt idx="532">
                  <c:v>45414.5</c:v>
                </c:pt>
                <c:pt idx="533">
                  <c:v>45444.9375</c:v>
                </c:pt>
                <c:pt idx="534">
                  <c:v>45475.375</c:v>
                </c:pt>
                <c:pt idx="535">
                  <c:v>45505.8125</c:v>
                </c:pt>
                <c:pt idx="536">
                  <c:v>45536.25</c:v>
                </c:pt>
                <c:pt idx="537">
                  <c:v>45566.6875</c:v>
                </c:pt>
                <c:pt idx="538">
                  <c:v>45597.125</c:v>
                </c:pt>
                <c:pt idx="539">
                  <c:v>45627.5625</c:v>
                </c:pt>
                <c:pt idx="540">
                  <c:v>45658</c:v>
                </c:pt>
                <c:pt idx="541">
                  <c:v>45688.4375</c:v>
                </c:pt>
                <c:pt idx="542">
                  <c:v>45718.875</c:v>
                </c:pt>
                <c:pt idx="543">
                  <c:v>45749.3125</c:v>
                </c:pt>
                <c:pt idx="544">
                  <c:v>45779.75</c:v>
                </c:pt>
                <c:pt idx="545">
                  <c:v>45810.1875</c:v>
                </c:pt>
                <c:pt idx="546">
                  <c:v>45840.625</c:v>
                </c:pt>
                <c:pt idx="547">
                  <c:v>45871.0625</c:v>
                </c:pt>
                <c:pt idx="548">
                  <c:v>45901.5</c:v>
                </c:pt>
                <c:pt idx="549">
                  <c:v>45931.9375</c:v>
                </c:pt>
                <c:pt idx="550">
                  <c:v>45962.375</c:v>
                </c:pt>
                <c:pt idx="551">
                  <c:v>45992.8125</c:v>
                </c:pt>
                <c:pt idx="552">
                  <c:v>46023.25</c:v>
                </c:pt>
                <c:pt idx="553">
                  <c:v>46053.6875</c:v>
                </c:pt>
                <c:pt idx="554">
                  <c:v>46084.125</c:v>
                </c:pt>
                <c:pt idx="555">
                  <c:v>46114.5625</c:v>
                </c:pt>
                <c:pt idx="556">
                  <c:v>46145</c:v>
                </c:pt>
                <c:pt idx="557">
                  <c:v>46175.4375</c:v>
                </c:pt>
                <c:pt idx="558">
                  <c:v>46205.875</c:v>
                </c:pt>
                <c:pt idx="559">
                  <c:v>46236.3125</c:v>
                </c:pt>
                <c:pt idx="560">
                  <c:v>46266.75</c:v>
                </c:pt>
                <c:pt idx="561">
                  <c:v>46297.1875</c:v>
                </c:pt>
                <c:pt idx="562">
                  <c:v>46327.625</c:v>
                </c:pt>
                <c:pt idx="563">
                  <c:v>46358.0625</c:v>
                </c:pt>
                <c:pt idx="564">
                  <c:v>46388.5</c:v>
                </c:pt>
                <c:pt idx="565">
                  <c:v>46418.9375</c:v>
                </c:pt>
                <c:pt idx="566">
                  <c:v>46449.375</c:v>
                </c:pt>
                <c:pt idx="567">
                  <c:v>46479.8125</c:v>
                </c:pt>
                <c:pt idx="568">
                  <c:v>46510.25</c:v>
                </c:pt>
                <c:pt idx="569">
                  <c:v>46540.6875</c:v>
                </c:pt>
                <c:pt idx="570">
                  <c:v>46571.125</c:v>
                </c:pt>
                <c:pt idx="571">
                  <c:v>46601.5625</c:v>
                </c:pt>
                <c:pt idx="572">
                  <c:v>46632</c:v>
                </c:pt>
                <c:pt idx="573">
                  <c:v>46662.4375</c:v>
                </c:pt>
                <c:pt idx="574">
                  <c:v>46692.875</c:v>
                </c:pt>
                <c:pt idx="575">
                  <c:v>46723.3125</c:v>
                </c:pt>
                <c:pt idx="576">
                  <c:v>46753.75</c:v>
                </c:pt>
                <c:pt idx="577">
                  <c:v>46784.1875</c:v>
                </c:pt>
                <c:pt idx="578">
                  <c:v>46814.625</c:v>
                </c:pt>
                <c:pt idx="579">
                  <c:v>46845.0625</c:v>
                </c:pt>
                <c:pt idx="580">
                  <c:v>46875.5</c:v>
                </c:pt>
                <c:pt idx="581">
                  <c:v>46905.9375</c:v>
                </c:pt>
                <c:pt idx="582">
                  <c:v>46936.375</c:v>
                </c:pt>
                <c:pt idx="583">
                  <c:v>46966.8125</c:v>
                </c:pt>
                <c:pt idx="584">
                  <c:v>46997.25</c:v>
                </c:pt>
                <c:pt idx="585">
                  <c:v>47027.6875</c:v>
                </c:pt>
                <c:pt idx="586">
                  <c:v>47058.125</c:v>
                </c:pt>
                <c:pt idx="587">
                  <c:v>47088.5625</c:v>
                </c:pt>
                <c:pt idx="588">
                  <c:v>47119</c:v>
                </c:pt>
                <c:pt idx="589">
                  <c:v>47149.4375</c:v>
                </c:pt>
                <c:pt idx="590">
                  <c:v>47179.875</c:v>
                </c:pt>
                <c:pt idx="591">
                  <c:v>47210.3125</c:v>
                </c:pt>
                <c:pt idx="592">
                  <c:v>47240.75</c:v>
                </c:pt>
                <c:pt idx="593">
                  <c:v>47271.1875</c:v>
                </c:pt>
                <c:pt idx="594">
                  <c:v>47301.625</c:v>
                </c:pt>
                <c:pt idx="595">
                  <c:v>47332.0625</c:v>
                </c:pt>
                <c:pt idx="596">
                  <c:v>47362.5</c:v>
                </c:pt>
                <c:pt idx="597">
                  <c:v>47392.9375</c:v>
                </c:pt>
                <c:pt idx="598">
                  <c:v>47423.375</c:v>
                </c:pt>
                <c:pt idx="599">
                  <c:v>47453.8125</c:v>
                </c:pt>
                <c:pt idx="600">
                  <c:v>47484.25</c:v>
                </c:pt>
                <c:pt idx="601">
                  <c:v>47514.6875</c:v>
                </c:pt>
                <c:pt idx="602">
                  <c:v>47545.125</c:v>
                </c:pt>
                <c:pt idx="603">
                  <c:v>47575.5625</c:v>
                </c:pt>
                <c:pt idx="604">
                  <c:v>47606</c:v>
                </c:pt>
                <c:pt idx="605">
                  <c:v>47636.4375</c:v>
                </c:pt>
                <c:pt idx="606">
                  <c:v>47666.875</c:v>
                </c:pt>
                <c:pt idx="607">
                  <c:v>47697.3125</c:v>
                </c:pt>
                <c:pt idx="608">
                  <c:v>47727.75</c:v>
                </c:pt>
                <c:pt idx="609">
                  <c:v>47758.1875</c:v>
                </c:pt>
                <c:pt idx="610">
                  <c:v>47788.625</c:v>
                </c:pt>
                <c:pt idx="611">
                  <c:v>47819.0625</c:v>
                </c:pt>
                <c:pt idx="612">
                  <c:v>47849.5</c:v>
                </c:pt>
                <c:pt idx="613">
                  <c:v>47879.9375</c:v>
                </c:pt>
                <c:pt idx="614">
                  <c:v>47910.375</c:v>
                </c:pt>
                <c:pt idx="615">
                  <c:v>47940.8125</c:v>
                </c:pt>
                <c:pt idx="616">
                  <c:v>47971.25</c:v>
                </c:pt>
                <c:pt idx="617">
                  <c:v>48001.6875</c:v>
                </c:pt>
                <c:pt idx="618">
                  <c:v>48032.125</c:v>
                </c:pt>
                <c:pt idx="619">
                  <c:v>48062.5625</c:v>
                </c:pt>
                <c:pt idx="620">
                  <c:v>48093</c:v>
                </c:pt>
                <c:pt idx="621">
                  <c:v>48123.4375</c:v>
                </c:pt>
                <c:pt idx="622">
                  <c:v>48153.875</c:v>
                </c:pt>
                <c:pt idx="623">
                  <c:v>48184.3125</c:v>
                </c:pt>
                <c:pt idx="624">
                  <c:v>48214.75</c:v>
                </c:pt>
                <c:pt idx="625">
                  <c:v>48245.1875</c:v>
                </c:pt>
                <c:pt idx="626">
                  <c:v>48275.625</c:v>
                </c:pt>
                <c:pt idx="627">
                  <c:v>48306.0625</c:v>
                </c:pt>
                <c:pt idx="628">
                  <c:v>48336.5</c:v>
                </c:pt>
                <c:pt idx="629">
                  <c:v>48366.9375</c:v>
                </c:pt>
                <c:pt idx="630">
                  <c:v>48397.375</c:v>
                </c:pt>
                <c:pt idx="631">
                  <c:v>48427.8125</c:v>
                </c:pt>
                <c:pt idx="632">
                  <c:v>48458.25</c:v>
                </c:pt>
                <c:pt idx="633">
                  <c:v>48488.6875</c:v>
                </c:pt>
                <c:pt idx="634">
                  <c:v>48519.125</c:v>
                </c:pt>
              </c:numCache>
            </c:numRef>
          </c:xVal>
          <c:yVal>
            <c:numRef>
              <c:f>Predictions!$M$16:$M$650</c:f>
              <c:numCache>
                <c:formatCode>General</c:formatCode>
                <c:ptCount val="635"/>
                <c:pt idx="1">
                  <c:v>2.4735000400200069</c:v>
                </c:pt>
                <c:pt idx="2">
                  <c:v>2.4751741626270061</c:v>
                </c:pt>
                <c:pt idx="3">
                  <c:v>2.4768876520656056</c:v>
                </c:pt>
                <c:pt idx="4">
                  <c:v>2.478641276052715</c:v>
                </c:pt>
                <c:pt idx="5">
                  <c:v>2.4804358123982251</c:v>
                </c:pt>
                <c:pt idx="6">
                  <c:v>2.4822720489920775</c:v>
                </c:pt>
                <c:pt idx="7">
                  <c:v>2.4841507837862582</c:v>
                </c:pt>
                <c:pt idx="8">
                  <c:v>2.4860728247715858</c:v>
                </c:pt>
                <c:pt idx="9">
                  <c:v>2.4880389899491959</c:v>
                </c:pt>
                <c:pt idx="10">
                  <c:v>2.4900501072965913</c:v>
                </c:pt>
                <c:pt idx="11">
                  <c:v>2.4921070147281577</c:v>
                </c:pt>
                <c:pt idx="12">
                  <c:v>2.494210560050024</c:v>
                </c:pt>
                <c:pt idx="13">
                  <c:v>2.496361600909164</c:v>
                </c:pt>
                <c:pt idx="14">
                  <c:v>2.4985610047366311</c:v>
                </c:pt>
                <c:pt idx="15">
                  <c:v>2.5008096486848159</c:v>
                </c:pt>
                <c:pt idx="16">
                  <c:v>2.5031084195586275</c:v>
                </c:pt>
                <c:pt idx="17">
                  <c:v>2.5054582137405004</c:v>
                </c:pt>
                <c:pt idx="18">
                  <c:v>2.5078599371091199</c:v>
                </c:pt>
                <c:pt idx="19">
                  <c:v>2.5103145049517783</c:v>
                </c:pt>
                <c:pt idx="20">
                  <c:v>2.5128228418702636</c:v>
                </c:pt>
                <c:pt idx="21">
                  <c:v>2.5153858816801975</c:v>
                </c:pt>
                <c:pt idx="22">
                  <c:v>2.5180045673037257</c:v>
                </c:pt>
                <c:pt idx="23">
                  <c:v>2.5206798506554886</c:v>
                </c:pt>
                <c:pt idx="24">
                  <c:v>2.5234126925217848</c:v>
                </c:pt>
                <c:pt idx="25">
                  <c:v>2.5262040624328534</c:v>
                </c:pt>
                <c:pt idx="26">
                  <c:v>2.5290549385282044</c:v>
                </c:pt>
                <c:pt idx="27">
                  <c:v>2.5319663074149266</c:v>
                </c:pt>
                <c:pt idx="28">
                  <c:v>2.5349391640189096</c:v>
                </c:pt>
                <c:pt idx="29">
                  <c:v>2.5379745114289216</c:v>
                </c:pt>
                <c:pt idx="30">
                  <c:v>2.5410733607334848</c:v>
                </c:pt>
                <c:pt idx="31">
                  <c:v>2.5442367308505003</c:v>
                </c:pt>
                <c:pt idx="32">
                  <c:v>2.5474656483495743</c:v>
                </c:pt>
                <c:pt idx="33">
                  <c:v>2.5507611472670066</c:v>
                </c:pt>
                <c:pt idx="34">
                  <c:v>2.5541242689134038</c:v>
                </c:pt>
                <c:pt idx="35">
                  <c:v>2.5575560616738882</c:v>
                </c:pt>
                <c:pt idx="36">
                  <c:v>2.5610575808008744</c:v>
                </c:pt>
                <c:pt idx="37">
                  <c:v>2.5646298881993972</c:v>
                </c:pt>
                <c:pt idx="38">
                  <c:v>2.5682740522049743</c:v>
                </c:pt>
                <c:pt idx="39">
                  <c:v>2.5719911473539954</c:v>
                </c:pt>
                <c:pt idx="40">
                  <c:v>2.5757822541466346</c:v>
                </c:pt>
                <c:pt idx="41">
                  <c:v>2.5796484588022968</c:v>
                </c:pt>
                <c:pt idx="42">
                  <c:v>2.5835908530075908</c:v>
                </c:pt>
                <c:pt idx="43">
                  <c:v>2.5876105336568691</c:v>
                </c:pt>
                <c:pt idx="44">
                  <c:v>2.5917086025853333</c:v>
                </c:pt>
                <c:pt idx="45">
                  <c:v>2.5958861662947497</c:v>
                </c:pt>
                <c:pt idx="46">
                  <c:v>2.6001443356718026</c:v>
                </c:pt>
                <c:pt idx="47">
                  <c:v>2.604484225699133</c:v>
                </c:pt>
                <c:pt idx="48">
                  <c:v>2.6089069551591044</c:v>
                </c:pt>
                <c:pt idx="49">
                  <c:v>2.6134136463303577</c:v>
                </c:pt>
                <c:pt idx="50">
                  <c:v>2.6180054246772149</c:v>
                </c:pt>
                <c:pt idx="51">
                  <c:v>2.6226834185320018</c:v>
                </c:pt>
                <c:pt idx="52">
                  <c:v>2.6274487587703645</c:v>
                </c:pt>
                <c:pt idx="53">
                  <c:v>2.632302578479667</c:v>
                </c:pt>
                <c:pt idx="54">
                  <c:v>2.6372460126205555</c:v>
                </c:pt>
                <c:pt idx="55">
                  <c:v>2.6422801976817909</c:v>
                </c:pt>
                <c:pt idx="56">
                  <c:v>2.6474062713284559</c:v>
                </c:pt>
                <c:pt idx="57">
                  <c:v>2.652625372043643</c:v>
                </c:pt>
                <c:pt idx="58">
                  <c:v>2.6579386387637487</c:v>
                </c:pt>
                <c:pt idx="59">
                  <c:v>2.6633472105074967</c:v>
                </c:pt>
                <c:pt idx="60">
                  <c:v>2.6688522259988252</c:v>
                </c:pt>
                <c:pt idx="61">
                  <c:v>2.6744548232837806</c:v>
                </c:pt>
                <c:pt idx="62">
                  <c:v>2.6801561393415634</c:v>
                </c:pt>
                <c:pt idx="63">
                  <c:v>2.685957309689881</c:v>
                </c:pt>
                <c:pt idx="64">
                  <c:v>2.6918594679847745</c:v>
                </c:pt>
                <c:pt idx="65">
                  <c:v>2.6978637456150802</c:v>
                </c:pt>
                <c:pt idx="66">
                  <c:v>2.7039712712917119</c:v>
                </c:pt>
                <c:pt idx="67">
                  <c:v>2.7101831706319386</c:v>
                </c:pt>
                <c:pt idx="68">
                  <c:v>2.7165005657388535</c:v>
                </c:pt>
                <c:pt idx="69">
                  <c:v>2.7229245747762238</c:v>
                </c:pt>
                <c:pt idx="70">
                  <c:v>2.7294563115389372</c:v>
                </c:pt>
                <c:pt idx="71">
                  <c:v>2.7360968850192351</c:v>
                </c:pt>
                <c:pt idx="72">
                  <c:v>2.7428473989689706</c:v>
                </c:pt>
                <c:pt idx="73">
                  <c:v>2.7497089514580955</c:v>
                </c:pt>
                <c:pt idx="74">
                  <c:v>2.7566826344296143</c:v>
                </c:pt>
                <c:pt idx="75">
                  <c:v>2.7637695332512355</c:v>
                </c:pt>
                <c:pt idx="76">
                  <c:v>2.7709707262639647</c:v>
                </c:pt>
                <c:pt idx="77">
                  <c:v>2.7782872843278774</c:v>
                </c:pt>
                <c:pt idx="78">
                  <c:v>2.7857202703653305</c:v>
                </c:pt>
                <c:pt idx="79">
                  <c:v>2.7932707389018634</c:v>
                </c:pt>
                <c:pt idx="80">
                  <c:v>2.8009397356050565</c:v>
                </c:pt>
                <c:pt idx="81">
                  <c:v>2.8087282968215992</c:v>
                </c:pt>
                <c:pt idx="82">
                  <c:v>2.8166374491128621</c:v>
                </c:pt>
                <c:pt idx="83">
                  <c:v>2.8246682087892223</c:v>
                </c:pt>
                <c:pt idx="84">
                  <c:v>2.8328215814434405</c:v>
                </c:pt>
                <c:pt idx="85">
                  <c:v>2.8410985614833666</c:v>
                </c:pt>
                <c:pt idx="86">
                  <c:v>2.8495001316642563</c:v>
                </c:pt>
                <c:pt idx="87">
                  <c:v>2.8580272626210035</c:v>
                </c:pt>
                <c:pt idx="88">
                  <c:v>2.8666809124005628</c:v>
                </c:pt>
                <c:pt idx="89">
                  <c:v>2.8754620259948802</c:v>
                </c:pt>
                <c:pt idx="90">
                  <c:v>2.884371534874612</c:v>
                </c:pt>
                <c:pt idx="91">
                  <c:v>2.8934103565239506</c:v>
                </c:pt>
                <c:pt idx="92">
                  <c:v>2.9025793939768509</c:v>
                </c:pt>
                <c:pt idx="93">
                  <c:v>2.9118795353549642</c:v>
                </c:pt>
                <c:pt idx="94">
                  <c:v>2.9213116534075962</c:v>
                </c:pt>
                <c:pt idx="95">
                  <c:v>2.9308766050539883</c:v>
                </c:pt>
                <c:pt idx="96">
                  <c:v>2.9405752309282311</c:v>
                </c:pt>
                <c:pt idx="97">
                  <c:v>2.950408354927136</c:v>
                </c:pt>
                <c:pt idx="98">
                  <c:v>2.9603767837613564</c:v>
                </c:pt>
                <c:pt idx="99">
                  <c:v>2.9704813065100817</c:v>
                </c:pt>
                <c:pt idx="100">
                  <c:v>2.9807226941796126</c:v>
                </c:pt>
                <c:pt idx="101">
                  <c:v>2.9911016992661281</c:v>
                </c:pt>
                <c:pt idx="102">
                  <c:v>3.0016190553229505</c:v>
                </c:pt>
                <c:pt idx="103">
                  <c:v>3.0122754765326221</c:v>
                </c:pt>
                <c:pt idx="104">
                  <c:v>3.0230716572840981</c:v>
                </c:pt>
                <c:pt idx="105">
                  <c:v>3.0340082717553574</c:v>
                </c:pt>
                <c:pt idx="106">
                  <c:v>3.0450859735017417</c:v>
                </c:pt>
                <c:pt idx="107">
                  <c:v>3.0563053950503174</c:v>
                </c:pt>
                <c:pt idx="108">
                  <c:v>3.0676671475005617</c:v>
                </c:pt>
                <c:pt idx="109">
                  <c:v>3.0791718201316596</c:v>
                </c:pt>
                <c:pt idx="110">
                  <c:v>3.0908199800167218</c:v>
                </c:pt>
                <c:pt idx="111">
                  <c:v>3.1026121716441883</c:v>
                </c:pt>
                <c:pt idx="112">
                  <c:v>3.1145489165467195</c:v>
                </c:pt>
                <c:pt idx="113">
                  <c:v>3.1266307129378421</c:v>
                </c:pt>
                <c:pt idx="114">
                  <c:v>3.1388580353566358</c:v>
                </c:pt>
                <c:pt idx="115">
                  <c:v>3.151231334320721</c:v>
                </c:pt>
                <c:pt idx="116">
                  <c:v>3.1637510359878185</c:v>
                </c:pt>
                <c:pt idx="117">
                  <c:v>3.1764175418261398</c:v>
                </c:pt>
                <c:pt idx="118">
                  <c:v>3.1892312282938593</c:v>
                </c:pt>
                <c:pt idx="119">
                  <c:v>3.202192446527921</c:v>
                </c:pt>
                <c:pt idx="120">
                  <c:v>3.2153015220424175</c:v>
                </c:pt>
                <c:pt idx="121">
                  <c:v>3.228558754436774</c:v>
                </c:pt>
                <c:pt idx="122">
                  <c:v>3.2419644171139779</c:v>
                </c:pt>
                <c:pt idx="123">
                  <c:v>3.2555187570090576</c:v>
                </c:pt>
                <c:pt idx="124">
                  <c:v>3.2692219943280421</c:v>
                </c:pt>
                <c:pt idx="125">
                  <c:v>3.2830743222975949</c:v>
                </c:pt>
                <c:pt idx="126">
                  <c:v>3.2970759069255258</c:v>
                </c:pt>
                <c:pt idx="127">
                  <c:v>3.3112268867723822</c:v>
                </c:pt>
                <c:pt idx="128">
                  <c:v>3.3255273727342796</c:v>
                </c:pt>
                <c:pt idx="129">
                  <c:v>3.3399774478371729</c:v>
                </c:pt>
                <c:pt idx="130">
                  <c:v>3.3545771670427098</c:v>
                </c:pt>
                <c:pt idx="131">
                  <c:v>3.3693265570658517</c:v>
                </c:pt>
                <c:pt idx="132">
                  <c:v>3.3842256162043807</c:v>
                </c:pt>
                <c:pt idx="133">
                  <c:v>3.3992743141804569</c:v>
                </c:pt>
                <c:pt idx="134">
                  <c:v>3.4144725919943442</c:v>
                </c:pt>
                <c:pt idx="135">
                  <c:v>3.4298203617904353</c:v>
                </c:pt>
                <c:pt idx="136">
                  <c:v>3.4453175067356732</c:v>
                </c:pt>
                <c:pt idx="137">
                  <c:v>3.4609638809104935</c:v>
                </c:pt>
                <c:pt idx="138">
                  <c:v>3.4767593092123601</c:v>
                </c:pt>
                <c:pt idx="139">
                  <c:v>3.4927035872719951</c:v>
                </c:pt>
                <c:pt idx="140">
                  <c:v>3.5087964813823636</c:v>
                </c:pt>
                <c:pt idx="141">
                  <c:v>3.5250377284404859</c:v>
                </c:pt>
                <c:pt idx="142">
                  <c:v>3.5414270359021272</c:v>
                </c:pt>
                <c:pt idx="143">
                  <c:v>3.5579640817494154</c:v>
                </c:pt>
                <c:pt idx="144">
                  <c:v>3.5746485144714137</c:v>
                </c:pt>
                <c:pt idx="145">
                  <c:v>3.5914799530576795</c:v>
                </c:pt>
                <c:pt idx="146">
                  <c:v>3.608457987004817</c:v>
                </c:pt>
                <c:pt idx="147">
                  <c:v>3.6255821763360379</c:v>
                </c:pt>
                <c:pt idx="148">
                  <c:v>3.6428520516337199</c:v>
                </c:pt>
                <c:pt idx="149">
                  <c:v>3.6602671140849488</c:v>
                </c:pt>
                <c:pt idx="150">
                  <c:v>3.6778268355400137</c:v>
                </c:pt>
                <c:pt idx="151">
                  <c:v>3.6955306585838352</c:v>
                </c:pt>
                <c:pt idx="152">
                  <c:v>3.7133779966202685</c:v>
                </c:pt>
                <c:pt idx="153">
                  <c:v>3.7313682339692353</c:v>
                </c:pt>
                <c:pt idx="154">
                  <c:v>3.7495007259766178</c:v>
                </c:pt>
                <c:pt idx="155">
                  <c:v>3.7677747991368418</c:v>
                </c:pt>
                <c:pt idx="156">
                  <c:v>3.7861897512280702</c:v>
                </c:pt>
                <c:pt idx="157">
                  <c:v>3.8047448514599105</c:v>
                </c:pt>
                <c:pt idx="158">
                  <c:v>3.8234393406335396</c:v>
                </c:pt>
                <c:pt idx="159">
                  <c:v>3.8422724313141341</c:v>
                </c:pt>
                <c:pt idx="160">
                  <c:v>3.8612433080154891</c:v>
                </c:pt>
                <c:pt idx="161">
                  <c:v>3.8803511273966964</c:v>
                </c:pt>
                <c:pt idx="162">
                  <c:v>3.8995950184707429</c:v>
                </c:pt>
                <c:pt idx="163">
                  <c:v>3.918974082824902</c:v>
                </c:pt>
                <c:pt idx="164">
                  <c:v>3.9384873948527375</c:v>
                </c:pt>
                <c:pt idx="165">
                  <c:v>3.9581340019975864</c:v>
                </c:pt>
                <c:pt idx="166">
                  <c:v>3.9779129250073337</c:v>
                </c:pt>
                <c:pt idx="167">
                  <c:v>3.9978231582003176</c:v>
                </c:pt>
                <c:pt idx="168">
                  <c:v>4.0178636697421659</c:v>
                </c:pt>
                <c:pt idx="169">
                  <c:v>4.0380334019333954</c:v>
                </c:pt>
                <c:pt idx="170">
                  <c:v>4.0583312715075435</c:v>
                </c:pt>
                <c:pt idx="171">
                  <c:v>4.0787561699396715</c:v>
                </c:pt>
                <c:pt idx="172">
                  <c:v>4.0993069637649846</c:v>
                </c:pt>
                <c:pt idx="173">
                  <c:v>4.1199824949073829</c:v>
                </c:pt>
                <c:pt idx="174">
                  <c:v>4.1407815810177047</c:v>
                </c:pt>
                <c:pt idx="175">
                  <c:v>4.161703015821443</c:v>
                </c:pt>
                <c:pt idx="176">
                  <c:v>4.1827455694756903</c:v>
                </c:pt>
                <c:pt idx="177">
                  <c:v>4.2039079889350743</c:v>
                </c:pt>
                <c:pt idx="178">
                  <c:v>4.2251889983264537</c:v>
                </c:pt>
                <c:pt idx="179">
                  <c:v>4.2465872993321021</c:v>
                </c:pt>
                <c:pt idx="180">
                  <c:v>4.2681015715811359</c:v>
                </c:pt>
                <c:pt idx="181">
                  <c:v>4.2897304730489472</c:v>
                </c:pt>
                <c:pt idx="182">
                  <c:v>4.311472640464328</c:v>
                </c:pt>
                <c:pt idx="183">
                  <c:v>4.3333266897240863</c:v>
                </c:pt>
                <c:pt idx="184">
                  <c:v>4.3552912163148303</c:v>
                </c:pt>
                <c:pt idx="185">
                  <c:v>4.3773647957416726</c:v>
                </c:pt>
                <c:pt idx="186">
                  <c:v>4.3995459839635771</c:v>
                </c:pt>
                <c:pt idx="187">
                  <c:v>4.4218333178350644</c:v>
                </c:pt>
                <c:pt idx="188">
                  <c:v>4.4442253155540001</c:v>
                </c:pt>
                <c:pt idx="189">
                  <c:v>4.4667204771151834</c:v>
                </c:pt>
                <c:pt idx="190">
                  <c:v>4.4893172847694434</c:v>
                </c:pt>
                <c:pt idx="191">
                  <c:v>4.5120142034879684</c:v>
                </c:pt>
                <c:pt idx="192">
                  <c:v>4.5348096814315761</c:v>
                </c:pt>
                <c:pt idx="193">
                  <c:v>4.5577021504246291</c:v>
                </c:pt>
                <c:pt idx="194">
                  <c:v>4.5806900264333219</c:v>
                </c:pt>
                <c:pt idx="195">
                  <c:v>4.6037717100480284</c:v>
                </c:pt>
                <c:pt idx="196">
                  <c:v>4.6269455869694536</c:v>
                </c:pt>
                <c:pt idx="197">
                  <c:v>4.6502100284982566</c:v>
                </c:pt>
                <c:pt idx="198">
                  <c:v>4.6735633920278818</c:v>
                </c:pt>
                <c:pt idx="199">
                  <c:v>4.697004021540323</c:v>
                </c:pt>
                <c:pt idx="200">
                  <c:v>4.7205302481044864</c:v>
                </c:pt>
                <c:pt idx="201">
                  <c:v>4.7441403903769093</c:v>
                </c:pt>
                <c:pt idx="202">
                  <c:v>4.767832755104533</c:v>
                </c:pt>
                <c:pt idx="203">
                  <c:v>4.7916056376292326</c:v>
                </c:pt>
                <c:pt idx="204">
                  <c:v>4.8154573223938408</c:v>
                </c:pt>
                <c:pt idx="205">
                  <c:v>4.8393860834493676</c:v>
                </c:pt>
                <c:pt idx="206">
                  <c:v>4.8633901849631647</c:v>
                </c:pt>
                <c:pt idx="207">
                  <c:v>4.8874678817277033</c:v>
                </c:pt>
                <c:pt idx="208">
                  <c:v>4.9116174196697679</c:v>
                </c:pt>
                <c:pt idx="209">
                  <c:v>4.9358370363597164</c:v>
                </c:pt>
                <c:pt idx="210">
                  <c:v>4.9601249615206031</c:v>
                </c:pt>
                <c:pt idx="211">
                  <c:v>4.9844794175368516</c:v>
                </c:pt>
                <c:pt idx="212">
                  <c:v>5.0088986199622525</c:v>
                </c:pt>
                <c:pt idx="213">
                  <c:v>5.033380778026995</c:v>
                </c:pt>
                <c:pt idx="214">
                  <c:v>5.0579240951434992</c:v>
                </c:pt>
                <c:pt idx="215">
                  <c:v>5.082526769410797</c:v>
                </c:pt>
                <c:pt idx="216">
                  <c:v>5.1071869941172032</c:v>
                </c:pt>
                <c:pt idx="217">
                  <c:v>5.1319029582410423</c:v>
                </c:pt>
                <c:pt idx="218">
                  <c:v>5.1566728469491814</c:v>
                </c:pt>
                <c:pt idx="219">
                  <c:v>5.1814948420931692</c:v>
                </c:pt>
                <c:pt idx="220">
                  <c:v>5.2063671227026944</c:v>
                </c:pt>
                <c:pt idx="221">
                  <c:v>5.2312878654761903</c:v>
                </c:pt>
                <c:pt idx="222">
                  <c:v>5.2562552452683384</c:v>
                </c:pt>
                <c:pt idx="223">
                  <c:v>5.2812674355742608</c:v>
                </c:pt>
                <c:pt idx="224">
                  <c:v>5.3063226090102003</c:v>
                </c:pt>
                <c:pt idx="225">
                  <c:v>5.3314189377904579</c:v>
                </c:pt>
                <c:pt idx="226">
                  <c:v>5.3565545942004249</c:v>
                </c:pt>
                <c:pt idx="227">
                  <c:v>5.3817277510654762</c:v>
                </c:pt>
                <c:pt idx="228">
                  <c:v>5.4069365822155664</c:v>
                </c:pt>
                <c:pt idx="229">
                  <c:v>5.4321792629453221</c:v>
                </c:pt>
                <c:pt idx="230">
                  <c:v>5.4574539704694569</c:v>
                </c:pt>
                <c:pt idx="231">
                  <c:v>5.4827588843733519</c:v>
                </c:pt>
                <c:pt idx="232">
                  <c:v>5.5080921870586099</c:v>
                </c:pt>
                <c:pt idx="233">
                  <c:v>5.5334520641834359</c:v>
                </c:pt>
                <c:pt idx="234">
                  <c:v>5.5588367050976828</c:v>
                </c:pt>
                <c:pt idx="235">
                  <c:v>5.5842443032724169</c:v>
                </c:pt>
                <c:pt idx="236">
                  <c:v>5.6096730567238335</c:v>
                </c:pt>
                <c:pt idx="237">
                  <c:v>5.6351211684314375</c:v>
                </c:pt>
                <c:pt idx="238">
                  <c:v>5.6605868467502809</c:v>
                </c:pt>
                <c:pt idx="239">
                  <c:v>5.6860683058172032</c:v>
                </c:pt>
                <c:pt idx="240">
                  <c:v>5.7115637659508867</c:v>
                </c:pt>
                <c:pt idx="241">
                  <c:v>5.7370714540456662</c:v>
                </c:pt>
                <c:pt idx="242">
                  <c:v>5.7625896039589435</c:v>
                </c:pt>
                <c:pt idx="243">
                  <c:v>5.7881164568921033</c:v>
                </c:pt>
                <c:pt idx="244">
                  <c:v>5.8136502617648844</c:v>
                </c:pt>
                <c:pt idx="245">
                  <c:v>5.8391892755830064</c:v>
                </c:pt>
                <c:pt idx="246">
                  <c:v>5.8647317637990897</c:v>
                </c:pt>
                <c:pt idx="247">
                  <c:v>5.890276000666681</c:v>
                </c:pt>
                <c:pt idx="248">
                  <c:v>5.9158202695873623</c:v>
                </c:pt>
                <c:pt idx="249">
                  <c:v>5.9413628634508697</c:v>
                </c:pt>
                <c:pt idx="250">
                  <c:v>5.9669020849681349</c:v>
                </c:pt>
                <c:pt idx="251">
                  <c:v>5.9924362469971877</c:v>
                </c:pt>
                <c:pt idx="252">
                  <c:v>6.0179636728618977</c:v>
                </c:pt>
                <c:pt idx="253">
                  <c:v>6.04348269666347</c:v>
                </c:pt>
                <c:pt idx="254">
                  <c:v>6.0689916635846579</c:v>
                </c:pt>
                <c:pt idx="255">
                  <c:v>6.0944889301866709</c:v>
                </c:pt>
                <c:pt idx="256">
                  <c:v>6.1199728646987088</c:v>
                </c:pt>
                <c:pt idx="257">
                  <c:v>6.1454418473001358</c:v>
                </c:pt>
                <c:pt idx="258">
                  <c:v>6.1708942703952312</c:v>
                </c:pt>
                <c:pt idx="259">
                  <c:v>6.1963285388805165</c:v>
                </c:pt>
                <c:pt idx="260">
                  <c:v>6.2217430704046404</c:v>
                </c:pt>
                <c:pt idx="261">
                  <c:v>6.247136295620809</c:v>
                </c:pt>
                <c:pt idx="262">
                  <c:v>6.2725066584317606</c:v>
                </c:pt>
                <c:pt idx="263">
                  <c:v>6.2978526162272752</c:v>
                </c:pt>
                <c:pt idx="264">
                  <c:v>6.3231726401142314</c:v>
                </c:pt>
                <c:pt idx="265">
                  <c:v>6.3484652151392105</c:v>
                </c:pt>
                <c:pt idx="266">
                  <c:v>6.3737288405036532</c:v>
                </c:pt>
                <c:pt idx="267">
                  <c:v>6.3989620297716261</c:v>
                </c:pt>
                <c:pt idx="268">
                  <c:v>6.4241633110701351</c:v>
                </c:pt>
                <c:pt idx="269">
                  <c:v>6.4493312272821157</c:v>
                </c:pt>
                <c:pt idx="270">
                  <c:v>6.4744643362320282</c:v>
                </c:pt>
                <c:pt idx="271">
                  <c:v>6.4995612108641581</c:v>
                </c:pt>
                <c:pt idx="272">
                  <c:v>6.5246204394136296</c:v>
                </c:pt>
                <c:pt idx="273">
                  <c:v>6.5496406255701505</c:v>
                </c:pt>
                <c:pt idx="274">
                  <c:v>6.5746203886346031</c:v>
                </c:pt>
                <c:pt idx="275">
                  <c:v>6.5995583636684216</c:v>
                </c:pt>
                <c:pt idx="276">
                  <c:v>6.6244532016358963</c:v>
                </c:pt>
                <c:pt idx="277">
                  <c:v>6.6493035695394109</c:v>
                </c:pt>
                <c:pt idx="278">
                  <c:v>6.674108150547676</c:v>
                </c:pt>
                <c:pt idx="279">
                  <c:v>6.6988656441170153</c:v>
                </c:pt>
                <c:pt idx="280">
                  <c:v>6.7235747661057701</c:v>
                </c:pt>
                <c:pt idx="281">
                  <c:v>6.7482342488818947</c:v>
                </c:pt>
                <c:pt idx="282">
                  <c:v>6.7728428414237705</c:v>
                </c:pt>
                <c:pt idx="283">
                  <c:v>6.7973993094143594</c:v>
                </c:pt>
                <c:pt idx="284">
                  <c:v>6.8219024353287328</c:v>
                </c:pt>
                <c:pt idx="285">
                  <c:v>6.8463510185150582</c:v>
                </c:pt>
                <c:pt idx="286">
                  <c:v>6.8707438752691044</c:v>
                </c:pt>
                <c:pt idx="287">
                  <c:v>6.8950798389023866</c:v>
                </c:pt>
                <c:pt idx="288">
                  <c:v>6.9193577598039759</c:v>
                </c:pt>
                <c:pt idx="289">
                  <c:v>6.9435765054960985</c:v>
                </c:pt>
                <c:pt idx="290">
                  <c:v>6.9677349606835683</c:v>
                </c:pt>
                <c:pt idx="291">
                  <c:v>6.9918320272971766</c:v>
                </c:pt>
                <c:pt idx="292">
                  <c:v>7.0158666245311014</c:v>
                </c:pt>
                <c:pt idx="293">
                  <c:v>7.0398376888744281</c:v>
                </c:pt>
                <c:pt idx="294">
                  <c:v>7.0637441741368807</c:v>
                </c:pt>
                <c:pt idx="295">
                  <c:v>7.0875850514688157</c:v>
                </c:pt>
                <c:pt idx="296">
                  <c:v>7.1113593093756648</c:v>
                </c:pt>
                <c:pt idx="297">
                  <c:v>7.1350659537267838</c:v>
                </c:pt>
                <c:pt idx="298">
                  <c:v>7.1587040077589208</c:v>
                </c:pt>
                <c:pt idx="299">
                  <c:v>7.182272512074336</c:v>
                </c:pt>
                <c:pt idx="300">
                  <c:v>7.2057705246336834</c:v>
                </c:pt>
                <c:pt idx="301">
                  <c:v>7.2291971207437591</c:v>
                </c:pt>
                <c:pt idx="302">
                  <c:v>7.2525513930401964</c:v>
                </c:pt>
                <c:pt idx="303">
                  <c:v>7.2758324514652362</c:v>
                </c:pt>
                <c:pt idx="304">
                  <c:v>7.2990394232406093</c:v>
                </c:pt>
                <c:pt idx="305">
                  <c:v>7.3221714528357413</c:v>
                </c:pt>
                <c:pt idx="306">
                  <c:v>7.3452277019312326</c:v>
                </c:pt>
                <c:pt idx="307">
                  <c:v>7.3682073493778315</c:v>
                </c:pt>
                <c:pt idx="308">
                  <c:v>7.3911095911509701</c:v>
                </c:pt>
                <c:pt idx="309">
                  <c:v>7.4139336403009342</c:v>
                </c:pt>
                <c:pt idx="310">
                  <c:v>7.4366787268987515</c:v>
                </c:pt>
                <c:pt idx="311">
                  <c:v>7.4593440979780237</c:v>
                </c:pt>
                <c:pt idx="312">
                  <c:v>7.4819290174726056</c:v>
                </c:pt>
                <c:pt idx="313">
                  <c:v>7.5044327661504084</c:v>
                </c:pt>
                <c:pt idx="314">
                  <c:v>7.5268546415433484</c:v>
                </c:pt>
                <c:pt idx="315">
                  <c:v>7.5491939578734897</c:v>
                </c:pt>
                <c:pt idx="316">
                  <c:v>7.5714500459756433</c:v>
                </c:pt>
                <c:pt idx="317">
                  <c:v>7.5936222532163029</c:v>
                </c:pt>
                <c:pt idx="318">
                  <c:v>7.6157099434092235</c:v>
                </c:pt>
                <c:pt idx="319">
                  <c:v>7.6377124967275858</c:v>
                </c:pt>
                <c:pt idx="320">
                  <c:v>7.6596293096129511</c:v>
                </c:pt>
                <c:pt idx="321">
                  <c:v>7.6814597946810252</c:v>
                </c:pt>
                <c:pt idx="322">
                  <c:v>7.703203380624398</c:v>
                </c:pt>
                <c:pt idx="323">
                  <c:v>7.7248595121122694</c:v>
                </c:pt>
                <c:pt idx="324">
                  <c:v>7.7464276496873747</c:v>
                </c:pt>
                <c:pt idx="325">
                  <c:v>7.7679072696600659</c:v>
                </c:pt>
                <c:pt idx="326">
                  <c:v>7.7892978639997743</c:v>
                </c:pt>
                <c:pt idx="327">
                  <c:v>7.8105989402238389</c:v>
                </c:pt>
                <c:pt idx="328">
                  <c:v>7.8318100212838946</c:v>
                </c:pt>
                <c:pt idx="329">
                  <c:v>7.8529306454497796</c:v>
                </c:pt>
                <c:pt idx="330">
                  <c:v>7.8739603661912216</c:v>
                </c:pt>
                <c:pt idx="331">
                  <c:v>7.8948987520572356</c:v>
                </c:pt>
                <c:pt idx="332">
                  <c:v>7.9157453865534162</c:v>
                </c:pt>
                <c:pt idx="333">
                  <c:v>7.9364998680171759</c:v>
                </c:pt>
                <c:pt idx="334">
                  <c:v>7.9571618094910317</c:v>
                </c:pt>
                <c:pt idx="335">
                  <c:v>7.9777308385940238</c:v>
                </c:pt>
                <c:pt idx="336">
                  <c:v>7.9982065973913166</c:v>
                </c:pt>
                <c:pt idx="337">
                  <c:v>8.0185887422621285</c:v>
                </c:pt>
                <c:pt idx="338">
                  <c:v>8.0388769437660184</c:v>
                </c:pt>
                <c:pt idx="339">
                  <c:v>8.0590708865076337</c:v>
                </c:pt>
                <c:pt idx="340">
                  <c:v>8.0791702690000236</c:v>
                </c:pt>
                <c:pt idx="341">
                  <c:v>8.0991748035265037</c:v>
                </c:pt>
                <c:pt idx="342">
                  <c:v>8.1190842160012924</c:v>
                </c:pt>
                <c:pt idx="343">
                  <c:v>8.1388982458288748</c:v>
                </c:pt>
                <c:pt idx="344">
                  <c:v>8.1586166457622173</c:v>
                </c:pt>
                <c:pt idx="345">
                  <c:v>8.1782391817599063</c:v>
                </c:pt>
                <c:pt idx="346">
                  <c:v>8.1977656328423052</c:v>
                </c:pt>
                <c:pt idx="347">
                  <c:v>8.217195790946727</c:v>
                </c:pt>
                <c:pt idx="348">
                  <c:v>8.2365294607817923</c:v>
                </c:pt>
                <c:pt idx="349">
                  <c:v>8.2557664596809524</c:v>
                </c:pt>
                <c:pt idx="350">
                  <c:v>8.2749066174553132</c:v>
                </c:pt>
                <c:pt idx="351">
                  <c:v>8.2939497762458085</c:v>
                </c:pt>
                <c:pt idx="352">
                  <c:v>8.3128957903747089</c:v>
                </c:pt>
                <c:pt idx="353">
                  <c:v>8.3317445261967027</c:v>
                </c:pt>
                <c:pt idx="354">
                  <c:v>8.3504958619494207</c:v>
                </c:pt>
                <c:pt idx="355">
                  <c:v>8.3691496876035938</c:v>
                </c:pt>
                <c:pt idx="356">
                  <c:v>8.3877059047128668</c:v>
                </c:pt>
                <c:pt idx="357">
                  <c:v>8.4061644262632971</c:v>
                </c:pt>
                <c:pt idx="358">
                  <c:v>8.4245251765226747</c:v>
                </c:pt>
                <c:pt idx="359">
                  <c:v>8.4427880908895858</c:v>
                </c:pt>
                <c:pt idx="360">
                  <c:v>8.4609531157424538</c:v>
                </c:pt>
                <c:pt idx="361">
                  <c:v>8.4790202082884214</c:v>
                </c:pt>
                <c:pt idx="362">
                  <c:v>8.4969893364123124</c:v>
                </c:pt>
                <c:pt idx="363">
                  <c:v>8.5148604785255468</c:v>
                </c:pt>
                <c:pt idx="364">
                  <c:v>8.5326336234151992</c:v>
                </c:pt>
                <c:pt idx="365">
                  <c:v>8.550308770093185</c:v>
                </c:pt>
                <c:pt idx="366">
                  <c:v>8.5678859276456123</c:v>
                </c:pt>
                <c:pt idx="367">
                  <c:v>8.5853651150823858</c:v>
                </c:pt>
                <c:pt idx="368">
                  <c:v>8.6027463611870765</c:v>
                </c:pt>
                <c:pt idx="369">
                  <c:v>8.6200297043671164</c:v>
                </c:pt>
                <c:pt idx="370">
                  <c:v>8.6372151925043514</c:v>
                </c:pt>
                <c:pt idx="371">
                  <c:v>8.6543028828060073</c:v>
                </c:pt>
                <c:pt idx="372">
                  <c:v>8.6712928416560828</c:v>
                </c:pt>
                <c:pt idx="373">
                  <c:v>8.6881851444672513</c:v>
                </c:pt>
                <c:pt idx="374">
                  <c:v>8.7049798755332759</c:v>
                </c:pt>
                <c:pt idx="375">
                  <c:v>8.7216771278819429</c:v>
                </c:pt>
                <c:pt idx="376">
                  <c:v>8.7382770031286938</c:v>
                </c:pt>
                <c:pt idx="377">
                  <c:v>8.7547796113307328</c:v>
                </c:pt>
                <c:pt idx="378">
                  <c:v>8.7711850708419519</c:v>
                </c:pt>
                <c:pt idx="379">
                  <c:v>8.7874935081684455</c:v>
                </c:pt>
                <c:pt idx="380">
                  <c:v>8.8037050578247964</c:v>
                </c:pt>
                <c:pt idx="381">
                  <c:v>8.8198198621911068</c:v>
                </c:pt>
                <c:pt idx="382">
                  <c:v>8.8358380713708122</c:v>
                </c:pt>
                <c:pt idx="383">
                  <c:v>8.8517598430493081</c:v>
                </c:pt>
                <c:pt idx="384">
                  <c:v>8.867585342353447</c:v>
                </c:pt>
                <c:pt idx="385">
                  <c:v>8.8833147417118266</c:v>
                </c:pt>
                <c:pt idx="386">
                  <c:v>8.898948220716079</c:v>
                </c:pt>
                <c:pt idx="387">
                  <c:v>8.9144859659829532</c:v>
                </c:pt>
                <c:pt idx="388">
                  <c:v>8.9299281710174618</c:v>
                </c:pt>
                <c:pt idx="389">
                  <c:v>8.9452750360768682</c:v>
                </c:pt>
                <c:pt idx="390">
                  <c:v>8.9605267680357628</c:v>
                </c:pt>
                <c:pt idx="391">
                  <c:v>8.9756835802520474</c:v>
                </c:pt>
                <c:pt idx="392">
                  <c:v>8.9907456924340252</c:v>
                </c:pt>
                <c:pt idx="393">
                  <c:v>9.0057133305084669</c:v>
                </c:pt>
                <c:pt idx="394">
                  <c:v>9.0205867264897659</c:v>
                </c:pt>
                <c:pt idx="395">
                  <c:v>9.0353661183501703</c:v>
                </c:pt>
                <c:pt idx="396">
                  <c:v>9.050051749891086</c:v>
                </c:pt>
                <c:pt idx="397">
                  <c:v>9.064643870615523</c:v>
                </c:pt>
                <c:pt idx="398">
                  <c:v>9.0791427356016001</c:v>
                </c:pt>
                <c:pt idx="399">
                  <c:v>9.0935486053772436</c:v>
                </c:pt>
                <c:pt idx="400">
                  <c:v>9.1078617457960043</c:v>
                </c:pt>
                <c:pt idx="401">
                  <c:v>9.122082427914032</c:v>
                </c:pt>
                <c:pt idx="402">
                  <c:v>9.1362109278682215</c:v>
                </c:pt>
                <c:pt idx="403">
                  <c:v>9.1502475267555639</c:v>
                </c:pt>
                <c:pt idx="404">
                  <c:v>9.1641925105136366</c:v>
                </c:pt>
                <c:pt idx="405">
                  <c:v>9.1780461698023341</c:v>
                </c:pt>
                <c:pt idx="406">
                  <c:v>9.1918087998867914</c:v>
                </c:pt>
                <c:pt idx="407">
                  <c:v>9.2054807005215249</c:v>
                </c:pt>
                <c:pt idx="408">
                  <c:v>9.2190621758357842</c:v>
                </c:pt>
                <c:pt idx="409">
                  <c:v>9.232553534220159</c:v>
                </c:pt>
                <c:pt idx="410">
                  <c:v>9.2459550882143926</c:v>
                </c:pt>
                <c:pt idx="411">
                  <c:v>9.2592671543964471</c:v>
                </c:pt>
                <c:pt idx="412">
                  <c:v>9.2724900532727883</c:v>
                </c:pt>
                <c:pt idx="413">
                  <c:v>9.2856241091699925</c:v>
                </c:pt>
                <c:pt idx="414">
                  <c:v>9.298669650127497</c:v>
                </c:pt>
                <c:pt idx="415">
                  <c:v>9.3116270077916994</c:v>
                </c:pt>
                <c:pt idx="416">
                  <c:v>9.3244965173112409</c:v>
                </c:pt>
                <c:pt idx="417">
                  <c:v>9.3372785172336243</c:v>
                </c:pt>
                <c:pt idx="418">
                  <c:v>9.3499733494030046</c:v>
                </c:pt>
                <c:pt idx="419">
                  <c:v>9.3625813588593125</c:v>
                </c:pt>
                <c:pt idx="420">
                  <c:v>9.3751028937386067</c:v>
                </c:pt>
                <c:pt idx="421">
                  <c:v>9.3875383051746724</c:v>
                </c:pt>
                <c:pt idx="422">
                  <c:v>9.3998879472019183</c:v>
                </c:pt>
                <c:pt idx="423">
                  <c:v>9.4121521766595162</c:v>
                </c:pt>
                <c:pt idx="424">
                  <c:v>9.4243313530967701</c:v>
                </c:pt>
                <c:pt idx="425">
                  <c:v>9.436425838679785</c:v>
                </c:pt>
                <c:pt idx="426">
                  <c:v>9.4484359980993649</c:v>
                </c:pt>
                <c:pt idx="427">
                  <c:v>9.4603621984801762</c:v>
                </c:pt>
                <c:pt idx="428">
                  <c:v>9.4722048092911262</c:v>
                </c:pt>
                <c:pt idx="429">
                  <c:v>9.4839642022570381</c:v>
                </c:pt>
                <c:pt idx="430">
                  <c:v>9.4956407512715089</c:v>
                </c:pt>
                <c:pt idx="431">
                  <c:v>9.5072348323110507</c:v>
                </c:pt>
                <c:pt idx="432">
                  <c:v>9.5187468233504493</c:v>
                </c:pt>
                <c:pt idx="433">
                  <c:v>9.5301771042793355</c:v>
                </c:pt>
                <c:pt idx="434">
                  <c:v>9.5415260568199933</c:v>
                </c:pt>
                <c:pt idx="435">
                  <c:v>9.5527940644463989</c:v>
                </c:pt>
                <c:pt idx="436">
                  <c:v>9.5639815123044265</c:v>
                </c:pt>
                <c:pt idx="437">
                  <c:v>9.5750887871333017</c:v>
                </c:pt>
                <c:pt idx="438">
                  <c:v>9.5861162771882551</c:v>
                </c:pt>
                <c:pt idx="439">
                  <c:v>9.5970643721643167</c:v>
                </c:pt>
                <c:pt idx="440">
                  <c:v>9.6079334631213822</c:v>
                </c:pt>
                <c:pt idx="441">
                  <c:v>9.618723942410373</c:v>
                </c:pt>
                <c:pt idx="442">
                  <c:v>9.6294362036006085</c:v>
                </c:pt>
                <c:pt idx="443">
                  <c:v>9.6400706414083714</c:v>
                </c:pt>
                <c:pt idx="444">
                  <c:v>9.6506276516265608</c:v>
                </c:pt>
                <c:pt idx="445">
                  <c:v>9.6611076310555646</c:v>
                </c:pt>
                <c:pt idx="446">
                  <c:v>9.6715109774352221</c:v>
                </c:pt>
                <c:pt idx="447">
                  <c:v>9.6818380893779459</c:v>
                </c:pt>
                <c:pt idx="448">
                  <c:v>9.6920893663029748</c:v>
                </c:pt>
                <c:pt idx="449">
                  <c:v>9.7022652083717134</c:v>
                </c:pt>
                <c:pt idx="450">
                  <c:v>9.7123660164242249</c:v>
                </c:pt>
                <c:pt idx="451">
                  <c:v>9.7223921919167697</c:v>
                </c:pt>
                <c:pt idx="452">
                  <c:v>9.7323441368604851</c:v>
                </c:pt>
                <c:pt idx="453">
                  <c:v>9.7422222537611134</c:v>
                </c:pt>
                <c:pt idx="454">
                  <c:v>9.752026945559809</c:v>
                </c:pt>
                <c:pt idx="455">
                  <c:v>9.7617586155750367</c:v>
                </c:pt>
                <c:pt idx="456">
                  <c:v>9.7714176674454638</c:v>
                </c:pt>
                <c:pt idx="457">
                  <c:v>9.781004505073966</c:v>
                </c:pt>
                <c:pt idx="458">
                  <c:v>9.7905195325726257</c:v>
                </c:pt>
                <c:pt idx="459">
                  <c:v>9.79996315420874</c:v>
                </c:pt>
                <c:pt idx="460">
                  <c:v>9.8093357743519185</c:v>
                </c:pt>
                <c:pt idx="461">
                  <c:v>9.8186377974221024</c:v>
                </c:pt>
                <c:pt idx="462">
                  <c:v>9.827869627838604</c:v>
                </c:pt>
                <c:pt idx="463">
                  <c:v>9.8370316699701892</c:v>
                </c:pt>
                <c:pt idx="464">
                  <c:v>9.8461243280860522</c:v>
                </c:pt>
                <c:pt idx="465">
                  <c:v>9.8551480063077896</c:v>
                </c:pt>
                <c:pt idx="466">
                  <c:v>9.8641031085623734</c:v>
                </c:pt>
                <c:pt idx="467">
                  <c:v>9.8729900385359937</c:v>
                </c:pt>
                <c:pt idx="468">
                  <c:v>9.8818091996288704</c:v>
                </c:pt>
                <c:pt idx="469">
                  <c:v>9.8905609949110413</c:v>
                </c:pt>
                <c:pt idx="470">
                  <c:v>9.8992458270789481</c:v>
                </c:pt>
                <c:pt idx="471">
                  <c:v>9.9078640984130679</c:v>
                </c:pt>
                <c:pt idx="472">
                  <c:v>9.9164162107362959</c:v>
                </c:pt>
                <c:pt idx="473">
                  <c:v>9.9249025653733494</c:v>
                </c:pt>
                <c:pt idx="474">
                  <c:v>9.9333235631109407</c:v>
                </c:pt>
                <c:pt idx="475">
                  <c:v>9.9416796041588693</c:v>
                </c:pt>
                <c:pt idx="476">
                  <c:v>9.949971088111937</c:v>
                </c:pt>
                <c:pt idx="477">
                  <c:v>9.9581984139127471</c:v>
                </c:pt>
                <c:pt idx="478">
                  <c:v>9.966361979815284</c:v>
                </c:pt>
                <c:pt idx="479">
                  <c:v>9.9744621833493579</c:v>
                </c:pt>
                <c:pt idx="480">
                  <c:v>9.98249942128583</c:v>
                </c:pt>
                <c:pt idx="481">
                  <c:v>9.990474089602678</c:v>
                </c:pt>
                <c:pt idx="482">
                  <c:v>9.9983865834518113</c:v>
                </c:pt>
                <c:pt idx="483">
                  <c:v>10.006237297126702</c:v>
                </c:pt>
                <c:pt idx="484">
                  <c:v>10.014026624030754</c:v>
                </c:pt>
                <c:pt idx="485">
                  <c:v>10.021754956646467</c:v>
                </c:pt>
                <c:pt idx="486">
                  <c:v>10.029422686505345</c:v>
                </c:pt>
                <c:pt idx="487">
                  <c:v>10.037030204158507</c:v>
                </c:pt>
                <c:pt idx="488">
                  <c:v>10.044577899148093</c:v>
                </c:pt>
                <c:pt idx="489">
                  <c:v>10.052066159979358</c:v>
                </c:pt>
                <c:pt idx="490">
                  <c:v>10.059495374093435</c:v>
                </c:pt>
                <c:pt idx="491">
                  <c:v>10.066865927840897</c:v>
                </c:pt>
                <c:pt idx="492">
                  <c:v>10.074178206455928</c:v>
                </c:pt>
                <c:pt idx="493">
                  <c:v>10.081432594031195</c:v>
                </c:pt>
                <c:pt idx="494">
                  <c:v>10.088629473493423</c:v>
                </c:pt>
                <c:pt idx="495">
                  <c:v>10.095769226579607</c:v>
                </c:pt>
                <c:pt idx="496">
                  <c:v>10.102852233813865</c:v>
                </c:pt>
                <c:pt idx="497">
                  <c:v>10.10987887448495</c:v>
                </c:pt>
                <c:pt idx="498">
                  <c:v>10.116849526624428</c:v>
                </c:pt>
                <c:pt idx="499">
                  <c:v>10.123764566985386</c:v>
                </c:pt>
                <c:pt idx="500">
                  <c:v>10.13062437102189</c:v>
                </c:pt>
                <c:pt idx="501">
                  <c:v>10.137429312868914</c:v>
                </c:pt>
                <c:pt idx="502">
                  <c:v>10.144179765322951</c:v>
                </c:pt>
                <c:pt idx="503">
                  <c:v>10.150876099823202</c:v>
                </c:pt>
                <c:pt idx="504">
                  <c:v>10.157518686433296</c:v>
                </c:pt>
                <c:pt idx="505">
                  <c:v>10.164107893823639</c:v>
                </c:pt>
                <c:pt idx="506">
                  <c:v>10.17064408925426</c:v>
                </c:pt>
                <c:pt idx="507">
                  <c:v>10.177127638558295</c:v>
                </c:pt>
                <c:pt idx="508">
                  <c:v>10.183558906125906</c:v>
                </c:pt>
                <c:pt idx="509">
                  <c:v>10.18993825488884</c:v>
                </c:pt>
                <c:pt idx="510">
                  <c:v>10.196266046305423</c:v>
                </c:pt>
                <c:pt idx="511">
                  <c:v>10.202542640346115</c:v>
                </c:pt>
                <c:pt idx="512">
                  <c:v>10.208768395479609</c:v>
                </c:pt>
                <c:pt idx="513">
                  <c:v>10.214943668659329</c:v>
                </c:pt>
                <c:pt idx="514">
                  <c:v>10.221068815310518</c:v>
                </c:pt>
                <c:pt idx="515">
                  <c:v>10.227144189317768</c:v>
                </c:pt>
                <c:pt idx="516">
                  <c:v>10.233170143013004</c:v>
                </c:pt>
                <c:pt idx="517">
                  <c:v>10.239147027163961</c:v>
                </c:pt>
                <c:pt idx="518">
                  <c:v>10.245075190963144</c:v>
                </c:pt>
                <c:pt idx="519">
                  <c:v>10.250954982017188</c:v>
                </c:pt>
                <c:pt idx="520">
                  <c:v>10.256786746336665</c:v>
                </c:pt>
                <c:pt idx="521">
                  <c:v>10.262570828326393</c:v>
                </c:pt>
                <c:pt idx="522">
                  <c:v>10.268307570776065</c:v>
                </c:pt>
                <c:pt idx="523">
                  <c:v>10.2739973148514</c:v>
                </c:pt>
                <c:pt idx="524">
                  <c:v>10.279640400085647</c:v>
                </c:pt>
                <c:pt idx="525">
                  <c:v>10.285237164371495</c:v>
                </c:pt>
                <c:pt idx="526">
                  <c:v>10.290787943953415</c:v>
                </c:pt>
                <c:pt idx="527">
                  <c:v>10.296293073420358</c:v>
                </c:pt>
                <c:pt idx="528">
                  <c:v>10.301752885698864</c:v>
                </c:pt>
                <c:pt idx="529">
                  <c:v>10.307167712046498</c:v>
                </c:pt>
                <c:pt idx="530">
                  <c:v>10.31253788204573</c:v>
                </c:pt>
                <c:pt idx="531">
                  <c:v>10.317863723598087</c:v>
                </c:pt>
                <c:pt idx="532">
                  <c:v>10.323145562918763</c:v>
                </c:pt>
                <c:pt idx="533">
                  <c:v>10.328383724531475</c:v>
                </c:pt>
                <c:pt idx="534">
                  <c:v>10.33357853126372</c:v>
                </c:pt>
                <c:pt idx="535">
                  <c:v>10.338730304242363</c:v>
                </c:pt>
                <c:pt idx="536">
                  <c:v>10.343839362889533</c:v>
                </c:pt>
                <c:pt idx="537">
                  <c:v>10.348906024918854</c:v>
                </c:pt>
                <c:pt idx="538">
                  <c:v>10.353930606331991</c:v>
                </c:pt>
                <c:pt idx="539">
                  <c:v>10.358913421415496</c:v>
                </c:pt>
                <c:pt idx="540">
                  <c:v>10.363854782737961</c:v>
                </c:pt>
                <c:pt idx="541">
                  <c:v>10.368755001147479</c:v>
                </c:pt>
                <c:pt idx="542">
                  <c:v>10.373614385769379</c:v>
                </c:pt>
                <c:pt idx="543">
                  <c:v>10.378433244004256</c:v>
                </c:pt>
                <c:pt idx="544">
                  <c:v>10.383211881526279</c:v>
                </c:pt>
                <c:pt idx="545">
                  <c:v>10.387950602281739</c:v>
                </c:pt>
                <c:pt idx="546">
                  <c:v>10.39264970848795</c:v>
                </c:pt>
                <c:pt idx="547">
                  <c:v>10.397309500632304</c:v>
                </c:pt>
                <c:pt idx="548">
                  <c:v>10.40193027747166</c:v>
                </c:pt>
                <c:pt idx="549">
                  <c:v>10.406512336031954</c:v>
                </c:pt>
                <c:pt idx="550">
                  <c:v>10.41105597160804</c:v>
                </c:pt>
                <c:pt idx="551">
                  <c:v>10.415561477763815</c:v>
                </c:pt>
                <c:pt idx="552">
                  <c:v>10.420029146332515</c:v>
                </c:pt>
                <c:pt idx="553">
                  <c:v>10.42445926741731</c:v>
                </c:pt>
                <c:pt idx="554">
                  <c:v>10.428852129392068</c:v>
                </c:pt>
                <c:pt idx="555">
                  <c:v>10.433208018902363</c:v>
                </c:pt>
                <c:pt idx="556">
                  <c:v>10.437527220866688</c:v>
                </c:pt>
                <c:pt idx="557">
                  <c:v>10.441810018477888</c:v>
                </c:pt>
                <c:pt idx="558">
                  <c:v>10.446056693204778</c:v>
                </c:pt>
                <c:pt idx="559">
                  <c:v>10.450267524793999</c:v>
                </c:pt>
                <c:pt idx="560">
                  <c:v>10.454442791272008</c:v>
                </c:pt>
                <c:pt idx="561">
                  <c:v>10.458582768947322</c:v>
                </c:pt>
                <c:pt idx="562">
                  <c:v>10.462687732412885</c:v>
                </c:pt>
                <c:pt idx="563">
                  <c:v>10.466757954548683</c:v>
                </c:pt>
                <c:pt idx="564">
                  <c:v>10.470793706524486</c:v>
                </c:pt>
                <c:pt idx="565">
                  <c:v>10.47479525780277</c:v>
                </c:pt>
                <c:pt idx="566">
                  <c:v>10.478762876141818</c:v>
                </c:pt>
                <c:pt idx="567">
                  <c:v>10.482696827599009</c:v>
                </c:pt>
                <c:pt idx="568">
                  <c:v>10.48659737653419</c:v>
                </c:pt>
                <c:pt idx="569">
                  <c:v>10.490464785613298</c:v>
                </c:pt>
                <c:pt idx="570">
                  <c:v>10.494299315812054</c:v>
                </c:pt>
                <c:pt idx="571">
                  <c:v>10.498101226419852</c:v>
                </c:pt>
                <c:pt idx="572">
                  <c:v>10.501870775043807</c:v>
                </c:pt>
                <c:pt idx="573">
                  <c:v>10.50560821761286</c:v>
                </c:pt>
                <c:pt idx="574">
                  <c:v>10.509313808382107</c:v>
                </c:pt>
                <c:pt idx="575">
                  <c:v>10.512987799937227</c:v>
                </c:pt>
                <c:pt idx="576">
                  <c:v>10.516630443199038</c:v>
                </c:pt>
                <c:pt idx="577">
                  <c:v>10.520241987428156</c:v>
                </c:pt>
                <c:pt idx="578">
                  <c:v>10.523822680229838</c:v>
                </c:pt>
                <c:pt idx="579">
                  <c:v>10.527372767558873</c:v>
                </c:pt>
                <c:pt idx="580">
                  <c:v>10.530892493724634</c:v>
                </c:pt>
                <c:pt idx="581">
                  <c:v>10.534382101396211</c:v>
                </c:pt>
                <c:pt idx="582">
                  <c:v>10.537841831607707</c:v>
                </c:pt>
                <c:pt idx="583">
                  <c:v>10.541271923763535</c:v>
                </c:pt>
                <c:pt idx="584">
                  <c:v>10.544672615643941</c:v>
                </c:pt>
                <c:pt idx="585">
                  <c:v>10.548044143410554</c:v>
                </c:pt>
                <c:pt idx="586">
                  <c:v>10.55138674161201</c:v>
                </c:pt>
                <c:pt idx="587">
                  <c:v>10.55470064318974</c:v>
                </c:pt>
                <c:pt idx="588">
                  <c:v>10.557986079483799</c:v>
                </c:pt>
                <c:pt idx="589">
                  <c:v>10.561243280238799</c:v>
                </c:pt>
                <c:pt idx="590">
                  <c:v>10.5644724736099</c:v>
                </c:pt>
                <c:pt idx="591">
                  <c:v>10.567673886168924</c:v>
                </c:pt>
                <c:pt idx="592">
                  <c:v>10.570847742910519</c:v>
                </c:pt>
                <c:pt idx="593">
                  <c:v>10.573994267258412</c:v>
                </c:pt>
                <c:pt idx="594">
                  <c:v>10.577113681071717</c:v>
                </c:pt>
                <c:pt idx="595">
                  <c:v>10.580206204651338</c:v>
                </c:pt>
                <c:pt idx="596">
                  <c:v>10.583272056746415</c:v>
                </c:pt>
                <c:pt idx="597">
                  <c:v>10.586311454560843</c:v>
                </c:pt>
                <c:pt idx="598">
                  <c:v>10.589324613759908</c:v>
                </c:pt>
                <c:pt idx="599">
                  <c:v>10.592311748476858</c:v>
                </c:pt>
                <c:pt idx="600">
                  <c:v>10.595273071319667</c:v>
                </c:pt>
                <c:pt idx="601">
                  <c:v>10.598208793377783</c:v>
                </c:pt>
                <c:pt idx="602">
                  <c:v>10.601119124228921</c:v>
                </c:pt>
                <c:pt idx="603">
                  <c:v>10.604004271945961</c:v>
                </c:pt>
                <c:pt idx="604">
                  <c:v>10.606864443103856</c:v>
                </c:pt>
                <c:pt idx="605">
                  <c:v>10.60969984278657</c:v>
                </c:pt>
                <c:pt idx="606">
                  <c:v>10.612510674594121</c:v>
                </c:pt>
                <c:pt idx="607">
                  <c:v>10.615297140649623</c:v>
                </c:pt>
                <c:pt idx="608">
                  <c:v>10.618059441606359</c:v>
                </c:pt>
                <c:pt idx="609">
                  <c:v>10.620797776654923</c:v>
                </c:pt>
                <c:pt idx="610">
                  <c:v>10.623512343530418</c:v>
                </c:pt>
                <c:pt idx="611">
                  <c:v>10.626203338519597</c:v>
                </c:pt>
                <c:pt idx="612">
                  <c:v>10.628870956468166</c:v>
                </c:pt>
                <c:pt idx="613">
                  <c:v>10.631515390787991</c:v>
                </c:pt>
                <c:pt idx="614">
                  <c:v>10.634136833464453</c:v>
                </c:pt>
                <c:pt idx="615">
                  <c:v>10.636735475063729</c:v>
                </c:pt>
                <c:pt idx="616">
                  <c:v>10.639311504740162</c:v>
                </c:pt>
                <c:pt idx="617">
                  <c:v>10.641865110243641</c:v>
                </c:pt>
                <c:pt idx="618">
                  <c:v>10.644396477926984</c:v>
                </c:pt>
                <c:pt idx="619">
                  <c:v>10.646905792753381</c:v>
                </c:pt>
                <c:pt idx="620">
                  <c:v>10.649393238303821</c:v>
                </c:pt>
                <c:pt idx="621">
                  <c:v>10.651858996784533</c:v>
                </c:pt>
                <c:pt idx="622">
                  <c:v>10.654303249034495</c:v>
                </c:pt>
                <c:pt idx="623">
                  <c:v>10.656726174532899</c:v>
                </c:pt>
                <c:pt idx="624">
                  <c:v>10.659127951406667</c:v>
                </c:pt>
                <c:pt idx="625">
                  <c:v>10.661508756437957</c:v>
                </c:pt>
                <c:pt idx="626">
                  <c:v>10.663868765071689</c:v>
                </c:pt>
                <c:pt idx="627">
                  <c:v>10.666208151423115</c:v>
                </c:pt>
                <c:pt idx="628">
                  <c:v>10.668527088285297</c:v>
                </c:pt>
                <c:pt idx="629">
                  <c:v>10.670825747136723</c:v>
                </c:pt>
                <c:pt idx="630">
                  <c:v>10.673104298148834</c:v>
                </c:pt>
                <c:pt idx="631">
                  <c:v>10.675362910193579</c:v>
                </c:pt>
                <c:pt idx="632">
                  <c:v>10.677601750851005</c:v>
                </c:pt>
                <c:pt idx="633">
                  <c:v>10.679820986416811</c:v>
                </c:pt>
                <c:pt idx="634">
                  <c:v>10.682020781909904</c:v>
                </c:pt>
              </c:numCache>
            </c:numRef>
          </c:yVal>
        </c:ser>
        <c:ser>
          <c:idx val="5"/>
          <c:order val="5"/>
          <c:tx>
            <c:v>Model XPoint Drives</c:v>
          </c:tx>
          <c:spPr>
            <a:ln w="28575">
              <a:solidFill>
                <a:schemeClr val="accent3"/>
              </a:solidFill>
              <a:prstDash val="sysDot"/>
            </a:ln>
          </c:spPr>
          <c:marker>
            <c:symbol val="none"/>
          </c:marker>
          <c:xVal>
            <c:numRef>
              <c:f>Predictions!$A$16:$A$650</c:f>
              <c:numCache>
                <c:formatCode>dd/mm/yyyy</c:formatCode>
                <c:ptCount val="635"/>
                <c:pt idx="0">
                  <c:v>29221.75</c:v>
                </c:pt>
                <c:pt idx="1">
                  <c:v>29252.1875</c:v>
                </c:pt>
                <c:pt idx="2">
                  <c:v>29282.625</c:v>
                </c:pt>
                <c:pt idx="3">
                  <c:v>29313.0625</c:v>
                </c:pt>
                <c:pt idx="4">
                  <c:v>29343.5</c:v>
                </c:pt>
                <c:pt idx="5">
                  <c:v>29373.9375</c:v>
                </c:pt>
                <c:pt idx="6">
                  <c:v>29404.375</c:v>
                </c:pt>
                <c:pt idx="7">
                  <c:v>29434.8125</c:v>
                </c:pt>
                <c:pt idx="8">
                  <c:v>29465.25</c:v>
                </c:pt>
                <c:pt idx="9">
                  <c:v>29495.6875</c:v>
                </c:pt>
                <c:pt idx="10">
                  <c:v>29526.125</c:v>
                </c:pt>
                <c:pt idx="11">
                  <c:v>29556.5625</c:v>
                </c:pt>
                <c:pt idx="12">
                  <c:v>29587</c:v>
                </c:pt>
                <c:pt idx="13">
                  <c:v>29617.4375</c:v>
                </c:pt>
                <c:pt idx="14">
                  <c:v>29647.875</c:v>
                </c:pt>
                <c:pt idx="15">
                  <c:v>29678.3125</c:v>
                </c:pt>
                <c:pt idx="16">
                  <c:v>29708.75</c:v>
                </c:pt>
                <c:pt idx="17">
                  <c:v>29739.1875</c:v>
                </c:pt>
                <c:pt idx="18">
                  <c:v>29769.625</c:v>
                </c:pt>
                <c:pt idx="19">
                  <c:v>29800.0625</c:v>
                </c:pt>
                <c:pt idx="20">
                  <c:v>29830.5</c:v>
                </c:pt>
                <c:pt idx="21">
                  <c:v>29860.9375</c:v>
                </c:pt>
                <c:pt idx="22">
                  <c:v>29891.375</c:v>
                </c:pt>
                <c:pt idx="23">
                  <c:v>29921.8125</c:v>
                </c:pt>
                <c:pt idx="24">
                  <c:v>29952.25</c:v>
                </c:pt>
                <c:pt idx="25">
                  <c:v>29982.6875</c:v>
                </c:pt>
                <c:pt idx="26">
                  <c:v>30013.125</c:v>
                </c:pt>
                <c:pt idx="27">
                  <c:v>30043.5625</c:v>
                </c:pt>
                <c:pt idx="28">
                  <c:v>30074</c:v>
                </c:pt>
                <c:pt idx="29">
                  <c:v>30104.4375</c:v>
                </c:pt>
                <c:pt idx="30">
                  <c:v>30134.875</c:v>
                </c:pt>
                <c:pt idx="31">
                  <c:v>30165.3125</c:v>
                </c:pt>
                <c:pt idx="32">
                  <c:v>30195.75</c:v>
                </c:pt>
                <c:pt idx="33">
                  <c:v>30226.1875</c:v>
                </c:pt>
                <c:pt idx="34">
                  <c:v>30256.625</c:v>
                </c:pt>
                <c:pt idx="35">
                  <c:v>30287.0625</c:v>
                </c:pt>
                <c:pt idx="36">
                  <c:v>30317.5</c:v>
                </c:pt>
                <c:pt idx="37">
                  <c:v>30347.9375</c:v>
                </c:pt>
                <c:pt idx="38">
                  <c:v>30378.375</c:v>
                </c:pt>
                <c:pt idx="39">
                  <c:v>30408.8125</c:v>
                </c:pt>
                <c:pt idx="40">
                  <c:v>30439.25</c:v>
                </c:pt>
                <c:pt idx="41">
                  <c:v>30469.6875</c:v>
                </c:pt>
                <c:pt idx="42">
                  <c:v>30500.125</c:v>
                </c:pt>
                <c:pt idx="43">
                  <c:v>30530.5625</c:v>
                </c:pt>
                <c:pt idx="44">
                  <c:v>30561</c:v>
                </c:pt>
                <c:pt idx="45">
                  <c:v>30591.4375</c:v>
                </c:pt>
                <c:pt idx="46">
                  <c:v>30621.875</c:v>
                </c:pt>
                <c:pt idx="47">
                  <c:v>30652.3125</c:v>
                </c:pt>
                <c:pt idx="48">
                  <c:v>30682.75</c:v>
                </c:pt>
                <c:pt idx="49">
                  <c:v>30713.1875</c:v>
                </c:pt>
                <c:pt idx="50">
                  <c:v>30743.625</c:v>
                </c:pt>
                <c:pt idx="51">
                  <c:v>30774.0625</c:v>
                </c:pt>
                <c:pt idx="52">
                  <c:v>30804.5</c:v>
                </c:pt>
                <c:pt idx="53">
                  <c:v>30834.9375</c:v>
                </c:pt>
                <c:pt idx="54">
                  <c:v>30865.375</c:v>
                </c:pt>
                <c:pt idx="55">
                  <c:v>30895.8125</c:v>
                </c:pt>
                <c:pt idx="56">
                  <c:v>30926.25</c:v>
                </c:pt>
                <c:pt idx="57">
                  <c:v>30956.6875</c:v>
                </c:pt>
                <c:pt idx="58">
                  <c:v>30987.125</c:v>
                </c:pt>
                <c:pt idx="59">
                  <c:v>31017.5625</c:v>
                </c:pt>
                <c:pt idx="60">
                  <c:v>31048</c:v>
                </c:pt>
                <c:pt idx="61">
                  <c:v>31078.4375</c:v>
                </c:pt>
                <c:pt idx="62">
                  <c:v>31108.875</c:v>
                </c:pt>
                <c:pt idx="63">
                  <c:v>31139.3125</c:v>
                </c:pt>
                <c:pt idx="64">
                  <c:v>31169.75</c:v>
                </c:pt>
                <c:pt idx="65">
                  <c:v>31200.1875</c:v>
                </c:pt>
                <c:pt idx="66">
                  <c:v>31230.625</c:v>
                </c:pt>
                <c:pt idx="67">
                  <c:v>31261.0625</c:v>
                </c:pt>
                <c:pt idx="68">
                  <c:v>31291.5</c:v>
                </c:pt>
                <c:pt idx="69">
                  <c:v>31321.9375</c:v>
                </c:pt>
                <c:pt idx="70">
                  <c:v>31352.375</c:v>
                </c:pt>
                <c:pt idx="71">
                  <c:v>31382.8125</c:v>
                </c:pt>
                <c:pt idx="72">
                  <c:v>31413.25</c:v>
                </c:pt>
                <c:pt idx="73">
                  <c:v>31443.6875</c:v>
                </c:pt>
                <c:pt idx="74">
                  <c:v>31474.125</c:v>
                </c:pt>
                <c:pt idx="75">
                  <c:v>31504.5625</c:v>
                </c:pt>
                <c:pt idx="76">
                  <c:v>31535</c:v>
                </c:pt>
                <c:pt idx="77">
                  <c:v>31565.4375</c:v>
                </c:pt>
                <c:pt idx="78">
                  <c:v>31595.875</c:v>
                </c:pt>
                <c:pt idx="79">
                  <c:v>31626.3125</c:v>
                </c:pt>
                <c:pt idx="80">
                  <c:v>31656.75</c:v>
                </c:pt>
                <c:pt idx="81">
                  <c:v>31687.1875</c:v>
                </c:pt>
                <c:pt idx="82">
                  <c:v>31717.625</c:v>
                </c:pt>
                <c:pt idx="83">
                  <c:v>31748.0625</c:v>
                </c:pt>
                <c:pt idx="84">
                  <c:v>31778.5</c:v>
                </c:pt>
                <c:pt idx="85">
                  <c:v>31808.9375</c:v>
                </c:pt>
                <c:pt idx="86">
                  <c:v>31839.375</c:v>
                </c:pt>
                <c:pt idx="87">
                  <c:v>31869.8125</c:v>
                </c:pt>
                <c:pt idx="88">
                  <c:v>31900.25</c:v>
                </c:pt>
                <c:pt idx="89">
                  <c:v>31930.6875</c:v>
                </c:pt>
                <c:pt idx="90">
                  <c:v>31961.125</c:v>
                </c:pt>
                <c:pt idx="91">
                  <c:v>31991.5625</c:v>
                </c:pt>
                <c:pt idx="92">
                  <c:v>32022</c:v>
                </c:pt>
                <c:pt idx="93">
                  <c:v>32052.4375</c:v>
                </c:pt>
                <c:pt idx="94">
                  <c:v>32082.875</c:v>
                </c:pt>
                <c:pt idx="95">
                  <c:v>32113.3125</c:v>
                </c:pt>
                <c:pt idx="96">
                  <c:v>32143.75</c:v>
                </c:pt>
                <c:pt idx="97">
                  <c:v>32174.1875</c:v>
                </c:pt>
                <c:pt idx="98">
                  <c:v>32204.625</c:v>
                </c:pt>
                <c:pt idx="99">
                  <c:v>32235.0625</c:v>
                </c:pt>
                <c:pt idx="100">
                  <c:v>32265.5</c:v>
                </c:pt>
                <c:pt idx="101">
                  <c:v>32295.9375</c:v>
                </c:pt>
                <c:pt idx="102">
                  <c:v>32326.375</c:v>
                </c:pt>
                <c:pt idx="103">
                  <c:v>32356.8125</c:v>
                </c:pt>
                <c:pt idx="104">
                  <c:v>32387.25</c:v>
                </c:pt>
                <c:pt idx="105">
                  <c:v>32417.6875</c:v>
                </c:pt>
                <c:pt idx="106">
                  <c:v>32448.125</c:v>
                </c:pt>
                <c:pt idx="107">
                  <c:v>32478.5625</c:v>
                </c:pt>
                <c:pt idx="108">
                  <c:v>32509</c:v>
                </c:pt>
                <c:pt idx="109">
                  <c:v>32539.4375</c:v>
                </c:pt>
                <c:pt idx="110">
                  <c:v>32569.875</c:v>
                </c:pt>
                <c:pt idx="111">
                  <c:v>32600.3125</c:v>
                </c:pt>
                <c:pt idx="112">
                  <c:v>32630.75</c:v>
                </c:pt>
                <c:pt idx="113">
                  <c:v>32661.1875</c:v>
                </c:pt>
                <c:pt idx="114">
                  <c:v>32691.625</c:v>
                </c:pt>
                <c:pt idx="115">
                  <c:v>32722.0625</c:v>
                </c:pt>
                <c:pt idx="116">
                  <c:v>32752.5</c:v>
                </c:pt>
                <c:pt idx="117">
                  <c:v>32782.9375</c:v>
                </c:pt>
                <c:pt idx="118">
                  <c:v>32813.375</c:v>
                </c:pt>
                <c:pt idx="119">
                  <c:v>32843.8125</c:v>
                </c:pt>
                <c:pt idx="120">
                  <c:v>32874.25</c:v>
                </c:pt>
                <c:pt idx="121">
                  <c:v>32904.6875</c:v>
                </c:pt>
                <c:pt idx="122">
                  <c:v>32935.125</c:v>
                </c:pt>
                <c:pt idx="123">
                  <c:v>32965.5625</c:v>
                </c:pt>
                <c:pt idx="124">
                  <c:v>32996</c:v>
                </c:pt>
                <c:pt idx="125">
                  <c:v>33026.4375</c:v>
                </c:pt>
                <c:pt idx="126">
                  <c:v>33056.875</c:v>
                </c:pt>
                <c:pt idx="127">
                  <c:v>33087.3125</c:v>
                </c:pt>
                <c:pt idx="128">
                  <c:v>33117.75</c:v>
                </c:pt>
                <c:pt idx="129">
                  <c:v>33148.1875</c:v>
                </c:pt>
                <c:pt idx="130">
                  <c:v>33178.625</c:v>
                </c:pt>
                <c:pt idx="131">
                  <c:v>33209.0625</c:v>
                </c:pt>
                <c:pt idx="132">
                  <c:v>33239.5</c:v>
                </c:pt>
                <c:pt idx="133">
                  <c:v>33269.9375</c:v>
                </c:pt>
                <c:pt idx="134">
                  <c:v>33300.375</c:v>
                </c:pt>
                <c:pt idx="135">
                  <c:v>33330.8125</c:v>
                </c:pt>
                <c:pt idx="136">
                  <c:v>33361.25</c:v>
                </c:pt>
                <c:pt idx="137">
                  <c:v>33391.6875</c:v>
                </c:pt>
                <c:pt idx="138">
                  <c:v>33422.125</c:v>
                </c:pt>
                <c:pt idx="139">
                  <c:v>33452.5625</c:v>
                </c:pt>
                <c:pt idx="140">
                  <c:v>33483</c:v>
                </c:pt>
                <c:pt idx="141">
                  <c:v>33513.4375</c:v>
                </c:pt>
                <c:pt idx="142">
                  <c:v>33543.875</c:v>
                </c:pt>
                <c:pt idx="143">
                  <c:v>33574.3125</c:v>
                </c:pt>
                <c:pt idx="144">
                  <c:v>33604.75</c:v>
                </c:pt>
                <c:pt idx="145">
                  <c:v>33635.1875</c:v>
                </c:pt>
                <c:pt idx="146">
                  <c:v>33665.625</c:v>
                </c:pt>
                <c:pt idx="147">
                  <c:v>33696.0625</c:v>
                </c:pt>
                <c:pt idx="148">
                  <c:v>33726.5</c:v>
                </c:pt>
                <c:pt idx="149">
                  <c:v>33756.9375</c:v>
                </c:pt>
                <c:pt idx="150">
                  <c:v>33787.375</c:v>
                </c:pt>
                <c:pt idx="151">
                  <c:v>33817.8125</c:v>
                </c:pt>
                <c:pt idx="152">
                  <c:v>33848.25</c:v>
                </c:pt>
                <c:pt idx="153">
                  <c:v>33878.6875</c:v>
                </c:pt>
                <c:pt idx="154">
                  <c:v>33909.125</c:v>
                </c:pt>
                <c:pt idx="155">
                  <c:v>33939.5625</c:v>
                </c:pt>
                <c:pt idx="156">
                  <c:v>33970</c:v>
                </c:pt>
                <c:pt idx="157">
                  <c:v>34000.4375</c:v>
                </c:pt>
                <c:pt idx="158">
                  <c:v>34030.875</c:v>
                </c:pt>
                <c:pt idx="159">
                  <c:v>34061.3125</c:v>
                </c:pt>
                <c:pt idx="160">
                  <c:v>34091.75</c:v>
                </c:pt>
                <c:pt idx="161">
                  <c:v>34122.1875</c:v>
                </c:pt>
                <c:pt idx="162">
                  <c:v>34152.625</c:v>
                </c:pt>
                <c:pt idx="163">
                  <c:v>34183.0625</c:v>
                </c:pt>
                <c:pt idx="164">
                  <c:v>34213.5</c:v>
                </c:pt>
                <c:pt idx="165">
                  <c:v>34243.9375</c:v>
                </c:pt>
                <c:pt idx="166">
                  <c:v>34274.375</c:v>
                </c:pt>
                <c:pt idx="167">
                  <c:v>34304.8125</c:v>
                </c:pt>
                <c:pt idx="168">
                  <c:v>34335.25</c:v>
                </c:pt>
                <c:pt idx="169">
                  <c:v>34365.6875</c:v>
                </c:pt>
                <c:pt idx="170">
                  <c:v>34396.125</c:v>
                </c:pt>
                <c:pt idx="171">
                  <c:v>34426.5625</c:v>
                </c:pt>
                <c:pt idx="172">
                  <c:v>34457</c:v>
                </c:pt>
                <c:pt idx="173">
                  <c:v>34487.4375</c:v>
                </c:pt>
                <c:pt idx="174">
                  <c:v>34517.875</c:v>
                </c:pt>
                <c:pt idx="175">
                  <c:v>34548.3125</c:v>
                </c:pt>
                <c:pt idx="176">
                  <c:v>34578.75</c:v>
                </c:pt>
                <c:pt idx="177">
                  <c:v>34609.1875</c:v>
                </c:pt>
                <c:pt idx="178">
                  <c:v>34639.625</c:v>
                </c:pt>
                <c:pt idx="179">
                  <c:v>34670.0625</c:v>
                </c:pt>
                <c:pt idx="180">
                  <c:v>34700.5</c:v>
                </c:pt>
                <c:pt idx="181">
                  <c:v>34730.9375</c:v>
                </c:pt>
                <c:pt idx="182">
                  <c:v>34761.375</c:v>
                </c:pt>
                <c:pt idx="183">
                  <c:v>34791.8125</c:v>
                </c:pt>
                <c:pt idx="184">
                  <c:v>34822.25</c:v>
                </c:pt>
                <c:pt idx="185">
                  <c:v>34852.6875</c:v>
                </c:pt>
                <c:pt idx="186">
                  <c:v>34883.125</c:v>
                </c:pt>
                <c:pt idx="187">
                  <c:v>34913.5625</c:v>
                </c:pt>
                <c:pt idx="188">
                  <c:v>34944</c:v>
                </c:pt>
                <c:pt idx="189">
                  <c:v>34974.4375</c:v>
                </c:pt>
                <c:pt idx="190">
                  <c:v>35004.875</c:v>
                </c:pt>
                <c:pt idx="191">
                  <c:v>35035.3125</c:v>
                </c:pt>
                <c:pt idx="192">
                  <c:v>35065.75</c:v>
                </c:pt>
                <c:pt idx="193">
                  <c:v>35096.1875</c:v>
                </c:pt>
                <c:pt idx="194">
                  <c:v>35126.625</c:v>
                </c:pt>
                <c:pt idx="195">
                  <c:v>35157.0625</c:v>
                </c:pt>
                <c:pt idx="196">
                  <c:v>35187.5</c:v>
                </c:pt>
                <c:pt idx="197">
                  <c:v>35217.9375</c:v>
                </c:pt>
                <c:pt idx="198">
                  <c:v>35248.375</c:v>
                </c:pt>
                <c:pt idx="199">
                  <c:v>35278.8125</c:v>
                </c:pt>
                <c:pt idx="200">
                  <c:v>35309.25</c:v>
                </c:pt>
                <c:pt idx="201">
                  <c:v>35339.6875</c:v>
                </c:pt>
                <c:pt idx="202">
                  <c:v>35370.125</c:v>
                </c:pt>
                <c:pt idx="203">
                  <c:v>35400.5625</c:v>
                </c:pt>
                <c:pt idx="204">
                  <c:v>35431</c:v>
                </c:pt>
                <c:pt idx="205">
                  <c:v>35461.4375</c:v>
                </c:pt>
                <c:pt idx="206">
                  <c:v>35491.875</c:v>
                </c:pt>
                <c:pt idx="207">
                  <c:v>35522.3125</c:v>
                </c:pt>
                <c:pt idx="208">
                  <c:v>35552.75</c:v>
                </c:pt>
                <c:pt idx="209">
                  <c:v>35583.1875</c:v>
                </c:pt>
                <c:pt idx="210">
                  <c:v>35613.625</c:v>
                </c:pt>
                <c:pt idx="211">
                  <c:v>35644.0625</c:v>
                </c:pt>
                <c:pt idx="212">
                  <c:v>35674.5</c:v>
                </c:pt>
                <c:pt idx="213">
                  <c:v>35704.9375</c:v>
                </c:pt>
                <c:pt idx="214">
                  <c:v>35735.375</c:v>
                </c:pt>
                <c:pt idx="215">
                  <c:v>35765.8125</c:v>
                </c:pt>
                <c:pt idx="216">
                  <c:v>35796.25</c:v>
                </c:pt>
                <c:pt idx="217">
                  <c:v>35826.6875</c:v>
                </c:pt>
                <c:pt idx="218">
                  <c:v>35857.125</c:v>
                </c:pt>
                <c:pt idx="219">
                  <c:v>35887.5625</c:v>
                </c:pt>
                <c:pt idx="220">
                  <c:v>35918</c:v>
                </c:pt>
                <c:pt idx="221">
                  <c:v>35948.4375</c:v>
                </c:pt>
                <c:pt idx="222">
                  <c:v>35978.875</c:v>
                </c:pt>
                <c:pt idx="223">
                  <c:v>36009.3125</c:v>
                </c:pt>
                <c:pt idx="224">
                  <c:v>36039.75</c:v>
                </c:pt>
                <c:pt idx="225">
                  <c:v>36070.1875</c:v>
                </c:pt>
                <c:pt idx="226">
                  <c:v>36100.625</c:v>
                </c:pt>
                <c:pt idx="227">
                  <c:v>36131.0625</c:v>
                </c:pt>
                <c:pt idx="228">
                  <c:v>36161.5</c:v>
                </c:pt>
                <c:pt idx="229">
                  <c:v>36191.9375</c:v>
                </c:pt>
                <c:pt idx="230">
                  <c:v>36222.375</c:v>
                </c:pt>
                <c:pt idx="231">
                  <c:v>36252.8125</c:v>
                </c:pt>
                <c:pt idx="232">
                  <c:v>36283.25</c:v>
                </c:pt>
                <c:pt idx="233">
                  <c:v>36313.6875</c:v>
                </c:pt>
                <c:pt idx="234">
                  <c:v>36344.125</c:v>
                </c:pt>
                <c:pt idx="235">
                  <c:v>36374.5625</c:v>
                </c:pt>
                <c:pt idx="236">
                  <c:v>36405</c:v>
                </c:pt>
                <c:pt idx="237">
                  <c:v>36435.4375</c:v>
                </c:pt>
                <c:pt idx="238">
                  <c:v>36465.875</c:v>
                </c:pt>
                <c:pt idx="239">
                  <c:v>36496.3125</c:v>
                </c:pt>
                <c:pt idx="240">
                  <c:v>36526.75</c:v>
                </c:pt>
                <c:pt idx="241">
                  <c:v>36557.1875</c:v>
                </c:pt>
                <c:pt idx="242">
                  <c:v>36587.625</c:v>
                </c:pt>
                <c:pt idx="243">
                  <c:v>36618.0625</c:v>
                </c:pt>
                <c:pt idx="244">
                  <c:v>36648.5</c:v>
                </c:pt>
                <c:pt idx="245">
                  <c:v>36678.9375</c:v>
                </c:pt>
                <c:pt idx="246">
                  <c:v>36709.375</c:v>
                </c:pt>
                <c:pt idx="247">
                  <c:v>36739.8125</c:v>
                </c:pt>
                <c:pt idx="248">
                  <c:v>36770.25</c:v>
                </c:pt>
                <c:pt idx="249">
                  <c:v>36800.6875</c:v>
                </c:pt>
                <c:pt idx="250">
                  <c:v>36831.125</c:v>
                </c:pt>
                <c:pt idx="251">
                  <c:v>36861.5625</c:v>
                </c:pt>
                <c:pt idx="252">
                  <c:v>36892</c:v>
                </c:pt>
                <c:pt idx="253">
                  <c:v>36922.4375</c:v>
                </c:pt>
                <c:pt idx="254">
                  <c:v>36952.875</c:v>
                </c:pt>
                <c:pt idx="255">
                  <c:v>36983.3125</c:v>
                </c:pt>
                <c:pt idx="256">
                  <c:v>37013.75</c:v>
                </c:pt>
                <c:pt idx="257">
                  <c:v>37044.1875</c:v>
                </c:pt>
                <c:pt idx="258">
                  <c:v>37074.625</c:v>
                </c:pt>
                <c:pt idx="259">
                  <c:v>37105.0625</c:v>
                </c:pt>
                <c:pt idx="260">
                  <c:v>37135.5</c:v>
                </c:pt>
                <c:pt idx="261">
                  <c:v>37165.9375</c:v>
                </c:pt>
                <c:pt idx="262">
                  <c:v>37196.375</c:v>
                </c:pt>
                <c:pt idx="263">
                  <c:v>37226.8125</c:v>
                </c:pt>
                <c:pt idx="264">
                  <c:v>37257.25</c:v>
                </c:pt>
                <c:pt idx="265">
                  <c:v>37287.6875</c:v>
                </c:pt>
                <c:pt idx="266">
                  <c:v>37318.125</c:v>
                </c:pt>
                <c:pt idx="267">
                  <c:v>37348.5625</c:v>
                </c:pt>
                <c:pt idx="268">
                  <c:v>37379</c:v>
                </c:pt>
                <c:pt idx="269">
                  <c:v>37409.4375</c:v>
                </c:pt>
                <c:pt idx="270">
                  <c:v>37439.875</c:v>
                </c:pt>
                <c:pt idx="271">
                  <c:v>37470.3125</c:v>
                </c:pt>
                <c:pt idx="272">
                  <c:v>37500.75</c:v>
                </c:pt>
                <c:pt idx="273">
                  <c:v>37531.1875</c:v>
                </c:pt>
                <c:pt idx="274">
                  <c:v>37561.625</c:v>
                </c:pt>
                <c:pt idx="275">
                  <c:v>37592.0625</c:v>
                </c:pt>
                <c:pt idx="276">
                  <c:v>37622.5</c:v>
                </c:pt>
                <c:pt idx="277">
                  <c:v>37652.9375</c:v>
                </c:pt>
                <c:pt idx="278">
                  <c:v>37683.375</c:v>
                </c:pt>
                <c:pt idx="279">
                  <c:v>37713.8125</c:v>
                </c:pt>
                <c:pt idx="280">
                  <c:v>37744.25</c:v>
                </c:pt>
                <c:pt idx="281">
                  <c:v>37774.6875</c:v>
                </c:pt>
                <c:pt idx="282">
                  <c:v>37805.125</c:v>
                </c:pt>
                <c:pt idx="283">
                  <c:v>37835.5625</c:v>
                </c:pt>
                <c:pt idx="284">
                  <c:v>37866</c:v>
                </c:pt>
                <c:pt idx="285">
                  <c:v>37896.4375</c:v>
                </c:pt>
                <c:pt idx="286">
                  <c:v>37926.875</c:v>
                </c:pt>
                <c:pt idx="287">
                  <c:v>37957.3125</c:v>
                </c:pt>
                <c:pt idx="288">
                  <c:v>37987.75</c:v>
                </c:pt>
                <c:pt idx="289">
                  <c:v>38018.1875</c:v>
                </c:pt>
                <c:pt idx="290">
                  <c:v>38048.625</c:v>
                </c:pt>
                <c:pt idx="291">
                  <c:v>38079.0625</c:v>
                </c:pt>
                <c:pt idx="292">
                  <c:v>38109.5</c:v>
                </c:pt>
                <c:pt idx="293">
                  <c:v>38139.9375</c:v>
                </c:pt>
                <c:pt idx="294">
                  <c:v>38170.375</c:v>
                </c:pt>
                <c:pt idx="295">
                  <c:v>38200.8125</c:v>
                </c:pt>
                <c:pt idx="296">
                  <c:v>38231.25</c:v>
                </c:pt>
                <c:pt idx="297">
                  <c:v>38261.6875</c:v>
                </c:pt>
                <c:pt idx="298">
                  <c:v>38292.125</c:v>
                </c:pt>
                <c:pt idx="299">
                  <c:v>38322.5625</c:v>
                </c:pt>
                <c:pt idx="300">
                  <c:v>38353</c:v>
                </c:pt>
                <c:pt idx="301">
                  <c:v>38383.4375</c:v>
                </c:pt>
                <c:pt idx="302">
                  <c:v>38413.875</c:v>
                </c:pt>
                <c:pt idx="303">
                  <c:v>38444.3125</c:v>
                </c:pt>
                <c:pt idx="304">
                  <c:v>38474.75</c:v>
                </c:pt>
                <c:pt idx="305">
                  <c:v>38505.1875</c:v>
                </c:pt>
                <c:pt idx="306">
                  <c:v>38535.625</c:v>
                </c:pt>
                <c:pt idx="307">
                  <c:v>38566.0625</c:v>
                </c:pt>
                <c:pt idx="308">
                  <c:v>38596.5</c:v>
                </c:pt>
                <c:pt idx="309">
                  <c:v>38626.9375</c:v>
                </c:pt>
                <c:pt idx="310">
                  <c:v>38657.375</c:v>
                </c:pt>
                <c:pt idx="311">
                  <c:v>38687.8125</c:v>
                </c:pt>
                <c:pt idx="312">
                  <c:v>38718.25</c:v>
                </c:pt>
                <c:pt idx="313">
                  <c:v>38748.6875</c:v>
                </c:pt>
                <c:pt idx="314">
                  <c:v>38779.125</c:v>
                </c:pt>
                <c:pt idx="315">
                  <c:v>38809.5625</c:v>
                </c:pt>
                <c:pt idx="316">
                  <c:v>38840</c:v>
                </c:pt>
                <c:pt idx="317">
                  <c:v>38870.4375</c:v>
                </c:pt>
                <c:pt idx="318">
                  <c:v>38900.875</c:v>
                </c:pt>
                <c:pt idx="319">
                  <c:v>38931.3125</c:v>
                </c:pt>
                <c:pt idx="320">
                  <c:v>38961.75</c:v>
                </c:pt>
                <c:pt idx="321">
                  <c:v>38992.1875</c:v>
                </c:pt>
                <c:pt idx="322">
                  <c:v>39022.625</c:v>
                </c:pt>
                <c:pt idx="323">
                  <c:v>39053.0625</c:v>
                </c:pt>
                <c:pt idx="324">
                  <c:v>39083.5</c:v>
                </c:pt>
                <c:pt idx="325">
                  <c:v>39113.9375</c:v>
                </c:pt>
                <c:pt idx="326">
                  <c:v>39144.375</c:v>
                </c:pt>
                <c:pt idx="327">
                  <c:v>39174.8125</c:v>
                </c:pt>
                <c:pt idx="328">
                  <c:v>39205.25</c:v>
                </c:pt>
                <c:pt idx="329">
                  <c:v>39235.6875</c:v>
                </c:pt>
                <c:pt idx="330">
                  <c:v>39266.125</c:v>
                </c:pt>
                <c:pt idx="331">
                  <c:v>39296.5625</c:v>
                </c:pt>
                <c:pt idx="332">
                  <c:v>39327</c:v>
                </c:pt>
                <c:pt idx="333">
                  <c:v>39357.4375</c:v>
                </c:pt>
                <c:pt idx="334">
                  <c:v>39387.875</c:v>
                </c:pt>
                <c:pt idx="335">
                  <c:v>39418.3125</c:v>
                </c:pt>
                <c:pt idx="336">
                  <c:v>39448.75</c:v>
                </c:pt>
                <c:pt idx="337">
                  <c:v>39479.1875</c:v>
                </c:pt>
                <c:pt idx="338">
                  <c:v>39509.625</c:v>
                </c:pt>
                <c:pt idx="339">
                  <c:v>39540.0625</c:v>
                </c:pt>
                <c:pt idx="340">
                  <c:v>39570.5</c:v>
                </c:pt>
                <c:pt idx="341">
                  <c:v>39600.9375</c:v>
                </c:pt>
                <c:pt idx="342">
                  <c:v>39631.375</c:v>
                </c:pt>
                <c:pt idx="343">
                  <c:v>39661.8125</c:v>
                </c:pt>
                <c:pt idx="344">
                  <c:v>39692.25</c:v>
                </c:pt>
                <c:pt idx="345">
                  <c:v>39722.6875</c:v>
                </c:pt>
                <c:pt idx="346">
                  <c:v>39753.125</c:v>
                </c:pt>
                <c:pt idx="347">
                  <c:v>39783.5625</c:v>
                </c:pt>
                <c:pt idx="348">
                  <c:v>39814</c:v>
                </c:pt>
                <c:pt idx="349">
                  <c:v>39844.4375</c:v>
                </c:pt>
                <c:pt idx="350">
                  <c:v>39874.875</c:v>
                </c:pt>
                <c:pt idx="351">
                  <c:v>39905.3125</c:v>
                </c:pt>
                <c:pt idx="352">
                  <c:v>39935.75</c:v>
                </c:pt>
                <c:pt idx="353">
                  <c:v>39966.1875</c:v>
                </c:pt>
                <c:pt idx="354">
                  <c:v>39996.625</c:v>
                </c:pt>
                <c:pt idx="355">
                  <c:v>40027.0625</c:v>
                </c:pt>
                <c:pt idx="356">
                  <c:v>40057.5</c:v>
                </c:pt>
                <c:pt idx="357">
                  <c:v>40087.9375</c:v>
                </c:pt>
                <c:pt idx="358">
                  <c:v>40118.375</c:v>
                </c:pt>
                <c:pt idx="359">
                  <c:v>40148.8125</c:v>
                </c:pt>
                <c:pt idx="360">
                  <c:v>40179.25</c:v>
                </c:pt>
                <c:pt idx="361">
                  <c:v>40209.6875</c:v>
                </c:pt>
                <c:pt idx="362">
                  <c:v>40240.125</c:v>
                </c:pt>
                <c:pt idx="363">
                  <c:v>40270.5625</c:v>
                </c:pt>
                <c:pt idx="364">
                  <c:v>40301</c:v>
                </c:pt>
                <c:pt idx="365">
                  <c:v>40331.4375</c:v>
                </c:pt>
                <c:pt idx="366">
                  <c:v>40361.875</c:v>
                </c:pt>
                <c:pt idx="367">
                  <c:v>40392.3125</c:v>
                </c:pt>
                <c:pt idx="368">
                  <c:v>40422.75</c:v>
                </c:pt>
                <c:pt idx="369">
                  <c:v>40453.1875</c:v>
                </c:pt>
                <c:pt idx="370">
                  <c:v>40483.625</c:v>
                </c:pt>
                <c:pt idx="371">
                  <c:v>40514.0625</c:v>
                </c:pt>
                <c:pt idx="372">
                  <c:v>40544.5</c:v>
                </c:pt>
                <c:pt idx="373">
                  <c:v>40574.9375</c:v>
                </c:pt>
                <c:pt idx="374">
                  <c:v>40605.375</c:v>
                </c:pt>
                <c:pt idx="375">
                  <c:v>40635.8125</c:v>
                </c:pt>
                <c:pt idx="376">
                  <c:v>40666.25</c:v>
                </c:pt>
                <c:pt idx="377">
                  <c:v>40696.6875</c:v>
                </c:pt>
                <c:pt idx="378">
                  <c:v>40727.125</c:v>
                </c:pt>
                <c:pt idx="379">
                  <c:v>40757.5625</c:v>
                </c:pt>
                <c:pt idx="380">
                  <c:v>40788</c:v>
                </c:pt>
                <c:pt idx="381">
                  <c:v>40818.4375</c:v>
                </c:pt>
                <c:pt idx="382">
                  <c:v>40848.875</c:v>
                </c:pt>
                <c:pt idx="383">
                  <c:v>40879.3125</c:v>
                </c:pt>
                <c:pt idx="384">
                  <c:v>40909.75</c:v>
                </c:pt>
                <c:pt idx="385">
                  <c:v>40940.1875</c:v>
                </c:pt>
                <c:pt idx="386">
                  <c:v>40970.625</c:v>
                </c:pt>
                <c:pt idx="387">
                  <c:v>41001.0625</c:v>
                </c:pt>
                <c:pt idx="388">
                  <c:v>41031.5</c:v>
                </c:pt>
                <c:pt idx="389">
                  <c:v>41061.9375</c:v>
                </c:pt>
                <c:pt idx="390">
                  <c:v>41092.375</c:v>
                </c:pt>
                <c:pt idx="391">
                  <c:v>41122.8125</c:v>
                </c:pt>
                <c:pt idx="392">
                  <c:v>41153.25</c:v>
                </c:pt>
                <c:pt idx="393">
                  <c:v>41183.6875</c:v>
                </c:pt>
                <c:pt idx="394">
                  <c:v>41214.125</c:v>
                </c:pt>
                <c:pt idx="395">
                  <c:v>41244.5625</c:v>
                </c:pt>
                <c:pt idx="396">
                  <c:v>41275</c:v>
                </c:pt>
                <c:pt idx="397">
                  <c:v>41305.4375</c:v>
                </c:pt>
                <c:pt idx="398">
                  <c:v>41335.875</c:v>
                </c:pt>
                <c:pt idx="399">
                  <c:v>41366.3125</c:v>
                </c:pt>
                <c:pt idx="400">
                  <c:v>41396.75</c:v>
                </c:pt>
                <c:pt idx="401">
                  <c:v>41427.1875</c:v>
                </c:pt>
                <c:pt idx="402">
                  <c:v>41457.625</c:v>
                </c:pt>
                <c:pt idx="403">
                  <c:v>41488.0625</c:v>
                </c:pt>
                <c:pt idx="404">
                  <c:v>41518.5</c:v>
                </c:pt>
                <c:pt idx="405">
                  <c:v>41548.9375</c:v>
                </c:pt>
                <c:pt idx="406">
                  <c:v>41579.375</c:v>
                </c:pt>
                <c:pt idx="407">
                  <c:v>41609.8125</c:v>
                </c:pt>
                <c:pt idx="408">
                  <c:v>41640.25</c:v>
                </c:pt>
                <c:pt idx="409">
                  <c:v>41670.6875</c:v>
                </c:pt>
                <c:pt idx="410">
                  <c:v>41701.125</c:v>
                </c:pt>
                <c:pt idx="411">
                  <c:v>41731.5625</c:v>
                </c:pt>
                <c:pt idx="412">
                  <c:v>41762</c:v>
                </c:pt>
                <c:pt idx="413">
                  <c:v>41792.4375</c:v>
                </c:pt>
                <c:pt idx="414">
                  <c:v>41822.875</c:v>
                </c:pt>
                <c:pt idx="415">
                  <c:v>41853.3125</c:v>
                </c:pt>
                <c:pt idx="416">
                  <c:v>41883.75</c:v>
                </c:pt>
                <c:pt idx="417">
                  <c:v>41914.1875</c:v>
                </c:pt>
                <c:pt idx="418">
                  <c:v>41944.625</c:v>
                </c:pt>
                <c:pt idx="419">
                  <c:v>41975.0625</c:v>
                </c:pt>
                <c:pt idx="420">
                  <c:v>42005.5</c:v>
                </c:pt>
                <c:pt idx="421">
                  <c:v>42035.9375</c:v>
                </c:pt>
                <c:pt idx="422">
                  <c:v>42066.375</c:v>
                </c:pt>
                <c:pt idx="423">
                  <c:v>42096.8125</c:v>
                </c:pt>
                <c:pt idx="424">
                  <c:v>42127.25</c:v>
                </c:pt>
                <c:pt idx="425">
                  <c:v>42157.6875</c:v>
                </c:pt>
                <c:pt idx="426">
                  <c:v>42188.125</c:v>
                </c:pt>
                <c:pt idx="427">
                  <c:v>42218.5625</c:v>
                </c:pt>
                <c:pt idx="428">
                  <c:v>42249</c:v>
                </c:pt>
                <c:pt idx="429">
                  <c:v>42279.4375</c:v>
                </c:pt>
                <c:pt idx="430">
                  <c:v>42309.875</c:v>
                </c:pt>
                <c:pt idx="431">
                  <c:v>42340.3125</c:v>
                </c:pt>
                <c:pt idx="432">
                  <c:v>42370.75</c:v>
                </c:pt>
                <c:pt idx="433">
                  <c:v>42401.1875</c:v>
                </c:pt>
                <c:pt idx="434">
                  <c:v>42431.625</c:v>
                </c:pt>
                <c:pt idx="435">
                  <c:v>42462.0625</c:v>
                </c:pt>
                <c:pt idx="436">
                  <c:v>42492.5</c:v>
                </c:pt>
                <c:pt idx="437">
                  <c:v>42522.9375</c:v>
                </c:pt>
                <c:pt idx="438">
                  <c:v>42553.375</c:v>
                </c:pt>
                <c:pt idx="439">
                  <c:v>42583.8125</c:v>
                </c:pt>
                <c:pt idx="440">
                  <c:v>42614.25</c:v>
                </c:pt>
                <c:pt idx="441">
                  <c:v>42644.6875</c:v>
                </c:pt>
                <c:pt idx="442">
                  <c:v>42675.125</c:v>
                </c:pt>
                <c:pt idx="443">
                  <c:v>42705.5625</c:v>
                </c:pt>
                <c:pt idx="444">
                  <c:v>42736</c:v>
                </c:pt>
                <c:pt idx="445">
                  <c:v>42766.4375</c:v>
                </c:pt>
                <c:pt idx="446">
                  <c:v>42796.875</c:v>
                </c:pt>
                <c:pt idx="447">
                  <c:v>42827.3125</c:v>
                </c:pt>
                <c:pt idx="448">
                  <c:v>42857.75</c:v>
                </c:pt>
                <c:pt idx="449">
                  <c:v>42888.1875</c:v>
                </c:pt>
                <c:pt idx="450">
                  <c:v>42918.625</c:v>
                </c:pt>
                <c:pt idx="451">
                  <c:v>42949.0625</c:v>
                </c:pt>
                <c:pt idx="452">
                  <c:v>42979.5</c:v>
                </c:pt>
                <c:pt idx="453">
                  <c:v>43009.9375</c:v>
                </c:pt>
                <c:pt idx="454">
                  <c:v>43040.375</c:v>
                </c:pt>
                <c:pt idx="455">
                  <c:v>43070.8125</c:v>
                </c:pt>
                <c:pt idx="456">
                  <c:v>43101.25</c:v>
                </c:pt>
                <c:pt idx="457">
                  <c:v>43131.6875</c:v>
                </c:pt>
                <c:pt idx="458">
                  <c:v>43162.125</c:v>
                </c:pt>
                <c:pt idx="459">
                  <c:v>43192.5625</c:v>
                </c:pt>
                <c:pt idx="460">
                  <c:v>43223</c:v>
                </c:pt>
                <c:pt idx="461">
                  <c:v>43253.4375</c:v>
                </c:pt>
                <c:pt idx="462">
                  <c:v>43283.875</c:v>
                </c:pt>
                <c:pt idx="463">
                  <c:v>43314.3125</c:v>
                </c:pt>
                <c:pt idx="464">
                  <c:v>43344.75</c:v>
                </c:pt>
                <c:pt idx="465">
                  <c:v>43375.1875</c:v>
                </c:pt>
                <c:pt idx="466">
                  <c:v>43405.625</c:v>
                </c:pt>
                <c:pt idx="467">
                  <c:v>43436.0625</c:v>
                </c:pt>
                <c:pt idx="468">
                  <c:v>43466.5</c:v>
                </c:pt>
                <c:pt idx="469">
                  <c:v>43496.9375</c:v>
                </c:pt>
                <c:pt idx="470">
                  <c:v>43527.375</c:v>
                </c:pt>
                <c:pt idx="471">
                  <c:v>43557.8125</c:v>
                </c:pt>
                <c:pt idx="472">
                  <c:v>43588.25</c:v>
                </c:pt>
                <c:pt idx="473">
                  <c:v>43618.6875</c:v>
                </c:pt>
                <c:pt idx="474">
                  <c:v>43649.125</c:v>
                </c:pt>
                <c:pt idx="475">
                  <c:v>43679.5625</c:v>
                </c:pt>
                <c:pt idx="476">
                  <c:v>43710</c:v>
                </c:pt>
                <c:pt idx="477">
                  <c:v>43740.4375</c:v>
                </c:pt>
                <c:pt idx="478">
                  <c:v>43770.875</c:v>
                </c:pt>
                <c:pt idx="479">
                  <c:v>43801.3125</c:v>
                </c:pt>
                <c:pt idx="480">
                  <c:v>43831.75</c:v>
                </c:pt>
                <c:pt idx="481">
                  <c:v>43862.1875</c:v>
                </c:pt>
                <c:pt idx="482">
                  <c:v>43892.625</c:v>
                </c:pt>
                <c:pt idx="483">
                  <c:v>43923.0625</c:v>
                </c:pt>
                <c:pt idx="484">
                  <c:v>43953.5</c:v>
                </c:pt>
                <c:pt idx="485">
                  <c:v>43983.9375</c:v>
                </c:pt>
                <c:pt idx="486">
                  <c:v>44014.375</c:v>
                </c:pt>
                <c:pt idx="487">
                  <c:v>44044.8125</c:v>
                </c:pt>
                <c:pt idx="488">
                  <c:v>44075.25</c:v>
                </c:pt>
                <c:pt idx="489">
                  <c:v>44105.6875</c:v>
                </c:pt>
                <c:pt idx="490">
                  <c:v>44136.125</c:v>
                </c:pt>
                <c:pt idx="491">
                  <c:v>44166.5625</c:v>
                </c:pt>
                <c:pt idx="492">
                  <c:v>44197</c:v>
                </c:pt>
                <c:pt idx="493">
                  <c:v>44227.4375</c:v>
                </c:pt>
                <c:pt idx="494">
                  <c:v>44257.875</c:v>
                </c:pt>
                <c:pt idx="495">
                  <c:v>44288.3125</c:v>
                </c:pt>
                <c:pt idx="496">
                  <c:v>44318.75</c:v>
                </c:pt>
                <c:pt idx="497">
                  <c:v>44349.1875</c:v>
                </c:pt>
                <c:pt idx="498">
                  <c:v>44379.625</c:v>
                </c:pt>
                <c:pt idx="499">
                  <c:v>44410.0625</c:v>
                </c:pt>
                <c:pt idx="500">
                  <c:v>44440.5</c:v>
                </c:pt>
                <c:pt idx="501">
                  <c:v>44470.9375</c:v>
                </c:pt>
                <c:pt idx="502">
                  <c:v>44501.375</c:v>
                </c:pt>
                <c:pt idx="503">
                  <c:v>44531.8125</c:v>
                </c:pt>
                <c:pt idx="504">
                  <c:v>44562.25</c:v>
                </c:pt>
                <c:pt idx="505">
                  <c:v>44592.6875</c:v>
                </c:pt>
                <c:pt idx="506">
                  <c:v>44623.125</c:v>
                </c:pt>
                <c:pt idx="507">
                  <c:v>44653.5625</c:v>
                </c:pt>
                <c:pt idx="508">
                  <c:v>44684</c:v>
                </c:pt>
                <c:pt idx="509">
                  <c:v>44714.4375</c:v>
                </c:pt>
                <c:pt idx="510">
                  <c:v>44744.875</c:v>
                </c:pt>
                <c:pt idx="511">
                  <c:v>44775.3125</c:v>
                </c:pt>
                <c:pt idx="512">
                  <c:v>44805.75</c:v>
                </c:pt>
                <c:pt idx="513">
                  <c:v>44836.1875</c:v>
                </c:pt>
                <c:pt idx="514">
                  <c:v>44866.625</c:v>
                </c:pt>
                <c:pt idx="515">
                  <c:v>44897.0625</c:v>
                </c:pt>
                <c:pt idx="516">
                  <c:v>44927.5</c:v>
                </c:pt>
                <c:pt idx="517">
                  <c:v>44957.9375</c:v>
                </c:pt>
                <c:pt idx="518">
                  <c:v>44988.375</c:v>
                </c:pt>
                <c:pt idx="519">
                  <c:v>45018.8125</c:v>
                </c:pt>
                <c:pt idx="520">
                  <c:v>45049.25</c:v>
                </c:pt>
                <c:pt idx="521">
                  <c:v>45079.6875</c:v>
                </c:pt>
                <c:pt idx="522">
                  <c:v>45110.125</c:v>
                </c:pt>
                <c:pt idx="523">
                  <c:v>45140.5625</c:v>
                </c:pt>
                <c:pt idx="524">
                  <c:v>45171</c:v>
                </c:pt>
                <c:pt idx="525">
                  <c:v>45201.4375</c:v>
                </c:pt>
                <c:pt idx="526">
                  <c:v>45231.875</c:v>
                </c:pt>
                <c:pt idx="527">
                  <c:v>45262.3125</c:v>
                </c:pt>
                <c:pt idx="528">
                  <c:v>45292.75</c:v>
                </c:pt>
                <c:pt idx="529">
                  <c:v>45323.1875</c:v>
                </c:pt>
                <c:pt idx="530">
                  <c:v>45353.625</c:v>
                </c:pt>
                <c:pt idx="531">
                  <c:v>45384.0625</c:v>
                </c:pt>
                <c:pt idx="532">
                  <c:v>45414.5</c:v>
                </c:pt>
                <c:pt idx="533">
                  <c:v>45444.9375</c:v>
                </c:pt>
                <c:pt idx="534">
                  <c:v>45475.375</c:v>
                </c:pt>
                <c:pt idx="535">
                  <c:v>45505.8125</c:v>
                </c:pt>
                <c:pt idx="536">
                  <c:v>45536.25</c:v>
                </c:pt>
                <c:pt idx="537">
                  <c:v>45566.6875</c:v>
                </c:pt>
                <c:pt idx="538">
                  <c:v>45597.125</c:v>
                </c:pt>
                <c:pt idx="539">
                  <c:v>45627.5625</c:v>
                </c:pt>
                <c:pt idx="540">
                  <c:v>45658</c:v>
                </c:pt>
                <c:pt idx="541">
                  <c:v>45688.4375</c:v>
                </c:pt>
                <c:pt idx="542">
                  <c:v>45718.875</c:v>
                </c:pt>
                <c:pt idx="543">
                  <c:v>45749.3125</c:v>
                </c:pt>
                <c:pt idx="544">
                  <c:v>45779.75</c:v>
                </c:pt>
                <c:pt idx="545">
                  <c:v>45810.1875</c:v>
                </c:pt>
                <c:pt idx="546">
                  <c:v>45840.625</c:v>
                </c:pt>
                <c:pt idx="547">
                  <c:v>45871.0625</c:v>
                </c:pt>
                <c:pt idx="548">
                  <c:v>45901.5</c:v>
                </c:pt>
                <c:pt idx="549">
                  <c:v>45931.9375</c:v>
                </c:pt>
                <c:pt idx="550">
                  <c:v>45962.375</c:v>
                </c:pt>
                <c:pt idx="551">
                  <c:v>45992.8125</c:v>
                </c:pt>
                <c:pt idx="552">
                  <c:v>46023.25</c:v>
                </c:pt>
                <c:pt idx="553">
                  <c:v>46053.6875</c:v>
                </c:pt>
                <c:pt idx="554">
                  <c:v>46084.125</c:v>
                </c:pt>
                <c:pt idx="555">
                  <c:v>46114.5625</c:v>
                </c:pt>
                <c:pt idx="556">
                  <c:v>46145</c:v>
                </c:pt>
                <c:pt idx="557">
                  <c:v>46175.4375</c:v>
                </c:pt>
                <c:pt idx="558">
                  <c:v>46205.875</c:v>
                </c:pt>
                <c:pt idx="559">
                  <c:v>46236.3125</c:v>
                </c:pt>
                <c:pt idx="560">
                  <c:v>46266.75</c:v>
                </c:pt>
                <c:pt idx="561">
                  <c:v>46297.1875</c:v>
                </c:pt>
                <c:pt idx="562">
                  <c:v>46327.625</c:v>
                </c:pt>
                <c:pt idx="563">
                  <c:v>46358.0625</c:v>
                </c:pt>
                <c:pt idx="564">
                  <c:v>46388.5</c:v>
                </c:pt>
                <c:pt idx="565">
                  <c:v>46418.9375</c:v>
                </c:pt>
                <c:pt idx="566">
                  <c:v>46449.375</c:v>
                </c:pt>
                <c:pt idx="567">
                  <c:v>46479.8125</c:v>
                </c:pt>
                <c:pt idx="568">
                  <c:v>46510.25</c:v>
                </c:pt>
                <c:pt idx="569">
                  <c:v>46540.6875</c:v>
                </c:pt>
                <c:pt idx="570">
                  <c:v>46571.125</c:v>
                </c:pt>
                <c:pt idx="571">
                  <c:v>46601.5625</c:v>
                </c:pt>
                <c:pt idx="572">
                  <c:v>46632</c:v>
                </c:pt>
                <c:pt idx="573">
                  <c:v>46662.4375</c:v>
                </c:pt>
                <c:pt idx="574">
                  <c:v>46692.875</c:v>
                </c:pt>
                <c:pt idx="575">
                  <c:v>46723.3125</c:v>
                </c:pt>
                <c:pt idx="576">
                  <c:v>46753.75</c:v>
                </c:pt>
                <c:pt idx="577">
                  <c:v>46784.1875</c:v>
                </c:pt>
                <c:pt idx="578">
                  <c:v>46814.625</c:v>
                </c:pt>
                <c:pt idx="579">
                  <c:v>46845.0625</c:v>
                </c:pt>
                <c:pt idx="580">
                  <c:v>46875.5</c:v>
                </c:pt>
                <c:pt idx="581">
                  <c:v>46905.9375</c:v>
                </c:pt>
                <c:pt idx="582">
                  <c:v>46936.375</c:v>
                </c:pt>
                <c:pt idx="583">
                  <c:v>46966.8125</c:v>
                </c:pt>
                <c:pt idx="584">
                  <c:v>46997.25</c:v>
                </c:pt>
                <c:pt idx="585">
                  <c:v>47027.6875</c:v>
                </c:pt>
                <c:pt idx="586">
                  <c:v>47058.125</c:v>
                </c:pt>
                <c:pt idx="587">
                  <c:v>47088.5625</c:v>
                </c:pt>
                <c:pt idx="588">
                  <c:v>47119</c:v>
                </c:pt>
                <c:pt idx="589">
                  <c:v>47149.4375</c:v>
                </c:pt>
                <c:pt idx="590">
                  <c:v>47179.875</c:v>
                </c:pt>
                <c:pt idx="591">
                  <c:v>47210.3125</c:v>
                </c:pt>
                <c:pt idx="592">
                  <c:v>47240.75</c:v>
                </c:pt>
                <c:pt idx="593">
                  <c:v>47271.1875</c:v>
                </c:pt>
                <c:pt idx="594">
                  <c:v>47301.625</c:v>
                </c:pt>
                <c:pt idx="595">
                  <c:v>47332.0625</c:v>
                </c:pt>
                <c:pt idx="596">
                  <c:v>47362.5</c:v>
                </c:pt>
                <c:pt idx="597">
                  <c:v>47392.9375</c:v>
                </c:pt>
                <c:pt idx="598">
                  <c:v>47423.375</c:v>
                </c:pt>
                <c:pt idx="599">
                  <c:v>47453.8125</c:v>
                </c:pt>
                <c:pt idx="600">
                  <c:v>47484.25</c:v>
                </c:pt>
                <c:pt idx="601">
                  <c:v>47514.6875</c:v>
                </c:pt>
                <c:pt idx="602">
                  <c:v>47545.125</c:v>
                </c:pt>
                <c:pt idx="603">
                  <c:v>47575.5625</c:v>
                </c:pt>
                <c:pt idx="604">
                  <c:v>47606</c:v>
                </c:pt>
                <c:pt idx="605">
                  <c:v>47636.4375</c:v>
                </c:pt>
                <c:pt idx="606">
                  <c:v>47666.875</c:v>
                </c:pt>
                <c:pt idx="607">
                  <c:v>47697.3125</c:v>
                </c:pt>
                <c:pt idx="608">
                  <c:v>47727.75</c:v>
                </c:pt>
                <c:pt idx="609">
                  <c:v>47758.1875</c:v>
                </c:pt>
                <c:pt idx="610">
                  <c:v>47788.625</c:v>
                </c:pt>
                <c:pt idx="611">
                  <c:v>47819.0625</c:v>
                </c:pt>
                <c:pt idx="612">
                  <c:v>47849.5</c:v>
                </c:pt>
                <c:pt idx="613">
                  <c:v>47879.9375</c:v>
                </c:pt>
                <c:pt idx="614">
                  <c:v>47910.375</c:v>
                </c:pt>
                <c:pt idx="615">
                  <c:v>47940.8125</c:v>
                </c:pt>
                <c:pt idx="616">
                  <c:v>47971.25</c:v>
                </c:pt>
                <c:pt idx="617">
                  <c:v>48001.6875</c:v>
                </c:pt>
                <c:pt idx="618">
                  <c:v>48032.125</c:v>
                </c:pt>
                <c:pt idx="619">
                  <c:v>48062.5625</c:v>
                </c:pt>
                <c:pt idx="620">
                  <c:v>48093</c:v>
                </c:pt>
                <c:pt idx="621">
                  <c:v>48123.4375</c:v>
                </c:pt>
                <c:pt idx="622">
                  <c:v>48153.875</c:v>
                </c:pt>
                <c:pt idx="623">
                  <c:v>48184.3125</c:v>
                </c:pt>
                <c:pt idx="624">
                  <c:v>48214.75</c:v>
                </c:pt>
                <c:pt idx="625">
                  <c:v>48245.1875</c:v>
                </c:pt>
                <c:pt idx="626">
                  <c:v>48275.625</c:v>
                </c:pt>
                <c:pt idx="627">
                  <c:v>48306.0625</c:v>
                </c:pt>
                <c:pt idx="628">
                  <c:v>48336.5</c:v>
                </c:pt>
                <c:pt idx="629">
                  <c:v>48366.9375</c:v>
                </c:pt>
                <c:pt idx="630">
                  <c:v>48397.375</c:v>
                </c:pt>
                <c:pt idx="631">
                  <c:v>48427.8125</c:v>
                </c:pt>
                <c:pt idx="632">
                  <c:v>48458.25</c:v>
                </c:pt>
                <c:pt idx="633">
                  <c:v>48488.6875</c:v>
                </c:pt>
                <c:pt idx="634">
                  <c:v>48519.125</c:v>
                </c:pt>
              </c:numCache>
            </c:numRef>
          </c:xVal>
          <c:yVal>
            <c:numRef>
              <c:f>Predictions!$P$16:$P$650</c:f>
              <c:numCache>
                <c:formatCode>General</c:formatCode>
                <c:ptCount val="635"/>
                <c:pt idx="1">
                  <c:v>1.0862381289350269</c:v>
                </c:pt>
                <c:pt idx="2">
                  <c:v>1.0862381289350269</c:v>
                </c:pt>
                <c:pt idx="3">
                  <c:v>1.0862381289350269</c:v>
                </c:pt>
                <c:pt idx="4">
                  <c:v>1.0862381289350269</c:v>
                </c:pt>
                <c:pt idx="5">
                  <c:v>1.0862381289350269</c:v>
                </c:pt>
                <c:pt idx="6">
                  <c:v>1.0862381289350269</c:v>
                </c:pt>
                <c:pt idx="7">
                  <c:v>1.0862381289350269</c:v>
                </c:pt>
                <c:pt idx="8">
                  <c:v>1.0862381289350269</c:v>
                </c:pt>
                <c:pt idx="9">
                  <c:v>1.0862381289350269</c:v>
                </c:pt>
                <c:pt idx="10">
                  <c:v>1.0862381289350269</c:v>
                </c:pt>
                <c:pt idx="11">
                  <c:v>1.0862381289350269</c:v>
                </c:pt>
                <c:pt idx="12">
                  <c:v>1.0862381289350269</c:v>
                </c:pt>
                <c:pt idx="13">
                  <c:v>1.0862381289350269</c:v>
                </c:pt>
                <c:pt idx="14">
                  <c:v>1.0862381289350269</c:v>
                </c:pt>
                <c:pt idx="15">
                  <c:v>1.0862381289350269</c:v>
                </c:pt>
                <c:pt idx="16">
                  <c:v>1.0862381289350269</c:v>
                </c:pt>
                <c:pt idx="17">
                  <c:v>1.0862381289350269</c:v>
                </c:pt>
                <c:pt idx="18">
                  <c:v>1.0862381289350269</c:v>
                </c:pt>
                <c:pt idx="19">
                  <c:v>1.0862381289350269</c:v>
                </c:pt>
                <c:pt idx="20">
                  <c:v>1.0862381289350269</c:v>
                </c:pt>
                <c:pt idx="21">
                  <c:v>1.0862381289350269</c:v>
                </c:pt>
                <c:pt idx="22">
                  <c:v>1.0862381289350269</c:v>
                </c:pt>
                <c:pt idx="23">
                  <c:v>1.0862381289350269</c:v>
                </c:pt>
                <c:pt idx="24">
                  <c:v>1.0862381289350269</c:v>
                </c:pt>
                <c:pt idx="25">
                  <c:v>1.0862381289350269</c:v>
                </c:pt>
                <c:pt idx="26">
                  <c:v>1.0862381289350269</c:v>
                </c:pt>
                <c:pt idx="27">
                  <c:v>1.0862381289350269</c:v>
                </c:pt>
                <c:pt idx="28">
                  <c:v>1.0862381289350269</c:v>
                </c:pt>
                <c:pt idx="29">
                  <c:v>1.0862381289350269</c:v>
                </c:pt>
                <c:pt idx="30">
                  <c:v>1.0862381289350269</c:v>
                </c:pt>
                <c:pt idx="31">
                  <c:v>1.0862381289350269</c:v>
                </c:pt>
                <c:pt idx="32">
                  <c:v>1.0862381289350269</c:v>
                </c:pt>
                <c:pt idx="33">
                  <c:v>1.0862381289350269</c:v>
                </c:pt>
                <c:pt idx="34">
                  <c:v>1.0862381289350269</c:v>
                </c:pt>
                <c:pt idx="35">
                  <c:v>1.0862381289350269</c:v>
                </c:pt>
                <c:pt idx="36">
                  <c:v>1.0862381289350269</c:v>
                </c:pt>
                <c:pt idx="37">
                  <c:v>1.0862381289350269</c:v>
                </c:pt>
                <c:pt idx="38">
                  <c:v>1.0862381289350269</c:v>
                </c:pt>
                <c:pt idx="39">
                  <c:v>1.0862381289350269</c:v>
                </c:pt>
                <c:pt idx="40">
                  <c:v>1.0862381289350269</c:v>
                </c:pt>
                <c:pt idx="41">
                  <c:v>1.0862381289350269</c:v>
                </c:pt>
                <c:pt idx="42">
                  <c:v>1.0862381289350269</c:v>
                </c:pt>
                <c:pt idx="43">
                  <c:v>1.0862381289350269</c:v>
                </c:pt>
                <c:pt idx="44">
                  <c:v>1.0862381289350269</c:v>
                </c:pt>
                <c:pt idx="45">
                  <c:v>1.0862381289350269</c:v>
                </c:pt>
                <c:pt idx="46">
                  <c:v>1.0862381289350269</c:v>
                </c:pt>
                <c:pt idx="47">
                  <c:v>1.0862381289350269</c:v>
                </c:pt>
                <c:pt idx="48">
                  <c:v>1.0862381289350269</c:v>
                </c:pt>
                <c:pt idx="49">
                  <c:v>1.0862381289350269</c:v>
                </c:pt>
                <c:pt idx="50">
                  <c:v>1.0862381289350269</c:v>
                </c:pt>
                <c:pt idx="51">
                  <c:v>1.0862381289350269</c:v>
                </c:pt>
                <c:pt idx="52">
                  <c:v>1.0862381289350269</c:v>
                </c:pt>
                <c:pt idx="53">
                  <c:v>1.0862381289350269</c:v>
                </c:pt>
                <c:pt idx="54">
                  <c:v>1.0862381289350269</c:v>
                </c:pt>
                <c:pt idx="55">
                  <c:v>1.0862381289350269</c:v>
                </c:pt>
                <c:pt idx="56">
                  <c:v>1.0862381289350269</c:v>
                </c:pt>
                <c:pt idx="57">
                  <c:v>1.0862381289350269</c:v>
                </c:pt>
                <c:pt idx="58">
                  <c:v>1.0862381289350269</c:v>
                </c:pt>
                <c:pt idx="59">
                  <c:v>1.0862381289350269</c:v>
                </c:pt>
                <c:pt idx="60">
                  <c:v>1.0862381289350269</c:v>
                </c:pt>
                <c:pt idx="61">
                  <c:v>1.0862381289350269</c:v>
                </c:pt>
                <c:pt idx="62">
                  <c:v>1.0862381289350269</c:v>
                </c:pt>
                <c:pt idx="63">
                  <c:v>1.0862381289350269</c:v>
                </c:pt>
                <c:pt idx="64">
                  <c:v>1.0862381289350269</c:v>
                </c:pt>
                <c:pt idx="65">
                  <c:v>1.0862381289350269</c:v>
                </c:pt>
                <c:pt idx="66">
                  <c:v>1.0862381289350269</c:v>
                </c:pt>
                <c:pt idx="67">
                  <c:v>1.0862381289350269</c:v>
                </c:pt>
                <c:pt idx="68">
                  <c:v>1.0862381289350269</c:v>
                </c:pt>
                <c:pt idx="69">
                  <c:v>1.0862381289350269</c:v>
                </c:pt>
                <c:pt idx="70">
                  <c:v>1.0862381289350269</c:v>
                </c:pt>
                <c:pt idx="71">
                  <c:v>1.0862381289350269</c:v>
                </c:pt>
                <c:pt idx="72">
                  <c:v>1.0862381289350269</c:v>
                </c:pt>
                <c:pt idx="73">
                  <c:v>1.0862381289350269</c:v>
                </c:pt>
                <c:pt idx="74">
                  <c:v>1.0862381289350269</c:v>
                </c:pt>
                <c:pt idx="75">
                  <c:v>1.0862381289350269</c:v>
                </c:pt>
                <c:pt idx="76">
                  <c:v>1.0862381289350269</c:v>
                </c:pt>
                <c:pt idx="77">
                  <c:v>1.0862381289350269</c:v>
                </c:pt>
                <c:pt idx="78">
                  <c:v>1.0862381289350269</c:v>
                </c:pt>
                <c:pt idx="79">
                  <c:v>1.0862381289350269</c:v>
                </c:pt>
                <c:pt idx="80">
                  <c:v>1.0862381289350269</c:v>
                </c:pt>
                <c:pt idx="81">
                  <c:v>1.0862381289350269</c:v>
                </c:pt>
                <c:pt idx="82">
                  <c:v>1.0862381289350269</c:v>
                </c:pt>
                <c:pt idx="83">
                  <c:v>1.0862381289350269</c:v>
                </c:pt>
                <c:pt idx="84">
                  <c:v>1.0862381289350269</c:v>
                </c:pt>
                <c:pt idx="85">
                  <c:v>1.0862381289350269</c:v>
                </c:pt>
                <c:pt idx="86">
                  <c:v>1.0862381289350269</c:v>
                </c:pt>
                <c:pt idx="87">
                  <c:v>1.0862381289350269</c:v>
                </c:pt>
                <c:pt idx="88">
                  <c:v>1.0862381289350269</c:v>
                </c:pt>
                <c:pt idx="89">
                  <c:v>1.0862381289350269</c:v>
                </c:pt>
                <c:pt idx="90">
                  <c:v>1.0862381289350269</c:v>
                </c:pt>
                <c:pt idx="91">
                  <c:v>1.0862381289350269</c:v>
                </c:pt>
                <c:pt idx="92">
                  <c:v>1.0862381289350269</c:v>
                </c:pt>
                <c:pt idx="93">
                  <c:v>1.0862381289350269</c:v>
                </c:pt>
                <c:pt idx="94">
                  <c:v>1.0862381289350269</c:v>
                </c:pt>
                <c:pt idx="95">
                  <c:v>1.0862381289350269</c:v>
                </c:pt>
                <c:pt idx="96">
                  <c:v>1.0862381289350269</c:v>
                </c:pt>
                <c:pt idx="97">
                  <c:v>1.0862381289350269</c:v>
                </c:pt>
                <c:pt idx="98">
                  <c:v>1.0862381289350269</c:v>
                </c:pt>
                <c:pt idx="99">
                  <c:v>1.0862381289350269</c:v>
                </c:pt>
                <c:pt idx="100">
                  <c:v>1.0862381289350269</c:v>
                </c:pt>
                <c:pt idx="101">
                  <c:v>1.0862381289350269</c:v>
                </c:pt>
                <c:pt idx="102">
                  <c:v>1.0862381289350269</c:v>
                </c:pt>
                <c:pt idx="103">
                  <c:v>1.0862381289350269</c:v>
                </c:pt>
                <c:pt idx="104">
                  <c:v>1.0862381289350269</c:v>
                </c:pt>
                <c:pt idx="105">
                  <c:v>1.0862381289350269</c:v>
                </c:pt>
                <c:pt idx="106">
                  <c:v>1.0862381289350269</c:v>
                </c:pt>
                <c:pt idx="107">
                  <c:v>1.0862381289350269</c:v>
                </c:pt>
                <c:pt idx="108">
                  <c:v>1.0862381289350269</c:v>
                </c:pt>
                <c:pt idx="109">
                  <c:v>1.0862381289350269</c:v>
                </c:pt>
                <c:pt idx="110">
                  <c:v>1.0862381289350269</c:v>
                </c:pt>
                <c:pt idx="111">
                  <c:v>1.0862381289350269</c:v>
                </c:pt>
                <c:pt idx="112">
                  <c:v>1.0862381289350269</c:v>
                </c:pt>
                <c:pt idx="113">
                  <c:v>1.0862381289350269</c:v>
                </c:pt>
                <c:pt idx="114">
                  <c:v>1.0862381289350269</c:v>
                </c:pt>
                <c:pt idx="115">
                  <c:v>1.0862381289350269</c:v>
                </c:pt>
                <c:pt idx="116">
                  <c:v>1.0862381289350269</c:v>
                </c:pt>
                <c:pt idx="117">
                  <c:v>1.0862381289350269</c:v>
                </c:pt>
                <c:pt idx="118">
                  <c:v>1.0862381289350269</c:v>
                </c:pt>
                <c:pt idx="119">
                  <c:v>1.0862381289350269</c:v>
                </c:pt>
                <c:pt idx="120">
                  <c:v>1.0862381289350269</c:v>
                </c:pt>
                <c:pt idx="121">
                  <c:v>1.0862381289350269</c:v>
                </c:pt>
                <c:pt idx="122">
                  <c:v>1.0862381289350269</c:v>
                </c:pt>
                <c:pt idx="123">
                  <c:v>1.0862381289350271</c:v>
                </c:pt>
                <c:pt idx="124">
                  <c:v>1.0862381289350271</c:v>
                </c:pt>
                <c:pt idx="125">
                  <c:v>1.0862381289350271</c:v>
                </c:pt>
                <c:pt idx="126">
                  <c:v>1.0862381289350271</c:v>
                </c:pt>
                <c:pt idx="127">
                  <c:v>1.0862381289350271</c:v>
                </c:pt>
                <c:pt idx="128">
                  <c:v>1.0862381289350271</c:v>
                </c:pt>
                <c:pt idx="129">
                  <c:v>1.0862381289350271</c:v>
                </c:pt>
                <c:pt idx="130">
                  <c:v>1.0862381289350271</c:v>
                </c:pt>
                <c:pt idx="131">
                  <c:v>1.0862381289350271</c:v>
                </c:pt>
                <c:pt idx="132">
                  <c:v>1.0862381289350274</c:v>
                </c:pt>
                <c:pt idx="133">
                  <c:v>1.0862381289350274</c:v>
                </c:pt>
                <c:pt idx="134">
                  <c:v>1.0862381289350274</c:v>
                </c:pt>
                <c:pt idx="135">
                  <c:v>1.0862381289350274</c:v>
                </c:pt>
                <c:pt idx="136">
                  <c:v>1.0862381289350276</c:v>
                </c:pt>
                <c:pt idx="137">
                  <c:v>1.0862381289350276</c:v>
                </c:pt>
                <c:pt idx="138">
                  <c:v>1.0862381289350276</c:v>
                </c:pt>
                <c:pt idx="139">
                  <c:v>1.0862381289350278</c:v>
                </c:pt>
                <c:pt idx="140">
                  <c:v>1.0862381289350278</c:v>
                </c:pt>
                <c:pt idx="141">
                  <c:v>1.086238128935028</c:v>
                </c:pt>
                <c:pt idx="142">
                  <c:v>1.086238128935028</c:v>
                </c:pt>
                <c:pt idx="143">
                  <c:v>1.0862381289350282</c:v>
                </c:pt>
                <c:pt idx="144">
                  <c:v>1.0862381289350285</c:v>
                </c:pt>
                <c:pt idx="145">
                  <c:v>1.0862381289350285</c:v>
                </c:pt>
                <c:pt idx="146">
                  <c:v>1.0862381289350287</c:v>
                </c:pt>
                <c:pt idx="147">
                  <c:v>1.0862381289350289</c:v>
                </c:pt>
                <c:pt idx="148">
                  <c:v>1.0862381289350294</c:v>
                </c:pt>
                <c:pt idx="149">
                  <c:v>1.0862381289350296</c:v>
                </c:pt>
                <c:pt idx="150">
                  <c:v>1.08623812893503</c:v>
                </c:pt>
                <c:pt idx="151">
                  <c:v>1.0862381289350302</c:v>
                </c:pt>
                <c:pt idx="152">
                  <c:v>1.0862381289350307</c:v>
                </c:pt>
                <c:pt idx="153">
                  <c:v>1.0862381289350311</c:v>
                </c:pt>
                <c:pt idx="154">
                  <c:v>1.0862381289350318</c:v>
                </c:pt>
                <c:pt idx="155">
                  <c:v>1.0862381289350322</c:v>
                </c:pt>
                <c:pt idx="156">
                  <c:v>1.0862381289350331</c:v>
                </c:pt>
                <c:pt idx="157">
                  <c:v>1.0862381289350338</c:v>
                </c:pt>
                <c:pt idx="158">
                  <c:v>1.0862381289350347</c:v>
                </c:pt>
                <c:pt idx="159">
                  <c:v>1.0862381289350356</c:v>
                </c:pt>
                <c:pt idx="160">
                  <c:v>1.0862381289350367</c:v>
                </c:pt>
                <c:pt idx="161">
                  <c:v>1.086238128935038</c:v>
                </c:pt>
                <c:pt idx="162">
                  <c:v>1.0862381289350393</c:v>
                </c:pt>
                <c:pt idx="163">
                  <c:v>1.0862381289350409</c:v>
                </c:pt>
                <c:pt idx="164">
                  <c:v>1.0862381289350427</c:v>
                </c:pt>
                <c:pt idx="165">
                  <c:v>1.0862381289350447</c:v>
                </c:pt>
                <c:pt idx="166">
                  <c:v>1.0862381289350469</c:v>
                </c:pt>
                <c:pt idx="167">
                  <c:v>1.0862381289350496</c:v>
                </c:pt>
                <c:pt idx="168">
                  <c:v>1.0862381289350524</c:v>
                </c:pt>
                <c:pt idx="169">
                  <c:v>1.0862381289350556</c:v>
                </c:pt>
                <c:pt idx="170">
                  <c:v>1.0862381289350591</c:v>
                </c:pt>
                <c:pt idx="171">
                  <c:v>1.0862381289350633</c:v>
                </c:pt>
                <c:pt idx="172">
                  <c:v>1.0862381289350678</c:v>
                </c:pt>
                <c:pt idx="173">
                  <c:v>1.0862381289350731</c:v>
                </c:pt>
                <c:pt idx="174">
                  <c:v>1.0862381289350789</c:v>
                </c:pt>
                <c:pt idx="175">
                  <c:v>1.0862381289350853</c:v>
                </c:pt>
                <c:pt idx="176">
                  <c:v>1.0862381289350926</c:v>
                </c:pt>
                <c:pt idx="177">
                  <c:v>1.0862381289351011</c:v>
                </c:pt>
                <c:pt idx="178">
                  <c:v>1.0862381289351104</c:v>
                </c:pt>
                <c:pt idx="179">
                  <c:v>1.0862381289351208</c:v>
                </c:pt>
                <c:pt idx="180">
                  <c:v>1.0862381289351328</c:v>
                </c:pt>
                <c:pt idx="181">
                  <c:v>1.0862381289351462</c:v>
                </c:pt>
                <c:pt idx="182">
                  <c:v>1.086238128935161</c:v>
                </c:pt>
                <c:pt idx="183">
                  <c:v>1.0862381289351781</c:v>
                </c:pt>
                <c:pt idx="184">
                  <c:v>1.086238128935197</c:v>
                </c:pt>
                <c:pt idx="185">
                  <c:v>1.0862381289352185</c:v>
                </c:pt>
                <c:pt idx="186">
                  <c:v>1.0862381289352427</c:v>
                </c:pt>
                <c:pt idx="187">
                  <c:v>1.0862381289352701</c:v>
                </c:pt>
                <c:pt idx="188">
                  <c:v>1.0862381289353007</c:v>
                </c:pt>
                <c:pt idx="189">
                  <c:v>1.0862381289353351</c:v>
                </c:pt>
                <c:pt idx="190">
                  <c:v>1.086238128935374</c:v>
                </c:pt>
                <c:pt idx="191">
                  <c:v>1.0862381289354177</c:v>
                </c:pt>
                <c:pt idx="192">
                  <c:v>1.086238128935467</c:v>
                </c:pt>
                <c:pt idx="193">
                  <c:v>1.0862381289355225</c:v>
                </c:pt>
                <c:pt idx="194">
                  <c:v>1.0862381289355851</c:v>
                </c:pt>
                <c:pt idx="195">
                  <c:v>1.0862381289356555</c:v>
                </c:pt>
                <c:pt idx="196">
                  <c:v>1.0862381289357348</c:v>
                </c:pt>
                <c:pt idx="197">
                  <c:v>1.0862381289358238</c:v>
                </c:pt>
                <c:pt idx="198">
                  <c:v>1.0862381289359244</c:v>
                </c:pt>
                <c:pt idx="199">
                  <c:v>1.0862381289360377</c:v>
                </c:pt>
                <c:pt idx="200">
                  <c:v>1.0862381289361651</c:v>
                </c:pt>
                <c:pt idx="201">
                  <c:v>1.0862381289363086</c:v>
                </c:pt>
                <c:pt idx="202">
                  <c:v>1.0862381289364702</c:v>
                </c:pt>
                <c:pt idx="203">
                  <c:v>1.0862381289366523</c:v>
                </c:pt>
                <c:pt idx="204">
                  <c:v>1.0862381289368572</c:v>
                </c:pt>
                <c:pt idx="205">
                  <c:v>1.0862381289370882</c:v>
                </c:pt>
                <c:pt idx="206">
                  <c:v>1.0862381289373482</c:v>
                </c:pt>
                <c:pt idx="207">
                  <c:v>1.0862381289376408</c:v>
                </c:pt>
                <c:pt idx="208">
                  <c:v>1.0862381289379703</c:v>
                </c:pt>
                <c:pt idx="209">
                  <c:v>1.0862381289383416</c:v>
                </c:pt>
                <c:pt idx="210">
                  <c:v>1.0862381289387597</c:v>
                </c:pt>
                <c:pt idx="211">
                  <c:v>1.0862381289392304</c:v>
                </c:pt>
                <c:pt idx="212">
                  <c:v>1.0862381289397605</c:v>
                </c:pt>
                <c:pt idx="213">
                  <c:v>1.0862381289403575</c:v>
                </c:pt>
                <c:pt idx="214">
                  <c:v>1.0862381289410297</c:v>
                </c:pt>
                <c:pt idx="215">
                  <c:v>1.0862381289417866</c:v>
                </c:pt>
                <c:pt idx="216">
                  <c:v>1.0862381289426393</c:v>
                </c:pt>
                <c:pt idx="217">
                  <c:v>1.0862381289435992</c:v>
                </c:pt>
                <c:pt idx="218">
                  <c:v>1.0862381289446803</c:v>
                </c:pt>
                <c:pt idx="219">
                  <c:v>1.0862381289458976</c:v>
                </c:pt>
                <c:pt idx="220">
                  <c:v>1.0862381289472687</c:v>
                </c:pt>
                <c:pt idx="221">
                  <c:v>1.0862381289488123</c:v>
                </c:pt>
                <c:pt idx="222">
                  <c:v>1.0862381289505509</c:v>
                </c:pt>
                <c:pt idx="223">
                  <c:v>1.0862381289525087</c:v>
                </c:pt>
                <c:pt idx="224">
                  <c:v>1.0862381289547132</c:v>
                </c:pt>
                <c:pt idx="225">
                  <c:v>1.0862381289571958</c:v>
                </c:pt>
                <c:pt idx="226">
                  <c:v>1.0862381289599916</c:v>
                </c:pt>
                <c:pt idx="227">
                  <c:v>1.08623812896314</c:v>
                </c:pt>
                <c:pt idx="228">
                  <c:v>1.0862381289666854</c:v>
                </c:pt>
                <c:pt idx="229">
                  <c:v>1.086238128970678</c:v>
                </c:pt>
                <c:pt idx="230">
                  <c:v>1.0862381289751739</c:v>
                </c:pt>
                <c:pt idx="231">
                  <c:v>1.0862381289802368</c:v>
                </c:pt>
                <c:pt idx="232">
                  <c:v>1.0862381289859382</c:v>
                </c:pt>
                <c:pt idx="233">
                  <c:v>1.0862381289923588</c:v>
                </c:pt>
                <c:pt idx="234">
                  <c:v>1.086238128999589</c:v>
                </c:pt>
                <c:pt idx="235">
                  <c:v>1.086238129007731</c:v>
                </c:pt>
                <c:pt idx="236">
                  <c:v>1.0862381290168996</c:v>
                </c:pt>
                <c:pt idx="237">
                  <c:v>1.0862381290272247</c:v>
                </c:pt>
                <c:pt idx="238">
                  <c:v>1.0862381290388519</c:v>
                </c:pt>
                <c:pt idx="239">
                  <c:v>1.0862381290519454</c:v>
                </c:pt>
                <c:pt idx="240">
                  <c:v>1.08623812906669</c:v>
                </c:pt>
                <c:pt idx="241">
                  <c:v>1.0862381290832943</c:v>
                </c:pt>
                <c:pt idx="242">
                  <c:v>1.0862381291019925</c:v>
                </c:pt>
                <c:pt idx="243">
                  <c:v>1.0862381291230485</c:v>
                </c:pt>
                <c:pt idx="244">
                  <c:v>1.0862381291467602</c:v>
                </c:pt>
                <c:pt idx="245">
                  <c:v>1.086238129173462</c:v>
                </c:pt>
                <c:pt idx="246">
                  <c:v>1.0862381292035312</c:v>
                </c:pt>
                <c:pt idx="247">
                  <c:v>1.0862381292373926</c:v>
                </c:pt>
                <c:pt idx="248">
                  <c:v>1.0862381292755243</c:v>
                </c:pt>
                <c:pt idx="249">
                  <c:v>1.0862381293184649</c:v>
                </c:pt>
                <c:pt idx="250">
                  <c:v>1.0862381293668204</c:v>
                </c:pt>
                <c:pt idx="251">
                  <c:v>1.0862381294212744</c:v>
                </c:pt>
                <c:pt idx="252">
                  <c:v>1.0862381294825956</c:v>
                </c:pt>
                <c:pt idx="253">
                  <c:v>1.0862381295516499</c:v>
                </c:pt>
                <c:pt idx="254">
                  <c:v>1.086238129629413</c:v>
                </c:pt>
                <c:pt idx="255">
                  <c:v>1.0862381297169825</c:v>
                </c:pt>
                <c:pt idx="256">
                  <c:v>1.0862381298155959</c:v>
                </c:pt>
                <c:pt idx="257">
                  <c:v>1.0862381299266453</c:v>
                </c:pt>
                <c:pt idx="258">
                  <c:v>1.0862381300516992</c:v>
                </c:pt>
                <c:pt idx="259">
                  <c:v>1.0862381301925237</c:v>
                </c:pt>
                <c:pt idx="260">
                  <c:v>1.0862381303511079</c:v>
                </c:pt>
                <c:pt idx="261">
                  <c:v>1.0862381305296913</c:v>
                </c:pt>
                <c:pt idx="262">
                  <c:v>1.086238130730796</c:v>
                </c:pt>
                <c:pt idx="263">
                  <c:v>1.0862381309572622</c:v>
                </c:pt>
                <c:pt idx="264">
                  <c:v>1.0862381312122882</c:v>
                </c:pt>
                <c:pt idx="265">
                  <c:v>1.0862381314994758</c:v>
                </c:pt>
                <c:pt idx="266">
                  <c:v>1.0862381318228811</c:v>
                </c:pt>
                <c:pt idx="267">
                  <c:v>1.0862381321870711</c:v>
                </c:pt>
                <c:pt idx="268">
                  <c:v>1.0862381325971895</c:v>
                </c:pt>
                <c:pt idx="269">
                  <c:v>1.0862381330590285</c:v>
                </c:pt>
                <c:pt idx="270">
                  <c:v>1.0862381335791103</c:v>
                </c:pt>
                <c:pt idx="271">
                  <c:v>1.0862381341647802</c:v>
                </c:pt>
                <c:pt idx="272">
                  <c:v>1.0862381348243095</c:v>
                </c:pt>
                <c:pt idx="273">
                  <c:v>1.0862381355670128</c:v>
                </c:pt>
                <c:pt idx="274">
                  <c:v>1.0862381364033789</c:v>
                </c:pt>
                <c:pt idx="275">
                  <c:v>1.0862381373452201</c:v>
                </c:pt>
                <c:pt idx="276">
                  <c:v>1.0862381384058377</c:v>
                </c:pt>
                <c:pt idx="277">
                  <c:v>1.086238139600211</c:v>
                </c:pt>
                <c:pt idx="278">
                  <c:v>1.0862381409452075</c:v>
                </c:pt>
                <c:pt idx="279">
                  <c:v>1.0862381424598233</c:v>
                </c:pt>
                <c:pt idx="280">
                  <c:v>1.0862381441654485</c:v>
                </c:pt>
                <c:pt idx="281">
                  <c:v>1.0862381460861719</c:v>
                </c:pt>
                <c:pt idx="282">
                  <c:v>1.0862381482491195</c:v>
                </c:pt>
                <c:pt idx="283">
                  <c:v>1.0862381506848384</c:v>
                </c:pt>
                <c:pt idx="284">
                  <c:v>1.0862381534277283</c:v>
                </c:pt>
                <c:pt idx="285">
                  <c:v>1.0862381565165269</c:v>
                </c:pt>
                <c:pt idx="286">
                  <c:v>1.0862381599948567</c:v>
                </c:pt>
                <c:pt idx="287">
                  <c:v>1.0862381639118421</c:v>
                </c:pt>
                <c:pt idx="288">
                  <c:v>1.0862381683228024</c:v>
                </c:pt>
                <c:pt idx="289">
                  <c:v>1.0862381732900332</c:v>
                </c:pt>
                <c:pt idx="290">
                  <c:v>1.0862381788836863</c:v>
                </c:pt>
                <c:pt idx="291">
                  <c:v>1.0862381851827605</c:v>
                </c:pt>
                <c:pt idx="292">
                  <c:v>1.086238192276217</c:v>
                </c:pt>
                <c:pt idx="293">
                  <c:v>1.0862382002642363</c:v>
                </c:pt>
                <c:pt idx="294">
                  <c:v>1.0862382092596325</c:v>
                </c:pt>
                <c:pt idx="295">
                  <c:v>1.0862382193894469</c:v>
                </c:pt>
                <c:pt idx="296">
                  <c:v>1.086238230796742</c:v>
                </c:pt>
                <c:pt idx="297">
                  <c:v>1.0862382436426221</c:v>
                </c:pt>
                <c:pt idx="298">
                  <c:v>1.0862382581085088</c:v>
                </c:pt>
                <c:pt idx="299">
                  <c:v>1.0862382743987027</c:v>
                </c:pt>
                <c:pt idx="300">
                  <c:v>1.0862382927432688</c:v>
                </c:pt>
                <c:pt idx="301">
                  <c:v>1.0862383134012858</c:v>
                </c:pt>
                <c:pt idx="302">
                  <c:v>1.0862383366645056</c:v>
                </c:pt>
                <c:pt idx="303">
                  <c:v>1.0862383628614729</c:v>
                </c:pt>
                <c:pt idx="304">
                  <c:v>1.086238392362165</c:v>
                </c:pt>
                <c:pt idx="305">
                  <c:v>1.0862384255832185</c:v>
                </c:pt>
                <c:pt idx="306">
                  <c:v>1.0862384629938111</c:v>
                </c:pt>
                <c:pt idx="307">
                  <c:v>1.0862385051222903</c:v>
                </c:pt>
                <c:pt idx="308">
                  <c:v>1.0862385525636329</c:v>
                </c:pt>
                <c:pt idx="309">
                  <c:v>1.0862386059878495</c:v>
                </c:pt>
                <c:pt idx="310">
                  <c:v>1.0862386661494461</c:v>
                </c:pt>
                <c:pt idx="311">
                  <c:v>1.0862387338980806</c:v>
                </c:pt>
                <c:pt idx="312">
                  <c:v>1.0862388101905611</c:v>
                </c:pt>
                <c:pt idx="313">
                  <c:v>1.086238896104361</c:v>
                </c:pt>
                <c:pt idx="314">
                  <c:v>1.0862389928528338</c:v>
                </c:pt>
                <c:pt idx="315">
                  <c:v>1.0862391018023509</c:v>
                </c:pt>
                <c:pt idx="316">
                  <c:v>1.0862392244915982</c:v>
                </c:pt>
                <c:pt idx="317">
                  <c:v>1.0862393626533058</c:v>
                </c:pt>
                <c:pt idx="318">
                  <c:v>1.086239518238721</c:v>
                </c:pt>
                <c:pt idx="319">
                  <c:v>1.0862396934451648</c:v>
                </c:pt>
                <c:pt idx="320">
                  <c:v>1.0862398907470641</c:v>
                </c:pt>
                <c:pt idx="321">
                  <c:v>1.0862401129308983</c:v>
                </c:pt>
                <c:pt idx="322">
                  <c:v>1.0862403631345525</c:v>
                </c:pt>
                <c:pt idx="323">
                  <c:v>1.0862406448916335</c:v>
                </c:pt>
                <c:pt idx="324">
                  <c:v>1.0862409621813749</c:v>
                </c:pt>
                <c:pt idx="325">
                  <c:v>1.086241319484835</c:v>
                </c:pt>
                <c:pt idx="326">
                  <c:v>1.0862417218481828</c:v>
                </c:pt>
                <c:pt idx="327">
                  <c:v>1.0862421749539648</c:v>
                </c:pt>
                <c:pt idx="328">
                  <c:v>1.0862426852013591</c:v>
                </c:pt>
                <c:pt idx="329">
                  <c:v>1.0862432597965497</c:v>
                </c:pt>
                <c:pt idx="330">
                  <c:v>1.0862439068545002</c:v>
                </c:pt>
                <c:pt idx="331">
                  <c:v>1.0862446355135598</c:v>
                </c:pt>
                <c:pt idx="332">
                  <c:v>1.0862454560645243</c:v>
                </c:pt>
                <c:pt idx="333">
                  <c:v>1.086246380095971</c:v>
                </c:pt>
                <c:pt idx="334">
                  <c:v>1.0862474206579245</c:v>
                </c:pt>
                <c:pt idx="335">
                  <c:v>1.0862485924461609</c:v>
                </c:pt>
                <c:pt idx="336">
                  <c:v>1.0862499120097544</c:v>
                </c:pt>
                <c:pt idx="337">
                  <c:v>1.0862513979847996</c:v>
                </c:pt>
                <c:pt idx="338">
                  <c:v>1.0862530713576073</c:v>
                </c:pt>
                <c:pt idx="339">
                  <c:v>1.0862549557610914</c:v>
                </c:pt>
                <c:pt idx="340">
                  <c:v>1.0862570778085368</c:v>
                </c:pt>
                <c:pt idx="341">
                  <c:v>1.086259467469455</c:v>
                </c:pt>
                <c:pt idx="342">
                  <c:v>1.086262158492842</c:v>
                </c:pt>
                <c:pt idx="343">
                  <c:v>1.0862651888838128</c:v>
                </c:pt>
                <c:pt idx="344">
                  <c:v>1.0862686014403444</c:v>
                </c:pt>
                <c:pt idx="345">
                  <c:v>1.0862724443577083</c:v>
                </c:pt>
                <c:pt idx="346">
                  <c:v>1.0862767719091289</c:v>
                </c:pt>
                <c:pt idx="347">
                  <c:v>1.0862816452122792</c:v>
                </c:pt>
                <c:pt idx="348">
                  <c:v>1.0862871330924428</c:v>
                </c:pt>
                <c:pt idx="349">
                  <c:v>1.0862933130545258</c:v>
                </c:pt>
                <c:pt idx="350">
                  <c:v>1.086300272377654</c:v>
                </c:pt>
                <c:pt idx="351">
                  <c:v>1.0863081093478091</c:v>
                </c:pt>
                <c:pt idx="352">
                  <c:v>1.0863169346459132</c:v>
                </c:pt>
                <c:pt idx="353">
                  <c:v>1.0863268729109683</c:v>
                </c:pt>
                <c:pt idx="354">
                  <c:v>1.0863380645003218</c:v>
                </c:pt>
                <c:pt idx="355">
                  <c:v>1.086350667471923</c:v>
                </c:pt>
                <c:pt idx="356">
                  <c:v>1.0863648598165641</c:v>
                </c:pt>
                <c:pt idx="357">
                  <c:v>1.086380841971629</c:v>
                </c:pt>
                <c:pt idx="358">
                  <c:v>1.0863988396518556</c:v>
                </c:pt>
                <c:pt idx="359">
                  <c:v>1.0864191070370877</c:v>
                </c:pt>
                <c:pt idx="360">
                  <c:v>1.0864419303620374</c:v>
                </c:pt>
                <c:pt idx="361">
                  <c:v>1.0864676319587547</c:v>
                </c:pt>
                <c:pt idx="362">
                  <c:v>1.0864965748088995</c:v>
                </c:pt>
                <c:pt idx="363">
                  <c:v>1.0865291676701028</c:v>
                </c:pt>
                <c:pt idx="364">
                  <c:v>1.0865658708488184</c:v>
                </c:pt>
                <c:pt idx="365">
                  <c:v>1.0866072027011964</c:v>
                </c:pt>
                <c:pt idx="366">
                  <c:v>1.0866537469537869</c:v>
                </c:pt>
                <c:pt idx="367">
                  <c:v>1.0867061609474638</c:v>
                </c:pt>
                <c:pt idx="368">
                  <c:v>1.0867651849209998</c:v>
                </c:pt>
                <c:pt idx="369">
                  <c:v>1.0868316524654016</c:v>
                </c:pt>
                <c:pt idx="370">
                  <c:v>1.0869065022966502</c:v>
                </c:pt>
                <c:pt idx="371">
                  <c:v>1.086990791513115</c:v>
                </c:pt>
                <c:pt idx="372">
                  <c:v>1.0870857105248708</c:v>
                </c:pt>
                <c:pt idx="373">
                  <c:v>1.087192599865769</c:v>
                </c:pt>
                <c:pt idx="374">
                  <c:v>1.0873129691256915</c:v>
                </c:pt>
                <c:pt idx="375">
                  <c:v>1.087448518270373</c:v>
                </c:pt>
                <c:pt idx="376">
                  <c:v>1.0876011616498842</c:v>
                </c:pt>
                <c:pt idx="377">
                  <c:v>1.087773055034851</c:v>
                </c:pt>
                <c:pt idx="378">
                  <c:v>1.0879666260622347</c:v>
                </c:pt>
                <c:pt idx="379">
                  <c:v>1.0881846085206617</c:v>
                </c:pt>
                <c:pt idx="380">
                  <c:v>1.088430080959508</c:v>
                </c:pt>
                <c:pt idx="381">
                  <c:v>1.0887065101670139</c:v>
                </c:pt>
                <c:pt idx="382">
                  <c:v>1.0890178001314659</c:v>
                </c:pt>
                <c:pt idx="383">
                  <c:v>1.0893683471769198</c:v>
                </c:pt>
                <c:pt idx="384">
                  <c:v>1.0897631020521465</c:v>
                </c:pt>
                <c:pt idx="385">
                  <c:v>1.0902076398496725</c:v>
                </c:pt>
                <c:pt idx="386">
                  <c:v>1.0907082387423794</c:v>
                </c:pt>
                <c:pt idx="387">
                  <c:v>1.0912719686496539</c:v>
                </c:pt>
                <c:pt idx="388">
                  <c:v>1.091906791085312</c:v>
                </c:pt>
                <c:pt idx="389">
                  <c:v>1.0926216715974406</c:v>
                </c:pt>
                <c:pt idx="390">
                  <c:v>1.0934267063881402</c:v>
                </c:pt>
                <c:pt idx="391">
                  <c:v>1.0943332649014041</c:v>
                </c:pt>
                <c:pt idx="392">
                  <c:v>1.0953541503928961</c:v>
                </c:pt>
                <c:pt idx="393">
                  <c:v>1.0965037807493372</c:v>
                </c:pt>
                <c:pt idx="394">
                  <c:v>1.0977983921112049</c:v>
                </c:pt>
                <c:pt idx="395">
                  <c:v>1.0992562681744862</c:v>
                </c:pt>
                <c:pt idx="396">
                  <c:v>1.1008979984098994</c:v>
                </c:pt>
                <c:pt idx="397">
                  <c:v>1.1027467688463963</c:v>
                </c:pt>
                <c:pt idx="398">
                  <c:v>1.1048286895256512</c:v>
                </c:pt>
                <c:pt idx="399">
                  <c:v>1.1071731632521575</c:v>
                </c:pt>
                <c:pt idx="400">
                  <c:v>1.1098133008467588</c:v>
                </c:pt>
                <c:pt idx="401">
                  <c:v>1.1127863887682066</c:v>
                </c:pt>
                <c:pt idx="402">
                  <c:v>1.1161344157069284</c:v>
                </c:pt>
                <c:pt idx="403">
                  <c:v>1.119904665588052</c:v>
                </c:pt>
                <c:pt idx="404">
                  <c:v>1.1241503853586159</c:v>
                </c:pt>
                <c:pt idx="405">
                  <c:v>1.1289315369900788</c:v>
                </c:pt>
                <c:pt idx="406">
                  <c:v>1.1343156443165983</c:v>
                </c:pt>
                <c:pt idx="407">
                  <c:v>1.1403787466689095</c:v>
                </c:pt>
                <c:pt idx="408">
                  <c:v>1.147206472771904</c:v>
                </c:pt>
                <c:pt idx="409">
                  <c:v>1.1548952500724794</c:v>
                </c:pt>
                <c:pt idx="410">
                  <c:v>1.1635536665769015</c:v>
                </c:pt>
                <c:pt idx="411">
                  <c:v>1.173304004430807</c:v>
                </c:pt>
                <c:pt idx="412">
                  <c:v>1.1842839669004741</c:v>
                </c:pt>
                <c:pt idx="413">
                  <c:v>1.1966486231453863</c:v>
                </c:pt>
                <c:pt idx="414">
                  <c:v>1.2105725982479616</c:v>
                </c:pt>
                <c:pt idx="415">
                  <c:v>1.2262525394300627</c:v>
                </c:pt>
                <c:pt idx="416">
                  <c:v>1.2439098932864836</c:v>
                </c:pt>
                <c:pt idx="417">
                  <c:v>1.2637940332580508</c:v>
                </c:pt>
                <c:pt idx="418">
                  <c:v>1.2861857815134159</c:v>
                </c:pt>
                <c:pt idx="419">
                  <c:v>1.3114013749787887</c:v>
                </c:pt>
                <c:pt idx="420">
                  <c:v>1.3397969315275491</c:v>
                </c:pt>
                <c:pt idx="421">
                  <c:v>1.3717734794053813</c:v>
                </c:pt>
                <c:pt idx="422">
                  <c:v>1.4077826209211006</c:v>
                </c:pt>
                <c:pt idx="423">
                  <c:v>1.4483329103910116</c:v>
                </c:pt>
                <c:pt idx="424">
                  <c:v>1.4939970364119193</c:v>
                </c:pt>
                <c:pt idx="425">
                  <c:v>1.5454199098972072</c:v>
                </c:pt>
                <c:pt idx="426">
                  <c:v>1.6033277721019039</c:v>
                </c:pt>
                <c:pt idx="427">
                  <c:v>1.668538451266312</c:v>
                </c:pt>
                <c:pt idx="428">
                  <c:v>1.7419729127250476</c:v>
                </c:pt>
                <c:pt idx="429">
                  <c:v>1.8246682655822628</c:v>
                </c:pt>
                <c:pt idx="430">
                  <c:v>1.9177924095846395</c:v>
                </c:pt>
                <c:pt idx="431">
                  <c:v>2.0226605288694177</c:v>
                </c:pt>
                <c:pt idx="432">
                  <c:v>2.1407536649970251</c:v>
                </c:pt>
                <c:pt idx="433">
                  <c:v>2.2737396300058066</c:v>
                </c:pt>
                <c:pt idx="434">
                  <c:v>2.4234965502065027</c:v>
                </c:pt>
                <c:pt idx="435">
                  <c:v>2.5921393595180655</c:v>
                </c:pt>
                <c:pt idx="436">
                  <c:v>2.7820495759879229</c:v>
                </c:pt>
                <c:pt idx="437">
                  <c:v>2.9959086622333473</c:v>
                </c:pt>
                <c:pt idx="438">
                  <c:v>3.2367350867992042</c:v>
                </c:pt>
                <c:pt idx="439">
                  <c:v>3.507924562961835</c:v>
                </c:pt>
                <c:pt idx="440">
                  <c:v>3.8132909394113788</c:v>
                </c:pt>
                <c:pt idx="441">
                  <c:v>4.1570991830314554</c:v>
                </c:pt>
                <c:pt idx="442">
                  <c:v>4.5440639803672376</c:v>
                </c:pt>
                <c:pt idx="443">
                  <c:v>4.9792348730237199</c:v>
                </c:pt>
                <c:pt idx="444">
                  <c:v>5.4675370160199286</c:v>
                </c:pt>
                <c:pt idx="445">
                  <c:v>6.0123170508545147</c:v>
                </c:pt>
                <c:pt idx="446">
                  <c:v>6.6112168999225256</c:v>
                </c:pt>
                <c:pt idx="447">
                  <c:v>7.2460612237499289</c:v>
                </c:pt>
                <c:pt idx="448">
                  <c:v>7.8655600934312666</c:v>
                </c:pt>
                <c:pt idx="449">
                  <c:v>8.381458917837346</c:v>
                </c:pt>
                <c:pt idx="450">
                  <c:v>8.7228178207748961</c:v>
                </c:pt>
                <c:pt idx="451">
                  <c:v>8.901607358416836</c:v>
                </c:pt>
                <c:pt idx="452">
                  <c:v>8.9809566352300596</c:v>
                </c:pt>
                <c:pt idx="453">
                  <c:v>9.0132080432707689</c:v>
                </c:pt>
                <c:pt idx="454">
                  <c:v>9.0258146810546336</c:v>
                </c:pt>
                <c:pt idx="455">
                  <c:v>9.0306649554096836</c:v>
                </c:pt>
                <c:pt idx="456">
                  <c:v>9.0325195304205863</c:v>
                </c:pt>
                <c:pt idx="457">
                  <c:v>9.0332269682148016</c:v>
                </c:pt>
                <c:pt idx="458">
                  <c:v>9.0334965786505173</c:v>
                </c:pt>
                <c:pt idx="459">
                  <c:v>9.0335992937550671</c:v>
                </c:pt>
                <c:pt idx="460">
                  <c:v>9.0336384205655431</c:v>
                </c:pt>
                <c:pt idx="461">
                  <c:v>9.0336533242168979</c:v>
                </c:pt>
                <c:pt idx="462">
                  <c:v>9.0336590010036009</c:v>
                </c:pt>
                <c:pt idx="463">
                  <c:v>9.033661163270466</c:v>
                </c:pt>
                <c:pt idx="464">
                  <c:v>9.0336619868675498</c:v>
                </c:pt>
                <c:pt idx="465">
                  <c:v>9.0336623005713967</c:v>
                </c:pt>
                <c:pt idx="466">
                  <c:v>9.0336624200595139</c:v>
                </c:pt>
                <c:pt idx="467">
                  <c:v>9.0336624655718918</c:v>
                </c:pt>
                <c:pt idx="468">
                  <c:v>9.0336624829073102</c:v>
                </c:pt>
                <c:pt idx="469">
                  <c:v>9.0336624895102755</c:v>
                </c:pt>
                <c:pt idx="470">
                  <c:v>9.0336624920253072</c:v>
                </c:pt>
                <c:pt idx="471">
                  <c:v>9.0336624929832716</c:v>
                </c:pt>
                <c:pt idx="472">
                  <c:v>9.0336624933481531</c:v>
                </c:pt>
                <c:pt idx="473">
                  <c:v>9.0336624934871352</c:v>
                </c:pt>
                <c:pt idx="474">
                  <c:v>9.0336624935400742</c:v>
                </c:pt>
                <c:pt idx="475">
                  <c:v>9.0336624935602359</c:v>
                </c:pt>
                <c:pt idx="476">
                  <c:v>9.0336624935679168</c:v>
                </c:pt>
                <c:pt idx="477">
                  <c:v>9.0336624935708407</c:v>
                </c:pt>
                <c:pt idx="478">
                  <c:v>9.0336624935719563</c:v>
                </c:pt>
                <c:pt idx="479">
                  <c:v>9.0336624935723808</c:v>
                </c:pt>
                <c:pt idx="480">
                  <c:v>9.0336624935725425</c:v>
                </c:pt>
                <c:pt idx="481">
                  <c:v>9.0336624935726046</c:v>
                </c:pt>
                <c:pt idx="482">
                  <c:v>9.0336624935726277</c:v>
                </c:pt>
                <c:pt idx="483">
                  <c:v>9.0336624935726366</c:v>
                </c:pt>
                <c:pt idx="484">
                  <c:v>9.0336624935726402</c:v>
                </c:pt>
                <c:pt idx="485">
                  <c:v>9.0336624935726419</c:v>
                </c:pt>
                <c:pt idx="486">
                  <c:v>9.0336624935726419</c:v>
                </c:pt>
                <c:pt idx="487">
                  <c:v>9.0336624935726419</c:v>
                </c:pt>
                <c:pt idx="488">
                  <c:v>9.0336624935726419</c:v>
                </c:pt>
                <c:pt idx="489">
                  <c:v>9.0336624935726419</c:v>
                </c:pt>
                <c:pt idx="490">
                  <c:v>9.0336624935726419</c:v>
                </c:pt>
                <c:pt idx="491">
                  <c:v>9.0336624935726419</c:v>
                </c:pt>
                <c:pt idx="492">
                  <c:v>9.0336624935726419</c:v>
                </c:pt>
                <c:pt idx="493">
                  <c:v>9.0336624935726419</c:v>
                </c:pt>
                <c:pt idx="494">
                  <c:v>9.0336624935726419</c:v>
                </c:pt>
                <c:pt idx="495">
                  <c:v>9.0336624935726419</c:v>
                </c:pt>
                <c:pt idx="496">
                  <c:v>9.0336624935726419</c:v>
                </c:pt>
                <c:pt idx="497">
                  <c:v>9.0336624935726419</c:v>
                </c:pt>
                <c:pt idx="498">
                  <c:v>9.0336624935726419</c:v>
                </c:pt>
                <c:pt idx="499">
                  <c:v>9.0336624935726419</c:v>
                </c:pt>
                <c:pt idx="500">
                  <c:v>9.0336624935726419</c:v>
                </c:pt>
                <c:pt idx="501">
                  <c:v>9.0336624935726419</c:v>
                </c:pt>
                <c:pt idx="502">
                  <c:v>9.0336624935726419</c:v>
                </c:pt>
                <c:pt idx="503">
                  <c:v>9.0336624935726419</c:v>
                </c:pt>
                <c:pt idx="504">
                  <c:v>9.0336624935726419</c:v>
                </c:pt>
                <c:pt idx="505">
                  <c:v>9.0336624935726419</c:v>
                </c:pt>
                <c:pt idx="506">
                  <c:v>9.0336624935726419</c:v>
                </c:pt>
                <c:pt idx="507">
                  <c:v>9.0336624935726419</c:v>
                </c:pt>
                <c:pt idx="508">
                  <c:v>9.0336624935726419</c:v>
                </c:pt>
                <c:pt idx="509">
                  <c:v>9.0336624935726419</c:v>
                </c:pt>
                <c:pt idx="510">
                  <c:v>9.0336624935726419</c:v>
                </c:pt>
                <c:pt idx="511">
                  <c:v>9.0336624935726419</c:v>
                </c:pt>
                <c:pt idx="512">
                  <c:v>9.0336624935726419</c:v>
                </c:pt>
                <c:pt idx="513">
                  <c:v>9.0336624935726419</c:v>
                </c:pt>
                <c:pt idx="514">
                  <c:v>9.0336624935726419</c:v>
                </c:pt>
                <c:pt idx="515">
                  <c:v>9.0336624935726419</c:v>
                </c:pt>
                <c:pt idx="516">
                  <c:v>9.0336624935726419</c:v>
                </c:pt>
                <c:pt idx="517">
                  <c:v>9.0336624935726419</c:v>
                </c:pt>
                <c:pt idx="518">
                  <c:v>9.0336624935726419</c:v>
                </c:pt>
                <c:pt idx="519">
                  <c:v>9.0336624935726419</c:v>
                </c:pt>
                <c:pt idx="520">
                  <c:v>9.0336624935726419</c:v>
                </c:pt>
                <c:pt idx="521">
                  <c:v>9.0336624935726419</c:v>
                </c:pt>
                <c:pt idx="522">
                  <c:v>9.0336624935726419</c:v>
                </c:pt>
                <c:pt idx="523">
                  <c:v>9.0336624935726419</c:v>
                </c:pt>
                <c:pt idx="524">
                  <c:v>9.0336624935726419</c:v>
                </c:pt>
                <c:pt idx="525">
                  <c:v>9.0336624935726419</c:v>
                </c:pt>
                <c:pt idx="526">
                  <c:v>9.0336624935726419</c:v>
                </c:pt>
                <c:pt idx="527">
                  <c:v>9.0336624935726419</c:v>
                </c:pt>
                <c:pt idx="528">
                  <c:v>9.0336624935726419</c:v>
                </c:pt>
                <c:pt idx="529">
                  <c:v>9.0336624935726419</c:v>
                </c:pt>
                <c:pt idx="530">
                  <c:v>9.0336624935726419</c:v>
                </c:pt>
                <c:pt idx="531">
                  <c:v>9.0336624935726419</c:v>
                </c:pt>
                <c:pt idx="532">
                  <c:v>9.0336624935726419</c:v>
                </c:pt>
                <c:pt idx="533">
                  <c:v>9.0336624935726419</c:v>
                </c:pt>
                <c:pt idx="534">
                  <c:v>9.0336624935726419</c:v>
                </c:pt>
                <c:pt idx="535">
                  <c:v>9.0336624935726419</c:v>
                </c:pt>
                <c:pt idx="536">
                  <c:v>9.0336624935726419</c:v>
                </c:pt>
                <c:pt idx="537">
                  <c:v>9.0336624935726419</c:v>
                </c:pt>
                <c:pt idx="538">
                  <c:v>9.0336624935726419</c:v>
                </c:pt>
                <c:pt idx="539">
                  <c:v>9.0336624935726419</c:v>
                </c:pt>
                <c:pt idx="540">
                  <c:v>9.0336624935726419</c:v>
                </c:pt>
                <c:pt idx="541">
                  <c:v>9.0336624935726419</c:v>
                </c:pt>
                <c:pt idx="542">
                  <c:v>9.0336624935726419</c:v>
                </c:pt>
                <c:pt idx="543">
                  <c:v>9.0336624935726419</c:v>
                </c:pt>
                <c:pt idx="544">
                  <c:v>9.0336624935726419</c:v>
                </c:pt>
                <c:pt idx="545">
                  <c:v>9.0336624935726419</c:v>
                </c:pt>
                <c:pt idx="546">
                  <c:v>9.0336624935726419</c:v>
                </c:pt>
                <c:pt idx="547">
                  <c:v>9.0336624935726419</c:v>
                </c:pt>
                <c:pt idx="548">
                  <c:v>9.0336624935726419</c:v>
                </c:pt>
                <c:pt idx="549">
                  <c:v>9.0336624935726419</c:v>
                </c:pt>
                <c:pt idx="550">
                  <c:v>9.0336624935726419</c:v>
                </c:pt>
                <c:pt idx="551">
                  <c:v>9.0336624935726419</c:v>
                </c:pt>
                <c:pt idx="552">
                  <c:v>9.0336624935726419</c:v>
                </c:pt>
                <c:pt idx="553">
                  <c:v>9.0336624935726419</c:v>
                </c:pt>
                <c:pt idx="554">
                  <c:v>9.0336624935726419</c:v>
                </c:pt>
                <c:pt idx="555">
                  <c:v>9.0336624935726419</c:v>
                </c:pt>
                <c:pt idx="556">
                  <c:v>9.0336624935726419</c:v>
                </c:pt>
                <c:pt idx="557">
                  <c:v>9.0336624935726419</c:v>
                </c:pt>
                <c:pt idx="558">
                  <c:v>9.0336624935726419</c:v>
                </c:pt>
                <c:pt idx="559">
                  <c:v>9.0336624935726419</c:v>
                </c:pt>
                <c:pt idx="560">
                  <c:v>9.0336624935726419</c:v>
                </c:pt>
                <c:pt idx="561">
                  <c:v>9.0336624935726419</c:v>
                </c:pt>
                <c:pt idx="562">
                  <c:v>9.0336624935726419</c:v>
                </c:pt>
                <c:pt idx="563">
                  <c:v>9.0336624935726419</c:v>
                </c:pt>
                <c:pt idx="564">
                  <c:v>9.0336624935726419</c:v>
                </c:pt>
                <c:pt idx="565">
                  <c:v>9.0336624935726419</c:v>
                </c:pt>
                <c:pt idx="566">
                  <c:v>9.0336624935726419</c:v>
                </c:pt>
                <c:pt idx="567">
                  <c:v>9.0336624935726419</c:v>
                </c:pt>
                <c:pt idx="568">
                  <c:v>9.0336624935726419</c:v>
                </c:pt>
                <c:pt idx="569">
                  <c:v>9.0336624935726419</c:v>
                </c:pt>
                <c:pt idx="570">
                  <c:v>9.0336624935726419</c:v>
                </c:pt>
                <c:pt idx="571">
                  <c:v>9.0336624935726419</c:v>
                </c:pt>
                <c:pt idx="572">
                  <c:v>9.0336624935726419</c:v>
                </c:pt>
                <c:pt idx="573">
                  <c:v>9.0336624935726419</c:v>
                </c:pt>
                <c:pt idx="574">
                  <c:v>9.0336624935726419</c:v>
                </c:pt>
                <c:pt idx="575">
                  <c:v>9.0336624935726419</c:v>
                </c:pt>
                <c:pt idx="576">
                  <c:v>9.0336624935726419</c:v>
                </c:pt>
                <c:pt idx="577">
                  <c:v>9.0336624935726419</c:v>
                </c:pt>
                <c:pt idx="578">
                  <c:v>9.0336624935726419</c:v>
                </c:pt>
                <c:pt idx="579">
                  <c:v>9.0336624935726419</c:v>
                </c:pt>
                <c:pt idx="580">
                  <c:v>9.0336624935726419</c:v>
                </c:pt>
                <c:pt idx="581">
                  <c:v>9.0336624935726419</c:v>
                </c:pt>
                <c:pt idx="582">
                  <c:v>9.0336624935726419</c:v>
                </c:pt>
                <c:pt idx="583">
                  <c:v>9.0336624935726419</c:v>
                </c:pt>
                <c:pt idx="584">
                  <c:v>9.0336624935726419</c:v>
                </c:pt>
                <c:pt idx="585">
                  <c:v>9.0336624935726419</c:v>
                </c:pt>
                <c:pt idx="586">
                  <c:v>9.0336624935726419</c:v>
                </c:pt>
                <c:pt idx="587">
                  <c:v>9.0336624935726419</c:v>
                </c:pt>
                <c:pt idx="588">
                  <c:v>9.0336624935726419</c:v>
                </c:pt>
                <c:pt idx="589">
                  <c:v>9.0336624935726419</c:v>
                </c:pt>
                <c:pt idx="590">
                  <c:v>9.0336624935726419</c:v>
                </c:pt>
                <c:pt idx="591">
                  <c:v>9.0336624935726419</c:v>
                </c:pt>
                <c:pt idx="592">
                  <c:v>9.0336624935726419</c:v>
                </c:pt>
                <c:pt idx="593">
                  <c:v>9.0336624935726419</c:v>
                </c:pt>
                <c:pt idx="594">
                  <c:v>9.0336624935726419</c:v>
                </c:pt>
                <c:pt idx="595">
                  <c:v>9.0336624935726419</c:v>
                </c:pt>
                <c:pt idx="596">
                  <c:v>9.0336624935726419</c:v>
                </c:pt>
                <c:pt idx="597">
                  <c:v>9.0336624935726419</c:v>
                </c:pt>
                <c:pt idx="598">
                  <c:v>9.0336624935726419</c:v>
                </c:pt>
                <c:pt idx="599">
                  <c:v>9.0336624935726419</c:v>
                </c:pt>
                <c:pt idx="600">
                  <c:v>9.0336624935726419</c:v>
                </c:pt>
                <c:pt idx="601">
                  <c:v>9.0336624935726419</c:v>
                </c:pt>
                <c:pt idx="602">
                  <c:v>9.0336624935726419</c:v>
                </c:pt>
                <c:pt idx="603">
                  <c:v>9.0336624935726419</c:v>
                </c:pt>
                <c:pt idx="604">
                  <c:v>9.0336624935726419</c:v>
                </c:pt>
                <c:pt idx="605">
                  <c:v>9.0336624935726419</c:v>
                </c:pt>
                <c:pt idx="606">
                  <c:v>9.0336624935726419</c:v>
                </c:pt>
                <c:pt idx="607">
                  <c:v>9.0336624935726419</c:v>
                </c:pt>
                <c:pt idx="608">
                  <c:v>9.0336624935726419</c:v>
                </c:pt>
                <c:pt idx="609">
                  <c:v>9.0336624935726419</c:v>
                </c:pt>
                <c:pt idx="610">
                  <c:v>9.0336624935726419</c:v>
                </c:pt>
                <c:pt idx="611">
                  <c:v>9.0336624935726419</c:v>
                </c:pt>
                <c:pt idx="612">
                  <c:v>9.0336624935726419</c:v>
                </c:pt>
                <c:pt idx="613">
                  <c:v>9.0336624935726419</c:v>
                </c:pt>
                <c:pt idx="614">
                  <c:v>9.0336624935726419</c:v>
                </c:pt>
                <c:pt idx="615">
                  <c:v>9.0336624935726419</c:v>
                </c:pt>
                <c:pt idx="616">
                  <c:v>9.0336624935726419</c:v>
                </c:pt>
                <c:pt idx="617">
                  <c:v>9.0336624935726419</c:v>
                </c:pt>
                <c:pt idx="618">
                  <c:v>9.0336624935726419</c:v>
                </c:pt>
                <c:pt idx="619">
                  <c:v>9.0336624935726419</c:v>
                </c:pt>
                <c:pt idx="620">
                  <c:v>9.0336624935726419</c:v>
                </c:pt>
                <c:pt idx="621">
                  <c:v>9.0336624935726419</c:v>
                </c:pt>
                <c:pt idx="622">
                  <c:v>9.0336624935726419</c:v>
                </c:pt>
                <c:pt idx="623">
                  <c:v>9.0336624935726419</c:v>
                </c:pt>
                <c:pt idx="624">
                  <c:v>9.0336624935726419</c:v>
                </c:pt>
                <c:pt idx="625">
                  <c:v>9.0336624935726419</c:v>
                </c:pt>
                <c:pt idx="626">
                  <c:v>9.0336624935726419</c:v>
                </c:pt>
                <c:pt idx="627">
                  <c:v>9.0336624935726419</c:v>
                </c:pt>
                <c:pt idx="628">
                  <c:v>9.0336624935726419</c:v>
                </c:pt>
                <c:pt idx="629">
                  <c:v>9.0336624935726419</c:v>
                </c:pt>
                <c:pt idx="630">
                  <c:v>9.0336624935726419</c:v>
                </c:pt>
                <c:pt idx="631">
                  <c:v>9.0336624935726419</c:v>
                </c:pt>
                <c:pt idx="632">
                  <c:v>9.0336624935726419</c:v>
                </c:pt>
                <c:pt idx="633">
                  <c:v>9.0336624935726419</c:v>
                </c:pt>
                <c:pt idx="634">
                  <c:v>9.0336624935726419</c:v>
                </c:pt>
              </c:numCache>
            </c:numRef>
          </c:yVal>
        </c:ser>
        <c:axId val="93006848"/>
        <c:axId val="93020928"/>
      </c:scatterChart>
      <c:valAx>
        <c:axId val="93006848"/>
        <c:scaling>
          <c:orientation val="minMax"/>
          <c:max val="47600"/>
          <c:min val="29300"/>
        </c:scaling>
        <c:axPos val="b"/>
        <c:numFmt formatCode="yyyy" sourceLinked="0"/>
        <c:tickLblPos val="nextTo"/>
        <c:crossAx val="93020928"/>
        <c:crosses val="autoZero"/>
        <c:crossBetween val="midCat"/>
        <c:majorUnit val="1825"/>
      </c:valAx>
      <c:valAx>
        <c:axId val="93020928"/>
        <c:scaling>
          <c:orientation val="minMax"/>
          <c:max val="12"/>
          <c:min val="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LOG(bytes</a:t>
                </a:r>
                <a:r>
                  <a:rPr lang="en-GB" baseline="0"/>
                  <a:t> per real US$)</a:t>
                </a:r>
                <a:endParaRPr lang="en-GB"/>
              </a:p>
            </c:rich>
          </c:tx>
          <c:layout/>
        </c:title>
        <c:numFmt formatCode="0.00" sourceLinked="1"/>
        <c:tickLblPos val="nextTo"/>
        <c:crossAx val="9300684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200024</xdr:colOff>
      <xdr:row>4</xdr:row>
      <xdr:rowOff>161925</xdr:rowOff>
    </xdr:from>
    <xdr:to>
      <xdr:col>22</xdr:col>
      <xdr:colOff>590549</xdr:colOff>
      <xdr:row>32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215899</xdr:colOff>
      <xdr:row>14</xdr:row>
      <xdr:rowOff>126999</xdr:rowOff>
    </xdr:from>
    <xdr:to>
      <xdr:col>29</xdr:col>
      <xdr:colOff>107949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0.86371</cdr:x>
      <cdr:y>0.18989</cdr:y>
    </cdr:from>
    <cdr:to>
      <cdr:x>1</cdr:x>
      <cdr:y>0.24071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146801" y="869381"/>
          <a:ext cx="969962" cy="2326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E" sz="1000"/>
            <a:t>R</a:t>
          </a:r>
          <a:r>
            <a:rPr lang="en-IE" sz="1000" baseline="30000"/>
            <a:t>2</a:t>
          </a:r>
          <a:r>
            <a:rPr lang="en-IE" sz="1000"/>
            <a:t> = 0.99741</a:t>
          </a:r>
        </a:p>
      </cdr:txBody>
    </cdr:sp>
  </cdr:relSizeAnchor>
  <cdr:relSizeAnchor xmlns:cdr="http://schemas.openxmlformats.org/drawingml/2006/chartDrawing">
    <cdr:from>
      <cdr:x>0.86295</cdr:x>
      <cdr:y>0.29602</cdr:y>
    </cdr:from>
    <cdr:to>
      <cdr:x>1</cdr:x>
      <cdr:y>0.34423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141411" y="1355283"/>
          <a:ext cx="975352" cy="220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IE" sz="1000"/>
            <a:t>R</a:t>
          </a:r>
          <a:r>
            <a:rPr lang="en-IE" sz="1000" baseline="30000"/>
            <a:t>2</a:t>
          </a:r>
          <a:r>
            <a:rPr lang="en-IE" sz="1000"/>
            <a:t> = 0.99724</a:t>
          </a:r>
        </a:p>
      </cdr:txBody>
    </cdr:sp>
  </cdr:relSizeAnchor>
  <cdr:relSizeAnchor xmlns:cdr="http://schemas.openxmlformats.org/drawingml/2006/chartDrawing">
    <cdr:from>
      <cdr:x>0.86161</cdr:x>
      <cdr:y>0.37136</cdr:y>
    </cdr:from>
    <cdr:to>
      <cdr:x>0.99866</cdr:x>
      <cdr:y>0.41957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131874" y="1700217"/>
          <a:ext cx="975353" cy="220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IE" sz="1000"/>
            <a:t>R</a:t>
          </a:r>
          <a:r>
            <a:rPr lang="en-IE" sz="1000" baseline="30000"/>
            <a:t>2</a:t>
          </a:r>
          <a:r>
            <a:rPr lang="en-IE" sz="1000"/>
            <a:t> = 0.99697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lectronicsAndHyperboli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US CPI"/>
      <sheetName val="Sheet3"/>
    </sheetNames>
    <sheetDataSet>
      <sheetData sheetId="0"/>
      <sheetData sheetId="1">
        <row r="2">
          <cell r="B2">
            <v>9.8000000000000007</v>
          </cell>
          <cell r="C2">
            <v>9.8000000000000007</v>
          </cell>
          <cell r="D2">
            <v>9.8000000000000007</v>
          </cell>
          <cell r="E2">
            <v>9.8000000000000007</v>
          </cell>
          <cell r="F2">
            <v>9.6999999999999993</v>
          </cell>
          <cell r="G2">
            <v>9.8000000000000007</v>
          </cell>
          <cell r="H2">
            <v>9.9</v>
          </cell>
          <cell r="I2">
            <v>9.9</v>
          </cell>
          <cell r="J2">
            <v>10</v>
          </cell>
          <cell r="K2">
            <v>10</v>
          </cell>
          <cell r="L2">
            <v>10.1</v>
          </cell>
          <cell r="M2">
            <v>10</v>
          </cell>
        </row>
        <row r="3">
          <cell r="B3">
            <v>10</v>
          </cell>
          <cell r="C3">
            <v>9.9</v>
          </cell>
          <cell r="D3">
            <v>9.9</v>
          </cell>
          <cell r="E3">
            <v>9.8000000000000007</v>
          </cell>
          <cell r="F3">
            <v>9.9</v>
          </cell>
          <cell r="G3">
            <v>9.9</v>
          </cell>
          <cell r="H3">
            <v>10</v>
          </cell>
          <cell r="I3">
            <v>10.199999999999999</v>
          </cell>
          <cell r="J3">
            <v>10.199999999999999</v>
          </cell>
          <cell r="K3">
            <v>10.1</v>
          </cell>
          <cell r="L3">
            <v>10.199999999999999</v>
          </cell>
          <cell r="M3">
            <v>10.1</v>
          </cell>
        </row>
        <row r="4">
          <cell r="B4">
            <v>10.1</v>
          </cell>
          <cell r="C4">
            <v>10</v>
          </cell>
          <cell r="D4">
            <v>9.9</v>
          </cell>
          <cell r="E4">
            <v>10</v>
          </cell>
          <cell r="F4">
            <v>10.1</v>
          </cell>
          <cell r="G4">
            <v>10.1</v>
          </cell>
          <cell r="H4">
            <v>10.1</v>
          </cell>
          <cell r="I4">
            <v>10.1</v>
          </cell>
          <cell r="J4">
            <v>10.1</v>
          </cell>
          <cell r="K4">
            <v>10.199999999999999</v>
          </cell>
          <cell r="L4">
            <v>10.3</v>
          </cell>
          <cell r="M4">
            <v>10.3</v>
          </cell>
        </row>
        <row r="5">
          <cell r="B5">
            <v>10.4</v>
          </cell>
          <cell r="C5">
            <v>10.4</v>
          </cell>
          <cell r="D5">
            <v>10.5</v>
          </cell>
          <cell r="E5">
            <v>10.6</v>
          </cell>
          <cell r="F5">
            <v>10.7</v>
          </cell>
          <cell r="G5">
            <v>10.8</v>
          </cell>
          <cell r="H5">
            <v>10.8</v>
          </cell>
          <cell r="I5">
            <v>10.9</v>
          </cell>
          <cell r="J5">
            <v>11.1</v>
          </cell>
          <cell r="K5">
            <v>11.3</v>
          </cell>
          <cell r="L5">
            <v>11.5</v>
          </cell>
          <cell r="M5">
            <v>11.6</v>
          </cell>
        </row>
        <row r="6">
          <cell r="B6">
            <v>11.7</v>
          </cell>
          <cell r="C6">
            <v>12</v>
          </cell>
          <cell r="D6">
            <v>12</v>
          </cell>
          <cell r="E6">
            <v>12.6</v>
          </cell>
          <cell r="F6">
            <v>12.8</v>
          </cell>
          <cell r="G6">
            <v>13</v>
          </cell>
          <cell r="H6">
            <v>12.8</v>
          </cell>
          <cell r="I6">
            <v>13</v>
          </cell>
          <cell r="J6">
            <v>13.3</v>
          </cell>
          <cell r="K6">
            <v>13.5</v>
          </cell>
          <cell r="L6">
            <v>13.5</v>
          </cell>
          <cell r="M6">
            <v>13.7</v>
          </cell>
        </row>
        <row r="7">
          <cell r="B7">
            <v>14</v>
          </cell>
          <cell r="C7">
            <v>14.1</v>
          </cell>
          <cell r="D7">
            <v>14</v>
          </cell>
          <cell r="E7">
            <v>14.2</v>
          </cell>
          <cell r="F7">
            <v>14.5</v>
          </cell>
          <cell r="G7">
            <v>14.7</v>
          </cell>
          <cell r="H7">
            <v>15.1</v>
          </cell>
          <cell r="I7">
            <v>15.4</v>
          </cell>
          <cell r="J7">
            <v>15.7</v>
          </cell>
          <cell r="K7">
            <v>16</v>
          </cell>
          <cell r="L7">
            <v>16.3</v>
          </cell>
          <cell r="M7">
            <v>16.5</v>
          </cell>
        </row>
        <row r="8">
          <cell r="B8">
            <v>16.5</v>
          </cell>
          <cell r="C8">
            <v>16.2</v>
          </cell>
          <cell r="D8">
            <v>16.399999999999999</v>
          </cell>
          <cell r="E8">
            <v>16.7</v>
          </cell>
          <cell r="F8">
            <v>16.899999999999999</v>
          </cell>
          <cell r="G8">
            <v>16.899999999999999</v>
          </cell>
          <cell r="H8">
            <v>17.399999999999999</v>
          </cell>
          <cell r="I8">
            <v>17.7</v>
          </cell>
          <cell r="J8">
            <v>17.8</v>
          </cell>
          <cell r="K8">
            <v>18.100000000000001</v>
          </cell>
          <cell r="L8">
            <v>18.5</v>
          </cell>
          <cell r="M8">
            <v>18.899999999999999</v>
          </cell>
        </row>
        <row r="9">
          <cell r="B9">
            <v>19.3</v>
          </cell>
          <cell r="C9">
            <v>19.5</v>
          </cell>
          <cell r="D9">
            <v>19.7</v>
          </cell>
          <cell r="E9">
            <v>20.3</v>
          </cell>
          <cell r="F9">
            <v>20.6</v>
          </cell>
          <cell r="G9">
            <v>20.9</v>
          </cell>
          <cell r="H9">
            <v>20.8</v>
          </cell>
          <cell r="I9">
            <v>20.3</v>
          </cell>
          <cell r="J9">
            <v>20</v>
          </cell>
          <cell r="K9">
            <v>19.899999999999999</v>
          </cell>
          <cell r="L9">
            <v>19.8</v>
          </cell>
          <cell r="M9">
            <v>19.399999999999999</v>
          </cell>
        </row>
        <row r="10">
          <cell r="B10">
            <v>19</v>
          </cell>
          <cell r="C10">
            <v>18.399999999999999</v>
          </cell>
          <cell r="D10">
            <v>18.3</v>
          </cell>
          <cell r="E10">
            <v>18.100000000000001</v>
          </cell>
          <cell r="F10">
            <v>17.7</v>
          </cell>
          <cell r="G10">
            <v>17.600000000000001</v>
          </cell>
          <cell r="H10">
            <v>17.7</v>
          </cell>
          <cell r="I10">
            <v>17.7</v>
          </cell>
          <cell r="J10">
            <v>17.5</v>
          </cell>
          <cell r="K10">
            <v>17.5</v>
          </cell>
          <cell r="L10">
            <v>17.399999999999999</v>
          </cell>
          <cell r="M10">
            <v>17.3</v>
          </cell>
        </row>
        <row r="11">
          <cell r="B11">
            <v>16.899999999999999</v>
          </cell>
          <cell r="C11">
            <v>16.899999999999999</v>
          </cell>
          <cell r="D11">
            <v>16.7</v>
          </cell>
          <cell r="E11">
            <v>16.7</v>
          </cell>
          <cell r="F11">
            <v>16.7</v>
          </cell>
          <cell r="G11">
            <v>16.7</v>
          </cell>
          <cell r="H11">
            <v>16.8</v>
          </cell>
          <cell r="I11">
            <v>16.600000000000001</v>
          </cell>
          <cell r="J11">
            <v>16.600000000000001</v>
          </cell>
          <cell r="K11">
            <v>16.7</v>
          </cell>
          <cell r="L11">
            <v>16.8</v>
          </cell>
          <cell r="M11">
            <v>16.899999999999999</v>
          </cell>
        </row>
        <row r="12">
          <cell r="B12">
            <v>16.8</v>
          </cell>
          <cell r="C12">
            <v>16.8</v>
          </cell>
          <cell r="D12">
            <v>16.8</v>
          </cell>
          <cell r="E12">
            <v>16.899999999999999</v>
          </cell>
          <cell r="F12">
            <v>16.899999999999999</v>
          </cell>
          <cell r="G12">
            <v>17</v>
          </cell>
          <cell r="H12">
            <v>17.2</v>
          </cell>
          <cell r="I12">
            <v>17.100000000000001</v>
          </cell>
          <cell r="J12">
            <v>17.2</v>
          </cell>
          <cell r="K12">
            <v>17.3</v>
          </cell>
          <cell r="L12">
            <v>17.3</v>
          </cell>
          <cell r="M12">
            <v>17.3</v>
          </cell>
        </row>
        <row r="13">
          <cell r="B13">
            <v>17.3</v>
          </cell>
          <cell r="C13">
            <v>17.2</v>
          </cell>
          <cell r="D13">
            <v>17.100000000000001</v>
          </cell>
          <cell r="E13">
            <v>17</v>
          </cell>
          <cell r="F13">
            <v>17</v>
          </cell>
          <cell r="G13">
            <v>17</v>
          </cell>
          <cell r="H13">
            <v>17.100000000000001</v>
          </cell>
          <cell r="I13">
            <v>17</v>
          </cell>
          <cell r="J13">
            <v>17.100000000000001</v>
          </cell>
          <cell r="K13">
            <v>17.2</v>
          </cell>
          <cell r="L13">
            <v>17.2</v>
          </cell>
          <cell r="M13">
            <v>17.3</v>
          </cell>
        </row>
        <row r="14">
          <cell r="B14">
            <v>17.3</v>
          </cell>
          <cell r="C14">
            <v>17.2</v>
          </cell>
          <cell r="D14">
            <v>17.3</v>
          </cell>
          <cell r="E14">
            <v>17.2</v>
          </cell>
          <cell r="F14">
            <v>17.3</v>
          </cell>
          <cell r="G14">
            <v>17.5</v>
          </cell>
          <cell r="H14">
            <v>17.7</v>
          </cell>
          <cell r="I14">
            <v>17.7</v>
          </cell>
          <cell r="J14">
            <v>17.7</v>
          </cell>
          <cell r="K14">
            <v>17.7</v>
          </cell>
          <cell r="L14">
            <v>18</v>
          </cell>
          <cell r="M14">
            <v>17.899999999999999</v>
          </cell>
        </row>
        <row r="15">
          <cell r="B15">
            <v>17.899999999999999</v>
          </cell>
          <cell r="C15">
            <v>17.899999999999999</v>
          </cell>
          <cell r="D15">
            <v>17.8</v>
          </cell>
          <cell r="E15">
            <v>17.899999999999999</v>
          </cell>
          <cell r="F15">
            <v>17.8</v>
          </cell>
          <cell r="G15">
            <v>17.7</v>
          </cell>
          <cell r="H15">
            <v>17.5</v>
          </cell>
          <cell r="I15">
            <v>17.399999999999999</v>
          </cell>
          <cell r="J15">
            <v>17.5</v>
          </cell>
          <cell r="K15">
            <v>17.600000000000001</v>
          </cell>
          <cell r="L15">
            <v>17.7</v>
          </cell>
          <cell r="M15">
            <v>17.7</v>
          </cell>
        </row>
        <row r="16">
          <cell r="B16">
            <v>17.5</v>
          </cell>
          <cell r="C16">
            <v>17.399999999999999</v>
          </cell>
          <cell r="D16">
            <v>17.3</v>
          </cell>
          <cell r="E16">
            <v>17.3</v>
          </cell>
          <cell r="F16">
            <v>17.399999999999999</v>
          </cell>
          <cell r="G16">
            <v>17.600000000000001</v>
          </cell>
          <cell r="H16">
            <v>17.3</v>
          </cell>
          <cell r="I16">
            <v>17.2</v>
          </cell>
          <cell r="J16">
            <v>17.3</v>
          </cell>
          <cell r="K16">
            <v>17.399999999999999</v>
          </cell>
          <cell r="L16">
            <v>17.3</v>
          </cell>
          <cell r="M16">
            <v>17.3</v>
          </cell>
        </row>
        <row r="17">
          <cell r="B17">
            <v>17.3</v>
          </cell>
          <cell r="C17">
            <v>17.100000000000001</v>
          </cell>
          <cell r="D17">
            <v>17.100000000000001</v>
          </cell>
          <cell r="E17">
            <v>17.100000000000001</v>
          </cell>
          <cell r="F17">
            <v>17.2</v>
          </cell>
          <cell r="G17">
            <v>17.100000000000001</v>
          </cell>
          <cell r="H17">
            <v>17.100000000000001</v>
          </cell>
          <cell r="I17">
            <v>17.100000000000001</v>
          </cell>
          <cell r="J17">
            <v>17.3</v>
          </cell>
          <cell r="K17">
            <v>17.2</v>
          </cell>
          <cell r="L17">
            <v>17.2</v>
          </cell>
          <cell r="M17">
            <v>17.100000000000001</v>
          </cell>
        </row>
        <row r="18">
          <cell r="B18">
            <v>17.100000000000001</v>
          </cell>
          <cell r="C18">
            <v>17.100000000000001</v>
          </cell>
          <cell r="D18">
            <v>17</v>
          </cell>
          <cell r="E18">
            <v>16.899999999999999</v>
          </cell>
          <cell r="F18">
            <v>17</v>
          </cell>
          <cell r="G18">
            <v>17.100000000000001</v>
          </cell>
          <cell r="H18">
            <v>17.3</v>
          </cell>
          <cell r="I18">
            <v>17.3</v>
          </cell>
          <cell r="J18">
            <v>17.3</v>
          </cell>
          <cell r="K18">
            <v>17.3</v>
          </cell>
          <cell r="L18">
            <v>17.3</v>
          </cell>
          <cell r="M18">
            <v>17.2</v>
          </cell>
        </row>
        <row r="19">
          <cell r="B19">
            <v>17.100000000000001</v>
          </cell>
          <cell r="C19">
            <v>17</v>
          </cell>
          <cell r="D19">
            <v>16.899999999999999</v>
          </cell>
          <cell r="E19">
            <v>17</v>
          </cell>
          <cell r="F19">
            <v>16.899999999999999</v>
          </cell>
          <cell r="G19">
            <v>16.8</v>
          </cell>
          <cell r="H19">
            <v>16.600000000000001</v>
          </cell>
          <cell r="I19">
            <v>16.5</v>
          </cell>
          <cell r="J19">
            <v>16.600000000000001</v>
          </cell>
          <cell r="K19">
            <v>16.5</v>
          </cell>
          <cell r="L19">
            <v>16.399999999999999</v>
          </cell>
          <cell r="M19">
            <v>16.100000000000001</v>
          </cell>
        </row>
        <row r="20">
          <cell r="B20">
            <v>15.9</v>
          </cell>
          <cell r="C20">
            <v>15.7</v>
          </cell>
          <cell r="D20">
            <v>15.6</v>
          </cell>
          <cell r="E20">
            <v>15.5</v>
          </cell>
          <cell r="F20">
            <v>15.3</v>
          </cell>
          <cell r="G20">
            <v>15.1</v>
          </cell>
          <cell r="H20">
            <v>15.1</v>
          </cell>
          <cell r="I20">
            <v>15.1</v>
          </cell>
          <cell r="J20">
            <v>15</v>
          </cell>
          <cell r="K20">
            <v>14.9</v>
          </cell>
          <cell r="L20">
            <v>14.7</v>
          </cell>
          <cell r="M20">
            <v>14.6</v>
          </cell>
        </row>
        <row r="21">
          <cell r="B21">
            <v>14.3</v>
          </cell>
          <cell r="C21">
            <v>14.1</v>
          </cell>
          <cell r="D21">
            <v>14</v>
          </cell>
          <cell r="E21">
            <v>13.9</v>
          </cell>
          <cell r="F21">
            <v>13.7</v>
          </cell>
          <cell r="G21">
            <v>13.6</v>
          </cell>
          <cell r="H21">
            <v>13.6</v>
          </cell>
          <cell r="I21">
            <v>13.5</v>
          </cell>
          <cell r="J21">
            <v>13.4</v>
          </cell>
          <cell r="K21">
            <v>13.3</v>
          </cell>
          <cell r="L21">
            <v>13.2</v>
          </cell>
          <cell r="M21">
            <v>13.1</v>
          </cell>
        </row>
        <row r="22">
          <cell r="B22">
            <v>12.9</v>
          </cell>
          <cell r="C22">
            <v>12.7</v>
          </cell>
          <cell r="D22">
            <v>12.6</v>
          </cell>
          <cell r="E22">
            <v>12.6</v>
          </cell>
          <cell r="F22">
            <v>12.6</v>
          </cell>
          <cell r="G22">
            <v>12.7</v>
          </cell>
          <cell r="H22">
            <v>13.1</v>
          </cell>
          <cell r="I22">
            <v>13.2</v>
          </cell>
          <cell r="J22">
            <v>13.2</v>
          </cell>
          <cell r="K22">
            <v>13.2</v>
          </cell>
          <cell r="L22">
            <v>13.2</v>
          </cell>
          <cell r="M22">
            <v>13.2</v>
          </cell>
        </row>
        <row r="23">
          <cell r="B23">
            <v>13.2</v>
          </cell>
          <cell r="C23">
            <v>13.3</v>
          </cell>
          <cell r="D23">
            <v>13.3</v>
          </cell>
          <cell r="E23">
            <v>13.3</v>
          </cell>
          <cell r="F23">
            <v>13.3</v>
          </cell>
          <cell r="G23">
            <v>13.4</v>
          </cell>
          <cell r="H23">
            <v>13.4</v>
          </cell>
          <cell r="I23">
            <v>13.4</v>
          </cell>
          <cell r="J23">
            <v>13.6</v>
          </cell>
          <cell r="K23">
            <v>13.5</v>
          </cell>
          <cell r="L23">
            <v>13.5</v>
          </cell>
          <cell r="M23">
            <v>13.4</v>
          </cell>
        </row>
        <row r="24">
          <cell r="B24">
            <v>13.6</v>
          </cell>
          <cell r="C24">
            <v>13.7</v>
          </cell>
          <cell r="D24">
            <v>13.7</v>
          </cell>
          <cell r="E24">
            <v>13.8</v>
          </cell>
          <cell r="F24">
            <v>13.8</v>
          </cell>
          <cell r="G24">
            <v>13.7</v>
          </cell>
          <cell r="H24">
            <v>13.7</v>
          </cell>
          <cell r="I24">
            <v>13.7</v>
          </cell>
          <cell r="J24">
            <v>13.7</v>
          </cell>
          <cell r="K24">
            <v>13.7</v>
          </cell>
          <cell r="L24">
            <v>13.8</v>
          </cell>
          <cell r="M24">
            <v>13.8</v>
          </cell>
        </row>
        <row r="25">
          <cell r="B25">
            <v>13.8</v>
          </cell>
          <cell r="C25">
            <v>13.8</v>
          </cell>
          <cell r="D25">
            <v>13.7</v>
          </cell>
          <cell r="E25">
            <v>13.7</v>
          </cell>
          <cell r="F25">
            <v>13.7</v>
          </cell>
          <cell r="G25">
            <v>13.8</v>
          </cell>
          <cell r="H25">
            <v>13.9</v>
          </cell>
          <cell r="I25">
            <v>14</v>
          </cell>
          <cell r="J25">
            <v>14</v>
          </cell>
          <cell r="K25">
            <v>14</v>
          </cell>
          <cell r="L25">
            <v>14</v>
          </cell>
          <cell r="M25">
            <v>14</v>
          </cell>
        </row>
        <row r="26">
          <cell r="B26">
            <v>14.1</v>
          </cell>
          <cell r="C26">
            <v>14.1</v>
          </cell>
          <cell r="D26">
            <v>14.2</v>
          </cell>
          <cell r="E26">
            <v>14.3</v>
          </cell>
          <cell r="F26">
            <v>14.4</v>
          </cell>
          <cell r="G26">
            <v>14.4</v>
          </cell>
          <cell r="H26">
            <v>14.5</v>
          </cell>
          <cell r="I26">
            <v>14.5</v>
          </cell>
          <cell r="J26">
            <v>14.6</v>
          </cell>
          <cell r="K26">
            <v>14.6</v>
          </cell>
          <cell r="L26">
            <v>14.5</v>
          </cell>
          <cell r="M26">
            <v>14.4</v>
          </cell>
        </row>
        <row r="27">
          <cell r="B27">
            <v>14.2</v>
          </cell>
          <cell r="C27">
            <v>14.1</v>
          </cell>
          <cell r="D27">
            <v>14.1</v>
          </cell>
          <cell r="E27">
            <v>14.2</v>
          </cell>
          <cell r="F27">
            <v>14.1</v>
          </cell>
          <cell r="G27">
            <v>14.1</v>
          </cell>
          <cell r="H27">
            <v>14.1</v>
          </cell>
          <cell r="I27">
            <v>14.1</v>
          </cell>
          <cell r="J27">
            <v>14.1</v>
          </cell>
          <cell r="K27">
            <v>14</v>
          </cell>
          <cell r="L27">
            <v>14</v>
          </cell>
          <cell r="M27">
            <v>14</v>
          </cell>
        </row>
        <row r="28">
          <cell r="B28">
            <v>14</v>
          </cell>
          <cell r="C28">
            <v>13.9</v>
          </cell>
          <cell r="D28">
            <v>13.9</v>
          </cell>
          <cell r="E28">
            <v>13.8</v>
          </cell>
          <cell r="F28">
            <v>13.8</v>
          </cell>
          <cell r="G28">
            <v>13.8</v>
          </cell>
          <cell r="H28">
            <v>13.8</v>
          </cell>
          <cell r="I28">
            <v>13.8</v>
          </cell>
          <cell r="J28">
            <v>14.1</v>
          </cell>
          <cell r="K28">
            <v>14</v>
          </cell>
          <cell r="L28">
            <v>14</v>
          </cell>
          <cell r="M28">
            <v>14</v>
          </cell>
        </row>
        <row r="29">
          <cell r="B29">
            <v>13.9</v>
          </cell>
          <cell r="C29">
            <v>14</v>
          </cell>
          <cell r="D29">
            <v>14</v>
          </cell>
          <cell r="E29">
            <v>14</v>
          </cell>
          <cell r="F29">
            <v>14</v>
          </cell>
          <cell r="G29">
            <v>14.1</v>
          </cell>
          <cell r="H29">
            <v>14</v>
          </cell>
          <cell r="I29">
            <v>14</v>
          </cell>
          <cell r="J29">
            <v>14</v>
          </cell>
          <cell r="K29">
            <v>14</v>
          </cell>
          <cell r="L29">
            <v>14</v>
          </cell>
          <cell r="M29">
            <v>14.1</v>
          </cell>
        </row>
        <row r="30">
          <cell r="B30">
            <v>14.1</v>
          </cell>
          <cell r="C30">
            <v>14.1</v>
          </cell>
          <cell r="D30">
            <v>14.2</v>
          </cell>
          <cell r="E30">
            <v>14.3</v>
          </cell>
          <cell r="F30">
            <v>14.4</v>
          </cell>
          <cell r="G30">
            <v>14.7</v>
          </cell>
          <cell r="H30">
            <v>14.7</v>
          </cell>
          <cell r="I30">
            <v>14.9</v>
          </cell>
          <cell r="J30">
            <v>15.1</v>
          </cell>
          <cell r="K30">
            <v>15.3</v>
          </cell>
          <cell r="L30">
            <v>15.4</v>
          </cell>
          <cell r="M30">
            <v>15.5</v>
          </cell>
        </row>
        <row r="31">
          <cell r="B31">
            <v>15.7</v>
          </cell>
          <cell r="C31">
            <v>15.8</v>
          </cell>
          <cell r="D31">
            <v>16</v>
          </cell>
          <cell r="E31">
            <v>16.100000000000001</v>
          </cell>
          <cell r="F31">
            <v>16.3</v>
          </cell>
          <cell r="G31">
            <v>16.3</v>
          </cell>
          <cell r="H31">
            <v>16.399999999999999</v>
          </cell>
          <cell r="I31">
            <v>16.5</v>
          </cell>
          <cell r="J31">
            <v>16.5</v>
          </cell>
          <cell r="K31">
            <v>16.7</v>
          </cell>
          <cell r="L31">
            <v>16.8</v>
          </cell>
          <cell r="M31">
            <v>16.899999999999999</v>
          </cell>
        </row>
        <row r="32">
          <cell r="B32">
            <v>16.899999999999999</v>
          </cell>
          <cell r="C32">
            <v>16.899999999999999</v>
          </cell>
          <cell r="D32">
            <v>17.2</v>
          </cell>
          <cell r="E32">
            <v>17.399999999999999</v>
          </cell>
          <cell r="F32">
            <v>17.5</v>
          </cell>
          <cell r="G32">
            <v>17.5</v>
          </cell>
          <cell r="H32">
            <v>17.399999999999999</v>
          </cell>
          <cell r="I32">
            <v>17.3</v>
          </cell>
          <cell r="J32">
            <v>17.399999999999999</v>
          </cell>
          <cell r="K32">
            <v>17.399999999999999</v>
          </cell>
          <cell r="L32">
            <v>17.399999999999999</v>
          </cell>
          <cell r="M32">
            <v>17.399999999999999</v>
          </cell>
        </row>
        <row r="33">
          <cell r="B33">
            <v>17.399999999999999</v>
          </cell>
          <cell r="C33">
            <v>17.399999999999999</v>
          </cell>
          <cell r="D33">
            <v>17.399999999999999</v>
          </cell>
          <cell r="E33">
            <v>17.5</v>
          </cell>
          <cell r="F33">
            <v>17.5</v>
          </cell>
          <cell r="G33">
            <v>17.600000000000001</v>
          </cell>
          <cell r="H33">
            <v>17.7</v>
          </cell>
          <cell r="I33">
            <v>17.7</v>
          </cell>
          <cell r="J33">
            <v>17.7</v>
          </cell>
          <cell r="K33">
            <v>17.7</v>
          </cell>
          <cell r="L33">
            <v>17.7</v>
          </cell>
          <cell r="M33">
            <v>17.8</v>
          </cell>
        </row>
        <row r="34">
          <cell r="B34">
            <v>17.8</v>
          </cell>
          <cell r="C34">
            <v>17.8</v>
          </cell>
          <cell r="D34">
            <v>17.8</v>
          </cell>
          <cell r="E34">
            <v>17.8</v>
          </cell>
          <cell r="F34">
            <v>17.899999999999999</v>
          </cell>
          <cell r="G34">
            <v>18.100000000000001</v>
          </cell>
          <cell r="H34">
            <v>18.100000000000001</v>
          </cell>
          <cell r="I34">
            <v>18.100000000000001</v>
          </cell>
          <cell r="J34">
            <v>18.100000000000001</v>
          </cell>
          <cell r="K34">
            <v>18.100000000000001</v>
          </cell>
          <cell r="L34">
            <v>18.100000000000001</v>
          </cell>
          <cell r="M34">
            <v>18.2</v>
          </cell>
        </row>
        <row r="35">
          <cell r="B35">
            <v>18.2</v>
          </cell>
          <cell r="C35">
            <v>18.100000000000001</v>
          </cell>
          <cell r="D35">
            <v>18.3</v>
          </cell>
          <cell r="E35">
            <v>18.399999999999999</v>
          </cell>
          <cell r="F35">
            <v>18.5</v>
          </cell>
          <cell r="G35">
            <v>18.7</v>
          </cell>
          <cell r="H35">
            <v>19.8</v>
          </cell>
          <cell r="I35">
            <v>20.2</v>
          </cell>
          <cell r="J35">
            <v>20.399999999999999</v>
          </cell>
          <cell r="K35">
            <v>20.8</v>
          </cell>
          <cell r="L35">
            <v>21.3</v>
          </cell>
          <cell r="M35">
            <v>21.5</v>
          </cell>
        </row>
        <row r="36">
          <cell r="B36">
            <v>21.5</v>
          </cell>
          <cell r="C36">
            <v>21.5</v>
          </cell>
          <cell r="D36">
            <v>21.9</v>
          </cell>
          <cell r="E36">
            <v>21.9</v>
          </cell>
          <cell r="F36">
            <v>21.9</v>
          </cell>
          <cell r="G36">
            <v>22</v>
          </cell>
          <cell r="H36">
            <v>22.2</v>
          </cell>
          <cell r="I36">
            <v>22.5</v>
          </cell>
          <cell r="J36">
            <v>23</v>
          </cell>
          <cell r="K36">
            <v>23</v>
          </cell>
          <cell r="L36">
            <v>23.1</v>
          </cell>
          <cell r="M36">
            <v>23.4</v>
          </cell>
        </row>
        <row r="37">
          <cell r="B37">
            <v>23.7</v>
          </cell>
          <cell r="C37">
            <v>23.5</v>
          </cell>
          <cell r="D37">
            <v>23.4</v>
          </cell>
          <cell r="E37">
            <v>23.8</v>
          </cell>
          <cell r="F37">
            <v>23.9</v>
          </cell>
          <cell r="G37">
            <v>24.1</v>
          </cell>
          <cell r="H37">
            <v>24.4</v>
          </cell>
          <cell r="I37">
            <v>24.5</v>
          </cell>
          <cell r="J37">
            <v>24.5</v>
          </cell>
          <cell r="K37">
            <v>24.4</v>
          </cell>
          <cell r="L37">
            <v>24.2</v>
          </cell>
          <cell r="M37">
            <v>24.1</v>
          </cell>
        </row>
        <row r="38">
          <cell r="B38">
            <v>24</v>
          </cell>
          <cell r="C38">
            <v>23.8</v>
          </cell>
          <cell r="D38">
            <v>23.8</v>
          </cell>
          <cell r="E38">
            <v>23.9</v>
          </cell>
          <cell r="F38">
            <v>23.8</v>
          </cell>
          <cell r="G38">
            <v>23.9</v>
          </cell>
          <cell r="H38">
            <v>23.7</v>
          </cell>
          <cell r="I38">
            <v>23.8</v>
          </cell>
          <cell r="J38">
            <v>23.9</v>
          </cell>
          <cell r="K38">
            <v>23.7</v>
          </cell>
          <cell r="L38">
            <v>23.8</v>
          </cell>
          <cell r="M38">
            <v>23.6</v>
          </cell>
        </row>
        <row r="39">
          <cell r="B39">
            <v>23.5</v>
          </cell>
          <cell r="C39">
            <v>23.5</v>
          </cell>
          <cell r="D39">
            <v>23.6</v>
          </cell>
          <cell r="E39">
            <v>23.6</v>
          </cell>
          <cell r="F39">
            <v>23.7</v>
          </cell>
          <cell r="G39">
            <v>23.8</v>
          </cell>
          <cell r="H39">
            <v>24.1</v>
          </cell>
          <cell r="I39">
            <v>24.3</v>
          </cell>
          <cell r="J39">
            <v>24.4</v>
          </cell>
          <cell r="K39">
            <v>24.6</v>
          </cell>
          <cell r="L39">
            <v>24.7</v>
          </cell>
          <cell r="M39">
            <v>25</v>
          </cell>
        </row>
        <row r="40">
          <cell r="B40">
            <v>25.4</v>
          </cell>
          <cell r="C40">
            <v>25.7</v>
          </cell>
          <cell r="D40">
            <v>25.8</v>
          </cell>
          <cell r="E40">
            <v>25.8</v>
          </cell>
          <cell r="F40">
            <v>25.9</v>
          </cell>
          <cell r="G40">
            <v>25.9</v>
          </cell>
          <cell r="H40">
            <v>25.9</v>
          </cell>
          <cell r="I40">
            <v>25.9</v>
          </cell>
          <cell r="J40">
            <v>26.1</v>
          </cell>
          <cell r="K40">
            <v>26.2</v>
          </cell>
          <cell r="L40">
            <v>26.4</v>
          </cell>
          <cell r="M40">
            <v>26.5</v>
          </cell>
        </row>
        <row r="41">
          <cell r="B41">
            <v>26.5</v>
          </cell>
          <cell r="C41">
            <v>26.3</v>
          </cell>
          <cell r="D41">
            <v>26.3</v>
          </cell>
          <cell r="E41">
            <v>26.4</v>
          </cell>
          <cell r="F41">
            <v>26.4</v>
          </cell>
          <cell r="G41">
            <v>26.5</v>
          </cell>
          <cell r="H41">
            <v>26.7</v>
          </cell>
          <cell r="I41">
            <v>26.7</v>
          </cell>
          <cell r="J41">
            <v>26.7</v>
          </cell>
          <cell r="K41">
            <v>26.7</v>
          </cell>
          <cell r="L41">
            <v>26.7</v>
          </cell>
          <cell r="M41">
            <v>26.7</v>
          </cell>
        </row>
        <row r="42">
          <cell r="B42">
            <v>26.6</v>
          </cell>
          <cell r="C42">
            <v>26.5</v>
          </cell>
          <cell r="D42">
            <v>26.6</v>
          </cell>
          <cell r="E42">
            <v>26.6</v>
          </cell>
          <cell r="F42">
            <v>26.7</v>
          </cell>
          <cell r="G42">
            <v>26.8</v>
          </cell>
          <cell r="H42">
            <v>26.8</v>
          </cell>
          <cell r="I42">
            <v>26.9</v>
          </cell>
          <cell r="J42">
            <v>26.9</v>
          </cell>
          <cell r="K42">
            <v>27</v>
          </cell>
          <cell r="L42">
            <v>26.9</v>
          </cell>
          <cell r="M42">
            <v>26.9</v>
          </cell>
        </row>
        <row r="43">
          <cell r="B43">
            <v>26.9</v>
          </cell>
          <cell r="C43">
            <v>26.9</v>
          </cell>
          <cell r="D43">
            <v>26.9</v>
          </cell>
          <cell r="E43">
            <v>26.8</v>
          </cell>
          <cell r="F43">
            <v>26.9</v>
          </cell>
          <cell r="G43">
            <v>26.9</v>
          </cell>
          <cell r="H43">
            <v>26.9</v>
          </cell>
          <cell r="I43">
            <v>26.9</v>
          </cell>
          <cell r="J43">
            <v>26.8</v>
          </cell>
          <cell r="K43">
            <v>26.8</v>
          </cell>
          <cell r="L43">
            <v>26.8</v>
          </cell>
          <cell r="M43">
            <v>26.7</v>
          </cell>
        </row>
        <row r="44">
          <cell r="B44">
            <v>26.7</v>
          </cell>
          <cell r="C44">
            <v>26.7</v>
          </cell>
          <cell r="D44">
            <v>26.7</v>
          </cell>
          <cell r="E44">
            <v>26.7</v>
          </cell>
          <cell r="F44">
            <v>26.7</v>
          </cell>
          <cell r="G44">
            <v>26.7</v>
          </cell>
          <cell r="H44">
            <v>26.8</v>
          </cell>
          <cell r="I44">
            <v>26.8</v>
          </cell>
          <cell r="J44">
            <v>26.9</v>
          </cell>
          <cell r="K44">
            <v>26.9</v>
          </cell>
          <cell r="L44">
            <v>26.9</v>
          </cell>
          <cell r="M44">
            <v>26.8</v>
          </cell>
        </row>
        <row r="45">
          <cell r="B45">
            <v>26.8</v>
          </cell>
          <cell r="C45">
            <v>26.8</v>
          </cell>
          <cell r="D45">
            <v>26.8</v>
          </cell>
          <cell r="E45">
            <v>26.9</v>
          </cell>
          <cell r="F45">
            <v>27</v>
          </cell>
          <cell r="G45">
            <v>27.2</v>
          </cell>
          <cell r="H45">
            <v>27.4</v>
          </cell>
          <cell r="I45">
            <v>27.3</v>
          </cell>
          <cell r="J45">
            <v>27.4</v>
          </cell>
          <cell r="K45">
            <v>27.5</v>
          </cell>
          <cell r="L45">
            <v>27.5</v>
          </cell>
          <cell r="M45">
            <v>27.6</v>
          </cell>
        </row>
        <row r="46">
          <cell r="B46">
            <v>27.6</v>
          </cell>
          <cell r="C46">
            <v>27.7</v>
          </cell>
          <cell r="D46">
            <v>27.8</v>
          </cell>
          <cell r="E46">
            <v>27.9</v>
          </cell>
          <cell r="F46">
            <v>28</v>
          </cell>
          <cell r="G46">
            <v>28.1</v>
          </cell>
          <cell r="H46">
            <v>28.3</v>
          </cell>
          <cell r="I46">
            <v>28.3</v>
          </cell>
          <cell r="J46">
            <v>28.3</v>
          </cell>
          <cell r="K46">
            <v>28.3</v>
          </cell>
          <cell r="L46">
            <v>28.4</v>
          </cell>
          <cell r="M46">
            <v>28.4</v>
          </cell>
        </row>
        <row r="47">
          <cell r="B47">
            <v>28.6</v>
          </cell>
          <cell r="C47">
            <v>28.6</v>
          </cell>
          <cell r="D47">
            <v>28.8</v>
          </cell>
          <cell r="E47">
            <v>28.9</v>
          </cell>
          <cell r="F47">
            <v>28.9</v>
          </cell>
          <cell r="G47">
            <v>28.9</v>
          </cell>
          <cell r="H47">
            <v>29</v>
          </cell>
          <cell r="I47">
            <v>28.9</v>
          </cell>
          <cell r="J47">
            <v>28.9</v>
          </cell>
          <cell r="K47">
            <v>28.9</v>
          </cell>
          <cell r="L47">
            <v>29</v>
          </cell>
          <cell r="M47">
            <v>28.9</v>
          </cell>
        </row>
        <row r="48">
          <cell r="B48">
            <v>29</v>
          </cell>
          <cell r="C48">
            <v>28.9</v>
          </cell>
          <cell r="D48">
            <v>28.9</v>
          </cell>
          <cell r="E48">
            <v>29</v>
          </cell>
          <cell r="F48">
            <v>29</v>
          </cell>
          <cell r="G48">
            <v>29.1</v>
          </cell>
          <cell r="H48">
            <v>29.2</v>
          </cell>
          <cell r="I48">
            <v>29.2</v>
          </cell>
          <cell r="J48">
            <v>29.3</v>
          </cell>
          <cell r="K48">
            <v>29.4</v>
          </cell>
          <cell r="L48">
            <v>29.4</v>
          </cell>
          <cell r="M48">
            <v>29.4</v>
          </cell>
        </row>
        <row r="49">
          <cell r="B49">
            <v>29.3</v>
          </cell>
          <cell r="C49">
            <v>29.4</v>
          </cell>
          <cell r="D49">
            <v>29.4</v>
          </cell>
          <cell r="E49">
            <v>29.5</v>
          </cell>
          <cell r="F49">
            <v>29.5</v>
          </cell>
          <cell r="G49">
            <v>29.6</v>
          </cell>
          <cell r="H49">
            <v>29.6</v>
          </cell>
          <cell r="I49">
            <v>29.6</v>
          </cell>
          <cell r="J49">
            <v>29.6</v>
          </cell>
          <cell r="K49">
            <v>29.8</v>
          </cell>
          <cell r="L49">
            <v>29.8</v>
          </cell>
          <cell r="M49">
            <v>29.8</v>
          </cell>
        </row>
        <row r="50">
          <cell r="B50">
            <v>29.8</v>
          </cell>
          <cell r="C50">
            <v>29.8</v>
          </cell>
          <cell r="D50">
            <v>29.8</v>
          </cell>
          <cell r="E50">
            <v>29.8</v>
          </cell>
          <cell r="F50">
            <v>29.8</v>
          </cell>
          <cell r="G50">
            <v>29.8</v>
          </cell>
          <cell r="H50">
            <v>30</v>
          </cell>
          <cell r="I50">
            <v>29.9</v>
          </cell>
          <cell r="J50">
            <v>30</v>
          </cell>
          <cell r="K50">
            <v>30</v>
          </cell>
          <cell r="L50">
            <v>30</v>
          </cell>
          <cell r="M50">
            <v>30</v>
          </cell>
        </row>
        <row r="51">
          <cell r="B51">
            <v>30</v>
          </cell>
          <cell r="C51">
            <v>30.1</v>
          </cell>
          <cell r="D51">
            <v>30.1</v>
          </cell>
          <cell r="E51">
            <v>30.2</v>
          </cell>
          <cell r="F51">
            <v>30.2</v>
          </cell>
          <cell r="G51">
            <v>30.2</v>
          </cell>
          <cell r="H51">
            <v>30.3</v>
          </cell>
          <cell r="I51">
            <v>30.3</v>
          </cell>
          <cell r="J51">
            <v>30.4</v>
          </cell>
          <cell r="K51">
            <v>30.4</v>
          </cell>
          <cell r="L51">
            <v>30.4</v>
          </cell>
          <cell r="M51">
            <v>30.4</v>
          </cell>
        </row>
        <row r="52">
          <cell r="B52">
            <v>30.4</v>
          </cell>
          <cell r="C52">
            <v>30.4</v>
          </cell>
          <cell r="D52">
            <v>30.5</v>
          </cell>
          <cell r="E52">
            <v>30.5</v>
          </cell>
          <cell r="F52">
            <v>30.5</v>
          </cell>
          <cell r="G52">
            <v>30.6</v>
          </cell>
          <cell r="H52">
            <v>30.7</v>
          </cell>
          <cell r="I52">
            <v>30.7</v>
          </cell>
          <cell r="J52">
            <v>30.7</v>
          </cell>
          <cell r="K52">
            <v>30.8</v>
          </cell>
          <cell r="L52">
            <v>30.8</v>
          </cell>
          <cell r="M52">
            <v>30.9</v>
          </cell>
        </row>
        <row r="53">
          <cell r="B53">
            <v>30.9</v>
          </cell>
          <cell r="C53">
            <v>30.9</v>
          </cell>
          <cell r="D53">
            <v>30.9</v>
          </cell>
          <cell r="E53">
            <v>30.9</v>
          </cell>
          <cell r="F53">
            <v>30.9</v>
          </cell>
          <cell r="G53">
            <v>31</v>
          </cell>
          <cell r="H53">
            <v>31.1</v>
          </cell>
          <cell r="I53">
            <v>31</v>
          </cell>
          <cell r="J53">
            <v>31.1</v>
          </cell>
          <cell r="K53">
            <v>31.1</v>
          </cell>
          <cell r="L53">
            <v>31.2</v>
          </cell>
          <cell r="M53">
            <v>31.2</v>
          </cell>
        </row>
        <row r="54">
          <cell r="B54">
            <v>31.2</v>
          </cell>
          <cell r="C54">
            <v>31.2</v>
          </cell>
          <cell r="D54">
            <v>31.3</v>
          </cell>
          <cell r="E54">
            <v>31.4</v>
          </cell>
          <cell r="F54">
            <v>31.4</v>
          </cell>
          <cell r="G54">
            <v>31.6</v>
          </cell>
          <cell r="H54">
            <v>31.6</v>
          </cell>
          <cell r="I54">
            <v>31.6</v>
          </cell>
          <cell r="J54">
            <v>31.6</v>
          </cell>
          <cell r="K54">
            <v>31.7</v>
          </cell>
          <cell r="L54">
            <v>31.7</v>
          </cell>
          <cell r="M54">
            <v>31.8</v>
          </cell>
        </row>
        <row r="55">
          <cell r="B55">
            <v>31.8</v>
          </cell>
          <cell r="C55">
            <v>32</v>
          </cell>
          <cell r="D55">
            <v>32.1</v>
          </cell>
          <cell r="E55">
            <v>32.299999999999997</v>
          </cell>
          <cell r="F55">
            <v>32.299999999999997</v>
          </cell>
          <cell r="G55">
            <v>32.4</v>
          </cell>
          <cell r="H55">
            <v>32.5</v>
          </cell>
          <cell r="I55">
            <v>32.700000000000003</v>
          </cell>
          <cell r="J55">
            <v>32.700000000000003</v>
          </cell>
          <cell r="K55">
            <v>32.9</v>
          </cell>
          <cell r="L55">
            <v>32.9</v>
          </cell>
          <cell r="M55">
            <v>32.9</v>
          </cell>
        </row>
        <row r="56">
          <cell r="B56">
            <v>32.9</v>
          </cell>
          <cell r="C56">
            <v>32.9</v>
          </cell>
          <cell r="D56">
            <v>33</v>
          </cell>
          <cell r="E56">
            <v>33.1</v>
          </cell>
          <cell r="F56">
            <v>33.200000000000003</v>
          </cell>
          <cell r="G56">
            <v>33.299999999999997</v>
          </cell>
          <cell r="H56">
            <v>33.4</v>
          </cell>
          <cell r="I56">
            <v>33.5</v>
          </cell>
          <cell r="J56">
            <v>33.6</v>
          </cell>
          <cell r="K56">
            <v>33.700000000000003</v>
          </cell>
          <cell r="L56">
            <v>33.799999999999997</v>
          </cell>
          <cell r="M56">
            <v>33.9</v>
          </cell>
        </row>
        <row r="57">
          <cell r="B57">
            <v>34.1</v>
          </cell>
          <cell r="C57">
            <v>34.200000000000003</v>
          </cell>
          <cell r="D57">
            <v>34.299999999999997</v>
          </cell>
          <cell r="E57">
            <v>34.4</v>
          </cell>
          <cell r="F57">
            <v>34.5</v>
          </cell>
          <cell r="G57">
            <v>34.700000000000003</v>
          </cell>
          <cell r="H57">
            <v>34.9</v>
          </cell>
          <cell r="I57">
            <v>35</v>
          </cell>
          <cell r="J57">
            <v>35.1</v>
          </cell>
          <cell r="K57">
            <v>35.299999999999997</v>
          </cell>
          <cell r="L57">
            <v>35.4</v>
          </cell>
          <cell r="M57">
            <v>35.5</v>
          </cell>
        </row>
        <row r="58">
          <cell r="B58">
            <v>35.6</v>
          </cell>
          <cell r="C58">
            <v>35.799999999999997</v>
          </cell>
          <cell r="D58">
            <v>36.1</v>
          </cell>
          <cell r="E58">
            <v>36.299999999999997</v>
          </cell>
          <cell r="F58">
            <v>36.4</v>
          </cell>
          <cell r="G58">
            <v>36.6</v>
          </cell>
          <cell r="H58">
            <v>36.799999999999997</v>
          </cell>
          <cell r="I58">
            <v>37</v>
          </cell>
          <cell r="J58">
            <v>37.1</v>
          </cell>
          <cell r="K58">
            <v>37.299999999999997</v>
          </cell>
          <cell r="L58">
            <v>37.5</v>
          </cell>
          <cell r="M58">
            <v>37.700000000000003</v>
          </cell>
        </row>
        <row r="59">
          <cell r="B59">
            <v>37.799999999999997</v>
          </cell>
          <cell r="C59">
            <v>38</v>
          </cell>
          <cell r="D59">
            <v>38.200000000000003</v>
          </cell>
          <cell r="E59">
            <v>38.5</v>
          </cell>
          <cell r="F59">
            <v>38.6</v>
          </cell>
          <cell r="G59">
            <v>38.799999999999997</v>
          </cell>
          <cell r="H59">
            <v>39</v>
          </cell>
          <cell r="I59">
            <v>39</v>
          </cell>
          <cell r="J59">
            <v>39.200000000000003</v>
          </cell>
          <cell r="K59">
            <v>39.4</v>
          </cell>
          <cell r="L59">
            <v>39.6</v>
          </cell>
          <cell r="M59">
            <v>39.799999999999997</v>
          </cell>
        </row>
        <row r="60">
          <cell r="B60">
            <v>39.799999999999997</v>
          </cell>
          <cell r="C60">
            <v>39.9</v>
          </cell>
          <cell r="D60">
            <v>40</v>
          </cell>
          <cell r="E60">
            <v>40.1</v>
          </cell>
          <cell r="F60">
            <v>40.299999999999997</v>
          </cell>
          <cell r="G60">
            <v>40.6</v>
          </cell>
          <cell r="H60">
            <v>40.700000000000003</v>
          </cell>
          <cell r="I60">
            <v>40.799999999999997</v>
          </cell>
          <cell r="J60">
            <v>40.799999999999997</v>
          </cell>
          <cell r="K60">
            <v>40.9</v>
          </cell>
          <cell r="L60">
            <v>40.9</v>
          </cell>
          <cell r="M60">
            <v>41.1</v>
          </cell>
        </row>
        <row r="61">
          <cell r="B61">
            <v>41.1</v>
          </cell>
          <cell r="C61">
            <v>41.3</v>
          </cell>
          <cell r="D61">
            <v>41.4</v>
          </cell>
          <cell r="E61">
            <v>41.5</v>
          </cell>
          <cell r="F61">
            <v>41.6</v>
          </cell>
          <cell r="G61">
            <v>41.7</v>
          </cell>
          <cell r="H61">
            <v>41.9</v>
          </cell>
          <cell r="I61">
            <v>42</v>
          </cell>
          <cell r="J61">
            <v>42.1</v>
          </cell>
          <cell r="K61">
            <v>42.3</v>
          </cell>
          <cell r="L61">
            <v>42.4</v>
          </cell>
          <cell r="M61">
            <v>42.5</v>
          </cell>
        </row>
        <row r="62">
          <cell r="B62">
            <v>42.6</v>
          </cell>
          <cell r="C62">
            <v>42.9</v>
          </cell>
          <cell r="D62">
            <v>43.3</v>
          </cell>
          <cell r="E62">
            <v>43.6</v>
          </cell>
          <cell r="F62">
            <v>43.9</v>
          </cell>
          <cell r="G62">
            <v>44.2</v>
          </cell>
          <cell r="H62">
            <v>44.3</v>
          </cell>
          <cell r="I62">
            <v>45.1</v>
          </cell>
          <cell r="J62">
            <v>45.2</v>
          </cell>
          <cell r="K62">
            <v>45.6</v>
          </cell>
          <cell r="L62">
            <v>45.9</v>
          </cell>
          <cell r="M62">
            <v>46.2</v>
          </cell>
        </row>
        <row r="63">
          <cell r="B63">
            <v>46.6</v>
          </cell>
          <cell r="C63">
            <v>47.2</v>
          </cell>
          <cell r="D63">
            <v>47.8</v>
          </cell>
          <cell r="E63">
            <v>48</v>
          </cell>
          <cell r="F63">
            <v>48.6</v>
          </cell>
          <cell r="G63">
            <v>49</v>
          </cell>
          <cell r="H63">
            <v>49.4</v>
          </cell>
          <cell r="I63">
            <v>50</v>
          </cell>
          <cell r="J63">
            <v>50.6</v>
          </cell>
          <cell r="K63">
            <v>51.1</v>
          </cell>
          <cell r="L63">
            <v>51.5</v>
          </cell>
          <cell r="M63">
            <v>51.9</v>
          </cell>
        </row>
        <row r="64">
          <cell r="B64">
            <v>52.1</v>
          </cell>
          <cell r="C64">
            <v>52.5</v>
          </cell>
          <cell r="D64">
            <v>52.7</v>
          </cell>
          <cell r="E64">
            <v>52.9</v>
          </cell>
          <cell r="F64">
            <v>53.2</v>
          </cell>
          <cell r="G64">
            <v>53.6</v>
          </cell>
          <cell r="H64">
            <v>54.2</v>
          </cell>
          <cell r="I64">
            <v>54.3</v>
          </cell>
          <cell r="J64">
            <v>54.6</v>
          </cell>
          <cell r="K64">
            <v>54.9</v>
          </cell>
          <cell r="L64">
            <v>55.3</v>
          </cell>
          <cell r="M64">
            <v>55.5</v>
          </cell>
        </row>
        <row r="65">
          <cell r="B65">
            <v>55.6</v>
          </cell>
          <cell r="C65">
            <v>55.8</v>
          </cell>
          <cell r="D65">
            <v>55.9</v>
          </cell>
          <cell r="E65">
            <v>56.1</v>
          </cell>
          <cell r="F65">
            <v>56.5</v>
          </cell>
          <cell r="G65">
            <v>56.8</v>
          </cell>
          <cell r="H65">
            <v>57.1</v>
          </cell>
          <cell r="I65">
            <v>57.4</v>
          </cell>
          <cell r="J65">
            <v>57.6</v>
          </cell>
          <cell r="K65">
            <v>57.9</v>
          </cell>
          <cell r="L65">
            <v>58</v>
          </cell>
          <cell r="M65">
            <v>58.2</v>
          </cell>
        </row>
        <row r="66">
          <cell r="B66">
            <v>58.5</v>
          </cell>
          <cell r="C66">
            <v>59.1</v>
          </cell>
          <cell r="D66">
            <v>59.5</v>
          </cell>
          <cell r="E66">
            <v>60</v>
          </cell>
          <cell r="F66">
            <v>60.3</v>
          </cell>
          <cell r="G66">
            <v>60.7</v>
          </cell>
          <cell r="H66">
            <v>61</v>
          </cell>
          <cell r="I66">
            <v>61.2</v>
          </cell>
          <cell r="J66">
            <v>61.4</v>
          </cell>
          <cell r="K66">
            <v>61.6</v>
          </cell>
          <cell r="L66">
            <v>61.9</v>
          </cell>
          <cell r="M66">
            <v>62.1</v>
          </cell>
        </row>
        <row r="67">
          <cell r="B67">
            <v>62.5</v>
          </cell>
          <cell r="C67">
            <v>62.9</v>
          </cell>
          <cell r="D67">
            <v>63.4</v>
          </cell>
          <cell r="E67">
            <v>63.9</v>
          </cell>
          <cell r="F67">
            <v>64.5</v>
          </cell>
          <cell r="G67">
            <v>65.2</v>
          </cell>
          <cell r="H67">
            <v>65.7</v>
          </cell>
          <cell r="I67">
            <v>66</v>
          </cell>
          <cell r="J67">
            <v>66.5</v>
          </cell>
          <cell r="K67">
            <v>67.099999999999994</v>
          </cell>
          <cell r="L67">
            <v>67.400000000000006</v>
          </cell>
          <cell r="M67">
            <v>67.7</v>
          </cell>
        </row>
        <row r="68">
          <cell r="B68">
            <v>68.3</v>
          </cell>
          <cell r="C68">
            <v>69.099999999999994</v>
          </cell>
          <cell r="D68">
            <v>69.8</v>
          </cell>
          <cell r="E68">
            <v>70.599999999999994</v>
          </cell>
          <cell r="F68">
            <v>71.5</v>
          </cell>
          <cell r="G68">
            <v>72.3</v>
          </cell>
          <cell r="H68">
            <v>73.099999999999994</v>
          </cell>
          <cell r="I68">
            <v>73.8</v>
          </cell>
          <cell r="J68">
            <v>74.599999999999994</v>
          </cell>
          <cell r="K68">
            <v>75.2</v>
          </cell>
          <cell r="L68">
            <v>75.900000000000006</v>
          </cell>
          <cell r="M68">
            <v>76.7</v>
          </cell>
        </row>
        <row r="69">
          <cell r="B69">
            <v>77.8</v>
          </cell>
          <cell r="C69">
            <v>78.900000000000006</v>
          </cell>
          <cell r="D69">
            <v>80.099999999999994</v>
          </cell>
          <cell r="E69">
            <v>81</v>
          </cell>
          <cell r="F69">
            <v>81.8</v>
          </cell>
          <cell r="G69">
            <v>82.7</v>
          </cell>
          <cell r="H69">
            <v>82.7</v>
          </cell>
          <cell r="I69">
            <v>83.3</v>
          </cell>
          <cell r="J69">
            <v>84</v>
          </cell>
          <cell r="K69">
            <v>84.8</v>
          </cell>
          <cell r="L69">
            <v>85.5</v>
          </cell>
          <cell r="M69">
            <v>86.3</v>
          </cell>
        </row>
        <row r="70">
          <cell r="B70">
            <v>87</v>
          </cell>
          <cell r="C70">
            <v>87.9</v>
          </cell>
          <cell r="D70">
            <v>88.5</v>
          </cell>
          <cell r="E70">
            <v>89.1</v>
          </cell>
          <cell r="F70">
            <v>89.8</v>
          </cell>
          <cell r="G70">
            <v>90.6</v>
          </cell>
          <cell r="H70">
            <v>91.6</v>
          </cell>
          <cell r="I70">
            <v>92.3</v>
          </cell>
          <cell r="J70">
            <v>93.2</v>
          </cell>
          <cell r="K70">
            <v>93.4</v>
          </cell>
          <cell r="L70">
            <v>93.7</v>
          </cell>
          <cell r="M70">
            <v>94</v>
          </cell>
        </row>
        <row r="71">
          <cell r="B71">
            <v>94.3</v>
          </cell>
          <cell r="C71">
            <v>94.6</v>
          </cell>
          <cell r="D71">
            <v>94.5</v>
          </cell>
          <cell r="E71">
            <v>94.9</v>
          </cell>
          <cell r="F71">
            <v>95.8</v>
          </cell>
          <cell r="G71">
            <v>97</v>
          </cell>
          <cell r="H71">
            <v>97.5</v>
          </cell>
          <cell r="I71">
            <v>97.7</v>
          </cell>
          <cell r="J71">
            <v>97.9</v>
          </cell>
          <cell r="K71">
            <v>98.2</v>
          </cell>
          <cell r="L71">
            <v>98</v>
          </cell>
          <cell r="M71">
            <v>97.6</v>
          </cell>
        </row>
        <row r="72">
          <cell r="B72">
            <v>97.8</v>
          </cell>
          <cell r="C72">
            <v>97.9</v>
          </cell>
          <cell r="D72">
            <v>97.9</v>
          </cell>
          <cell r="E72">
            <v>98.6</v>
          </cell>
          <cell r="F72">
            <v>99.2</v>
          </cell>
          <cell r="G72">
            <v>99.5</v>
          </cell>
          <cell r="H72">
            <v>99.9</v>
          </cell>
          <cell r="I72">
            <v>100.2</v>
          </cell>
          <cell r="J72">
            <v>100.7</v>
          </cell>
          <cell r="K72">
            <v>101</v>
          </cell>
          <cell r="L72">
            <v>101.2</v>
          </cell>
          <cell r="M72">
            <v>101.3</v>
          </cell>
        </row>
        <row r="73">
          <cell r="B73">
            <v>101.9</v>
          </cell>
          <cell r="C73">
            <v>102.4</v>
          </cell>
          <cell r="D73">
            <v>102.6</v>
          </cell>
          <cell r="E73">
            <v>103.1</v>
          </cell>
          <cell r="F73">
            <v>103.4</v>
          </cell>
          <cell r="G73">
            <v>103.7</v>
          </cell>
          <cell r="H73">
            <v>104.1</v>
          </cell>
          <cell r="I73">
            <v>104.5</v>
          </cell>
          <cell r="J73">
            <v>105</v>
          </cell>
          <cell r="K73">
            <v>105.3</v>
          </cell>
          <cell r="L73">
            <v>105.3</v>
          </cell>
          <cell r="M73">
            <v>105.3</v>
          </cell>
        </row>
        <row r="74">
          <cell r="B74">
            <v>105.5</v>
          </cell>
          <cell r="C74">
            <v>106</v>
          </cell>
          <cell r="D74">
            <v>106.4</v>
          </cell>
          <cell r="E74">
            <v>106.9</v>
          </cell>
          <cell r="F74">
            <v>107.3</v>
          </cell>
          <cell r="G74">
            <v>107.6</v>
          </cell>
          <cell r="H74">
            <v>107.8</v>
          </cell>
          <cell r="I74">
            <v>108</v>
          </cell>
          <cell r="J74">
            <v>108.3</v>
          </cell>
          <cell r="K74">
            <v>108.7</v>
          </cell>
          <cell r="L74">
            <v>109</v>
          </cell>
          <cell r="M74">
            <v>109.3</v>
          </cell>
        </row>
        <row r="75">
          <cell r="B75">
            <v>109.6</v>
          </cell>
          <cell r="C75">
            <v>109.3</v>
          </cell>
          <cell r="D75">
            <v>108.8</v>
          </cell>
          <cell r="E75">
            <v>108.6</v>
          </cell>
          <cell r="F75">
            <v>108.9</v>
          </cell>
          <cell r="G75">
            <v>109.5</v>
          </cell>
          <cell r="H75">
            <v>109.5</v>
          </cell>
          <cell r="I75">
            <v>109.7</v>
          </cell>
          <cell r="J75">
            <v>110.2</v>
          </cell>
          <cell r="K75">
            <v>110.3</v>
          </cell>
          <cell r="L75">
            <v>110.4</v>
          </cell>
          <cell r="M75">
            <v>110.5</v>
          </cell>
        </row>
        <row r="76">
          <cell r="B76">
            <v>111.2</v>
          </cell>
          <cell r="C76">
            <v>111.6</v>
          </cell>
          <cell r="D76">
            <v>112.1</v>
          </cell>
          <cell r="E76">
            <v>112.7</v>
          </cell>
          <cell r="F76">
            <v>113.1</v>
          </cell>
          <cell r="G76">
            <v>113.5</v>
          </cell>
          <cell r="H76">
            <v>113.8</v>
          </cell>
          <cell r="I76">
            <v>114.4</v>
          </cell>
          <cell r="J76">
            <v>115</v>
          </cell>
          <cell r="K76">
            <v>115.3</v>
          </cell>
          <cell r="L76">
            <v>115.4</v>
          </cell>
          <cell r="M76">
            <v>115.4</v>
          </cell>
        </row>
        <row r="77">
          <cell r="B77">
            <v>115.7</v>
          </cell>
          <cell r="C77">
            <v>116</v>
          </cell>
          <cell r="D77">
            <v>116.5</v>
          </cell>
          <cell r="E77">
            <v>117.1</v>
          </cell>
          <cell r="F77">
            <v>117.5</v>
          </cell>
          <cell r="G77">
            <v>118</v>
          </cell>
          <cell r="H77">
            <v>118.5</v>
          </cell>
          <cell r="I77">
            <v>119</v>
          </cell>
          <cell r="J77">
            <v>119.8</v>
          </cell>
          <cell r="K77">
            <v>120.2</v>
          </cell>
          <cell r="L77">
            <v>120.3</v>
          </cell>
          <cell r="M77">
            <v>120.5</v>
          </cell>
        </row>
        <row r="78">
          <cell r="B78">
            <v>121.1</v>
          </cell>
          <cell r="C78">
            <v>121.6</v>
          </cell>
          <cell r="D78">
            <v>122.3</v>
          </cell>
          <cell r="E78">
            <v>123.1</v>
          </cell>
          <cell r="F78">
            <v>123.8</v>
          </cell>
          <cell r="G78">
            <v>124.1</v>
          </cell>
          <cell r="H78">
            <v>124.4</v>
          </cell>
          <cell r="I78">
            <v>124.6</v>
          </cell>
          <cell r="J78">
            <v>125</v>
          </cell>
          <cell r="K78">
            <v>125.6</v>
          </cell>
          <cell r="L78">
            <v>125.9</v>
          </cell>
          <cell r="M78">
            <v>126.1</v>
          </cell>
        </row>
        <row r="79">
          <cell r="B79">
            <v>127.4</v>
          </cell>
          <cell r="C79">
            <v>128</v>
          </cell>
          <cell r="D79">
            <v>128.69999999999999</v>
          </cell>
          <cell r="E79">
            <v>128.9</v>
          </cell>
          <cell r="F79">
            <v>129.19999999999999</v>
          </cell>
          <cell r="G79">
            <v>129.9</v>
          </cell>
          <cell r="H79">
            <v>130.4</v>
          </cell>
          <cell r="I79">
            <v>131.6</v>
          </cell>
          <cell r="J79">
            <v>132.69999999999999</v>
          </cell>
          <cell r="K79">
            <v>133.5</v>
          </cell>
          <cell r="L79">
            <v>133.80000000000001</v>
          </cell>
          <cell r="M79">
            <v>133.80000000000001</v>
          </cell>
        </row>
        <row r="80">
          <cell r="B80">
            <v>134.6</v>
          </cell>
          <cell r="C80">
            <v>134.80000000000001</v>
          </cell>
          <cell r="D80">
            <v>135</v>
          </cell>
          <cell r="E80">
            <v>135.19999999999999</v>
          </cell>
          <cell r="F80">
            <v>135.6</v>
          </cell>
          <cell r="G80">
            <v>136</v>
          </cell>
          <cell r="H80">
            <v>136.19999999999999</v>
          </cell>
          <cell r="I80">
            <v>136.6</v>
          </cell>
          <cell r="J80">
            <v>137.19999999999999</v>
          </cell>
          <cell r="K80">
            <v>137.4</v>
          </cell>
          <cell r="L80">
            <v>137.80000000000001</v>
          </cell>
          <cell r="M80">
            <v>137.9</v>
          </cell>
        </row>
        <row r="81">
          <cell r="B81">
            <v>138.1</v>
          </cell>
          <cell r="C81">
            <v>138.6</v>
          </cell>
          <cell r="D81">
            <v>139.30000000000001</v>
          </cell>
          <cell r="E81">
            <v>139.5</v>
          </cell>
          <cell r="F81">
            <v>139.69999999999999</v>
          </cell>
          <cell r="G81">
            <v>140.19999999999999</v>
          </cell>
          <cell r="H81">
            <v>140.5</v>
          </cell>
          <cell r="I81">
            <v>140.9</v>
          </cell>
          <cell r="J81">
            <v>141.30000000000001</v>
          </cell>
          <cell r="K81">
            <v>141.80000000000001</v>
          </cell>
          <cell r="L81">
            <v>142</v>
          </cell>
          <cell r="M81">
            <v>141.9</v>
          </cell>
        </row>
        <row r="82">
          <cell r="B82">
            <v>142.6</v>
          </cell>
          <cell r="C82">
            <v>143.1</v>
          </cell>
          <cell r="D82">
            <v>143.6</v>
          </cell>
          <cell r="E82">
            <v>144</v>
          </cell>
          <cell r="F82">
            <v>144.19999999999999</v>
          </cell>
          <cell r="G82">
            <v>144.4</v>
          </cell>
          <cell r="H82">
            <v>144.4</v>
          </cell>
          <cell r="I82">
            <v>144.80000000000001</v>
          </cell>
          <cell r="J82">
            <v>145.1</v>
          </cell>
          <cell r="K82">
            <v>145.69999999999999</v>
          </cell>
          <cell r="L82">
            <v>145.80000000000001</v>
          </cell>
          <cell r="M82">
            <v>145.80000000000001</v>
          </cell>
        </row>
        <row r="83">
          <cell r="B83">
            <v>146.19999999999999</v>
          </cell>
          <cell r="C83">
            <v>146.69999999999999</v>
          </cell>
          <cell r="D83">
            <v>147.19999999999999</v>
          </cell>
          <cell r="E83">
            <v>147.4</v>
          </cell>
          <cell r="F83">
            <v>147.5</v>
          </cell>
          <cell r="G83">
            <v>148</v>
          </cell>
          <cell r="H83">
            <v>148.4</v>
          </cell>
          <cell r="I83">
            <v>149</v>
          </cell>
          <cell r="J83">
            <v>149.4</v>
          </cell>
          <cell r="K83">
            <v>149.5</v>
          </cell>
          <cell r="L83">
            <v>149.69999999999999</v>
          </cell>
          <cell r="M83">
            <v>149.69999999999999</v>
          </cell>
        </row>
        <row r="84">
          <cell r="B84">
            <v>150.30000000000001</v>
          </cell>
          <cell r="C84">
            <v>150.9</v>
          </cell>
          <cell r="D84">
            <v>151.4</v>
          </cell>
          <cell r="E84">
            <v>151.9</v>
          </cell>
          <cell r="F84">
            <v>152.19999999999999</v>
          </cell>
          <cell r="G84">
            <v>152.5</v>
          </cell>
          <cell r="H84">
            <v>152.5</v>
          </cell>
          <cell r="I84">
            <v>152.9</v>
          </cell>
          <cell r="J84">
            <v>153.19999999999999</v>
          </cell>
          <cell r="K84">
            <v>153.69999999999999</v>
          </cell>
          <cell r="L84">
            <v>153.6</v>
          </cell>
          <cell r="M84">
            <v>153.5</v>
          </cell>
        </row>
        <row r="85">
          <cell r="B85">
            <v>154.4</v>
          </cell>
          <cell r="C85">
            <v>154.9</v>
          </cell>
          <cell r="D85">
            <v>155.69999999999999</v>
          </cell>
          <cell r="E85">
            <v>156.30000000000001</v>
          </cell>
          <cell r="F85">
            <v>156.6</v>
          </cell>
          <cell r="G85">
            <v>156.69999999999999</v>
          </cell>
          <cell r="H85">
            <v>157</v>
          </cell>
          <cell r="I85">
            <v>157.30000000000001</v>
          </cell>
          <cell r="J85">
            <v>157.80000000000001</v>
          </cell>
          <cell r="K85">
            <v>158.30000000000001</v>
          </cell>
          <cell r="L85">
            <v>158.6</v>
          </cell>
          <cell r="M85">
            <v>158.6</v>
          </cell>
        </row>
        <row r="86">
          <cell r="B86">
            <v>159.1</v>
          </cell>
          <cell r="C86">
            <v>159.6</v>
          </cell>
          <cell r="D86">
            <v>160</v>
          </cell>
          <cell r="E86">
            <v>160.19999999999999</v>
          </cell>
          <cell r="F86">
            <v>160.1</v>
          </cell>
          <cell r="G86">
            <v>160.30000000000001</v>
          </cell>
          <cell r="H86">
            <v>160.5</v>
          </cell>
          <cell r="I86">
            <v>160.80000000000001</v>
          </cell>
          <cell r="J86">
            <v>161.19999999999999</v>
          </cell>
          <cell r="K86">
            <v>161.6</v>
          </cell>
          <cell r="L86">
            <v>161.5</v>
          </cell>
          <cell r="M86">
            <v>161.30000000000001</v>
          </cell>
        </row>
        <row r="87">
          <cell r="B87">
            <v>161.6</v>
          </cell>
          <cell r="C87">
            <v>161.9</v>
          </cell>
          <cell r="D87">
            <v>162.19999999999999</v>
          </cell>
          <cell r="E87">
            <v>162.5</v>
          </cell>
          <cell r="F87">
            <v>162.80000000000001</v>
          </cell>
          <cell r="G87">
            <v>163</v>
          </cell>
          <cell r="H87">
            <v>163.19999999999999</v>
          </cell>
          <cell r="I87">
            <v>163.4</v>
          </cell>
          <cell r="J87">
            <v>163.6</v>
          </cell>
          <cell r="K87">
            <v>164</v>
          </cell>
          <cell r="L87">
            <v>164</v>
          </cell>
          <cell r="M87">
            <v>163.9</v>
          </cell>
        </row>
        <row r="88">
          <cell r="B88">
            <v>164.3</v>
          </cell>
          <cell r="C88">
            <v>164.5</v>
          </cell>
          <cell r="D88">
            <v>165</v>
          </cell>
          <cell r="E88">
            <v>166.2</v>
          </cell>
          <cell r="F88">
            <v>166.2</v>
          </cell>
          <cell r="G88">
            <v>166.2</v>
          </cell>
          <cell r="H88">
            <v>166.7</v>
          </cell>
          <cell r="I88">
            <v>167.1</v>
          </cell>
          <cell r="J88">
            <v>167.9</v>
          </cell>
          <cell r="K88">
            <v>168.2</v>
          </cell>
          <cell r="L88">
            <v>168.3</v>
          </cell>
          <cell r="M88">
            <v>168.3</v>
          </cell>
        </row>
        <row r="89">
          <cell r="B89">
            <v>168.8</v>
          </cell>
          <cell r="C89">
            <v>169.8</v>
          </cell>
          <cell r="D89">
            <v>171.2</v>
          </cell>
          <cell r="E89">
            <v>171.3</v>
          </cell>
          <cell r="F89">
            <v>171.5</v>
          </cell>
          <cell r="G89">
            <v>172.4</v>
          </cell>
          <cell r="H89">
            <v>172.8</v>
          </cell>
          <cell r="I89">
            <v>172.8</v>
          </cell>
          <cell r="J89">
            <v>173.7</v>
          </cell>
          <cell r="K89">
            <v>174</v>
          </cell>
          <cell r="L89">
            <v>174.1</v>
          </cell>
          <cell r="M89">
            <v>174</v>
          </cell>
        </row>
        <row r="90">
          <cell r="B90">
            <v>175.1</v>
          </cell>
          <cell r="C90">
            <v>175.8</v>
          </cell>
          <cell r="D90">
            <v>176.2</v>
          </cell>
          <cell r="E90">
            <v>176.9</v>
          </cell>
          <cell r="F90">
            <v>177.7</v>
          </cell>
          <cell r="G90">
            <v>178</v>
          </cell>
          <cell r="H90">
            <v>177.5</v>
          </cell>
          <cell r="I90">
            <v>177.5</v>
          </cell>
          <cell r="J90">
            <v>178.3</v>
          </cell>
          <cell r="K90">
            <v>177.7</v>
          </cell>
          <cell r="L90">
            <v>177.4</v>
          </cell>
          <cell r="M90">
            <v>176.7</v>
          </cell>
        </row>
        <row r="91">
          <cell r="B91">
            <v>177.1</v>
          </cell>
          <cell r="C91">
            <v>177.8</v>
          </cell>
          <cell r="D91">
            <v>178.8</v>
          </cell>
          <cell r="E91">
            <v>179.8</v>
          </cell>
          <cell r="F91">
            <v>179.8</v>
          </cell>
          <cell r="G91">
            <v>179.9</v>
          </cell>
          <cell r="H91">
            <v>180.1</v>
          </cell>
          <cell r="I91">
            <v>180.7</v>
          </cell>
          <cell r="J91">
            <v>181</v>
          </cell>
          <cell r="K91">
            <v>181.3</v>
          </cell>
          <cell r="L91">
            <v>181.3</v>
          </cell>
          <cell r="M91">
            <v>180.9</v>
          </cell>
        </row>
        <row r="92">
          <cell r="B92">
            <v>181.7</v>
          </cell>
          <cell r="C92">
            <v>183.1</v>
          </cell>
          <cell r="D92">
            <v>184.2</v>
          </cell>
          <cell r="E92">
            <v>183.8</v>
          </cell>
          <cell r="F92">
            <v>183.5</v>
          </cell>
          <cell r="G92">
            <v>183.7</v>
          </cell>
          <cell r="H92">
            <v>183.9</v>
          </cell>
          <cell r="I92">
            <v>184.6</v>
          </cell>
          <cell r="J92">
            <v>185.2</v>
          </cell>
          <cell r="K92">
            <v>185</v>
          </cell>
          <cell r="L92">
            <v>184.5</v>
          </cell>
          <cell r="M92">
            <v>184.3</v>
          </cell>
        </row>
        <row r="93">
          <cell r="B93">
            <v>185.2</v>
          </cell>
          <cell r="C93">
            <v>186.2</v>
          </cell>
          <cell r="D93">
            <v>187.4</v>
          </cell>
          <cell r="E93">
            <v>188</v>
          </cell>
          <cell r="F93">
            <v>189.1</v>
          </cell>
          <cell r="G93">
            <v>189.7</v>
          </cell>
          <cell r="H93">
            <v>189.4</v>
          </cell>
          <cell r="I93">
            <v>189.5</v>
          </cell>
          <cell r="J93">
            <v>189.9</v>
          </cell>
          <cell r="K93">
            <v>190.9</v>
          </cell>
          <cell r="L93">
            <v>191</v>
          </cell>
          <cell r="M93">
            <v>190.3</v>
          </cell>
        </row>
        <row r="94">
          <cell r="B94">
            <v>190.7</v>
          </cell>
          <cell r="C94">
            <v>191.8</v>
          </cell>
          <cell r="D94">
            <v>193.3</v>
          </cell>
          <cell r="E94">
            <v>194.6</v>
          </cell>
          <cell r="F94">
            <v>194.4</v>
          </cell>
          <cell r="G94">
            <v>194.5</v>
          </cell>
          <cell r="H94">
            <v>195.4</v>
          </cell>
          <cell r="I94">
            <v>196.4</v>
          </cell>
          <cell r="J94">
            <v>198.8</v>
          </cell>
          <cell r="K94">
            <v>199.2</v>
          </cell>
          <cell r="L94">
            <v>197.6</v>
          </cell>
          <cell r="M94">
            <v>196.8</v>
          </cell>
        </row>
        <row r="95">
          <cell r="B95">
            <v>198.3</v>
          </cell>
          <cell r="C95">
            <v>198.7</v>
          </cell>
          <cell r="D95">
            <v>199.8</v>
          </cell>
          <cell r="E95">
            <v>201.5</v>
          </cell>
          <cell r="F95">
            <v>202.5</v>
          </cell>
          <cell r="G95">
            <v>202.9</v>
          </cell>
          <cell r="H95">
            <v>203.5</v>
          </cell>
          <cell r="I95">
            <v>203.9</v>
          </cell>
          <cell r="J95">
            <v>202.9</v>
          </cell>
          <cell r="K95">
            <v>201.8</v>
          </cell>
          <cell r="L95">
            <v>201.5</v>
          </cell>
          <cell r="M95">
            <v>201.8</v>
          </cell>
        </row>
        <row r="96">
          <cell r="B96">
            <v>202.416</v>
          </cell>
          <cell r="C96">
            <v>203.499</v>
          </cell>
          <cell r="D96">
            <v>205.352</v>
          </cell>
          <cell r="E96">
            <v>206.68600000000001</v>
          </cell>
          <cell r="F96">
            <v>207.94900000000001</v>
          </cell>
          <cell r="G96">
            <v>208.352</v>
          </cell>
          <cell r="H96">
            <v>208.29900000000001</v>
          </cell>
          <cell r="I96">
            <v>207.917</v>
          </cell>
          <cell r="J96">
            <v>208.49</v>
          </cell>
          <cell r="K96">
            <v>208.93600000000001</v>
          </cell>
          <cell r="L96">
            <v>210.17699999999999</v>
          </cell>
          <cell r="M96">
            <v>210.036</v>
          </cell>
        </row>
        <row r="97">
          <cell r="B97">
            <v>211.08</v>
          </cell>
          <cell r="C97">
            <v>211.69300000000001</v>
          </cell>
          <cell r="D97">
            <v>213.52799999999999</v>
          </cell>
          <cell r="E97">
            <v>214.82300000000001</v>
          </cell>
          <cell r="F97">
            <v>216.63200000000001</v>
          </cell>
          <cell r="G97">
            <v>218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en.wikipedia.org/wiki/Generalised_logistic_func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7"/>
  <sheetViews>
    <sheetView workbookViewId="0">
      <pane ySplit="4" topLeftCell="A6" activePane="bottomLeft" state="frozen"/>
      <selection pane="bottomLeft" activeCell="D356" sqref="D356"/>
    </sheetView>
  </sheetViews>
  <sheetFormatPr defaultRowHeight="14.25"/>
  <cols>
    <col min="1" max="1" width="10.73046875" bestFit="1" customWidth="1"/>
    <col min="2" max="2" width="10.19921875" customWidth="1"/>
    <col min="6" max="6" width="16.73046875" bestFit="1" customWidth="1"/>
    <col min="7" max="7" width="14.73046875" bestFit="1" customWidth="1"/>
    <col min="8" max="8" width="12.265625" customWidth="1"/>
    <col min="27" max="27" width="18.265625" bestFit="1" customWidth="1"/>
    <col min="28" max="28" width="16.73046875" bestFit="1" customWidth="1"/>
  </cols>
  <sheetData>
    <row r="1" spans="1:9">
      <c r="A1" t="s">
        <v>238</v>
      </c>
      <c r="B1" t="s">
        <v>241</v>
      </c>
    </row>
    <row r="2" spans="1:9">
      <c r="B2" t="s">
        <v>240</v>
      </c>
    </row>
    <row r="3" spans="1:9">
      <c r="B3" t="s">
        <v>239</v>
      </c>
    </row>
    <row r="4" spans="1:9">
      <c r="A4" t="s">
        <v>0</v>
      </c>
      <c r="B4" t="s">
        <v>1</v>
      </c>
      <c r="C4" t="s">
        <v>2</v>
      </c>
      <c r="D4" t="s">
        <v>3</v>
      </c>
      <c r="F4" t="s">
        <v>4</v>
      </c>
      <c r="G4" t="s">
        <v>5</v>
      </c>
      <c r="H4" t="s">
        <v>6</v>
      </c>
      <c r="I4" t="s">
        <v>7</v>
      </c>
    </row>
    <row r="5" spans="1:9">
      <c r="A5" s="1">
        <v>20469</v>
      </c>
      <c r="B5">
        <v>5.0000000000000001E-3</v>
      </c>
      <c r="C5">
        <f>B5*1000</f>
        <v>5</v>
      </c>
      <c r="D5" s="2" t="s">
        <v>8</v>
      </c>
      <c r="E5" t="str">
        <f t="shared" ref="E5:E53" si="0">MID(D5, 2, 2000)</f>
        <v>10,000</v>
      </c>
      <c r="F5" s="3">
        <f>E5*1000</f>
        <v>10000000</v>
      </c>
      <c r="G5" s="4">
        <f>1000000000/F5</f>
        <v>100</v>
      </c>
      <c r="H5" s="3">
        <f>200/INDEX('[1]US CPI'!$B$2:$M$97, YEAR(A5)-1912, MONTH(A5))</f>
        <v>7.4626865671641793</v>
      </c>
      <c r="I5" s="4">
        <f>LOG(G5/H5)</f>
        <v>1.1271047983648077</v>
      </c>
    </row>
    <row r="6" spans="1:9">
      <c r="A6" s="1">
        <v>29235</v>
      </c>
      <c r="B6">
        <v>2.5999999999999999E-2</v>
      </c>
      <c r="C6">
        <f t="shared" ref="C6:C69" si="1">B6*1000</f>
        <v>26</v>
      </c>
      <c r="D6" s="2" t="s">
        <v>9</v>
      </c>
      <c r="E6" t="str">
        <f t="shared" si="0"/>
        <v>193</v>
      </c>
      <c r="F6" s="3">
        <f t="shared" ref="F6:F57" si="2">E6*1000</f>
        <v>193000</v>
      </c>
      <c r="G6" s="4">
        <f t="shared" ref="G6:G69" si="3">1000000000/F6</f>
        <v>5181.3471502590673</v>
      </c>
      <c r="H6" s="3">
        <f>200/INDEX('[1]US CPI'!$B$2:$M$97, YEAR(A6)-1912, MONTH(A6))</f>
        <v>2.5706940874035991</v>
      </c>
      <c r="I6" s="4">
        <f t="shared" ref="I6:I69" si="4">LOG(G6/H6)</f>
        <v>3.3043922923179339</v>
      </c>
    </row>
    <row r="7" spans="1:9">
      <c r="A7" s="1">
        <v>29417</v>
      </c>
      <c r="B7">
        <v>1.7999999999999999E-2</v>
      </c>
      <c r="C7">
        <f t="shared" si="1"/>
        <v>18</v>
      </c>
      <c r="D7" s="2" t="s">
        <v>10</v>
      </c>
      <c r="E7" t="str">
        <f t="shared" si="0"/>
        <v>233</v>
      </c>
      <c r="F7" s="3">
        <f t="shared" si="2"/>
        <v>233000</v>
      </c>
      <c r="G7" s="4">
        <f t="shared" si="3"/>
        <v>4291.8454935622321</v>
      </c>
      <c r="H7" s="3">
        <f>200/INDEX('[1]US CPI'!$B$2:$M$97, YEAR(A7)-1912, MONTH(A7))</f>
        <v>2.418379685610641</v>
      </c>
      <c r="I7" s="4">
        <f t="shared" si="4"/>
        <v>3.2491195928625465</v>
      </c>
    </row>
    <row r="8" spans="1:9">
      <c r="A8" s="1">
        <v>29844</v>
      </c>
      <c r="B8">
        <v>5.0000000000000001E-3</v>
      </c>
      <c r="C8">
        <f t="shared" si="1"/>
        <v>5</v>
      </c>
      <c r="D8" s="2" t="s">
        <v>11</v>
      </c>
      <c r="E8" t="str">
        <f t="shared" si="0"/>
        <v>700</v>
      </c>
      <c r="F8" s="3">
        <f t="shared" si="2"/>
        <v>700000</v>
      </c>
      <c r="G8" s="4">
        <f t="shared" si="3"/>
        <v>1428.5714285714287</v>
      </c>
      <c r="H8" s="3">
        <f>200/INDEX('[1]US CPI'!$B$2:$M$97, YEAR(A8)-1912, MONTH(A8))</f>
        <v>2.1459227467811157</v>
      </c>
      <c r="I8" s="4">
        <f t="shared" si="4"/>
        <v>2.8232878766757432</v>
      </c>
    </row>
    <row r="9" spans="1:9">
      <c r="A9" s="1">
        <v>29905</v>
      </c>
      <c r="B9">
        <v>5.0000000000000001E-3</v>
      </c>
      <c r="C9">
        <f t="shared" si="1"/>
        <v>5</v>
      </c>
      <c r="D9" s="2" t="s">
        <v>12</v>
      </c>
      <c r="E9" t="str">
        <f t="shared" si="0"/>
        <v>340</v>
      </c>
      <c r="F9" s="3">
        <f t="shared" si="2"/>
        <v>340000</v>
      </c>
      <c r="G9" s="4">
        <f t="shared" si="3"/>
        <v>2941.1764705882351</v>
      </c>
      <c r="H9" s="3">
        <f>200/INDEX('[1]US CPI'!$B$2:$M$97, YEAR(A9)-1912, MONTH(A9))</f>
        <v>2.134471718249733</v>
      </c>
      <c r="I9" s="4">
        <f t="shared" si="4"/>
        <v>3.139230678181542</v>
      </c>
    </row>
    <row r="10" spans="1:9">
      <c r="A10" s="1">
        <v>29935</v>
      </c>
      <c r="B10">
        <v>6.3E-3</v>
      </c>
      <c r="C10">
        <f t="shared" si="1"/>
        <v>6.3</v>
      </c>
      <c r="D10" s="2" t="s">
        <v>13</v>
      </c>
      <c r="E10" t="str">
        <f t="shared" si="0"/>
        <v>460</v>
      </c>
      <c r="F10" s="3">
        <f t="shared" si="2"/>
        <v>460000</v>
      </c>
      <c r="G10" s="4">
        <f t="shared" si="3"/>
        <v>2173.913043478261</v>
      </c>
      <c r="H10" s="3">
        <f>200/INDEX('[1]US CPI'!$B$2:$M$97, YEAR(A10)-1912, MONTH(A10))</f>
        <v>2.1276595744680851</v>
      </c>
      <c r="I10" s="4">
        <f t="shared" si="4"/>
        <v>3.0093400262541437</v>
      </c>
    </row>
    <row r="11" spans="1:9">
      <c r="A11" s="1">
        <v>29935</v>
      </c>
      <c r="B11">
        <v>0.01</v>
      </c>
      <c r="C11">
        <f t="shared" si="1"/>
        <v>10</v>
      </c>
      <c r="D11" s="2" t="s">
        <v>14</v>
      </c>
      <c r="E11" t="str">
        <f t="shared" si="0"/>
        <v>300</v>
      </c>
      <c r="F11" s="3">
        <f t="shared" si="2"/>
        <v>300000</v>
      </c>
      <c r="G11" s="4">
        <f t="shared" si="3"/>
        <v>3333.3333333333335</v>
      </c>
      <c r="H11" s="3">
        <f>200/INDEX('[1]US CPI'!$B$2:$M$97, YEAR(A11)-1912, MONTH(A11))</f>
        <v>2.1276595744680851</v>
      </c>
      <c r="I11" s="4">
        <f t="shared" si="4"/>
        <v>3.1949766032160549</v>
      </c>
    </row>
    <row r="12" spans="1:9">
      <c r="A12" s="1">
        <v>29935</v>
      </c>
      <c r="B12">
        <v>0.01</v>
      </c>
      <c r="C12">
        <f t="shared" si="1"/>
        <v>10</v>
      </c>
      <c r="D12" s="2" t="s">
        <v>15</v>
      </c>
      <c r="E12" t="str">
        <f t="shared" si="0"/>
        <v>295</v>
      </c>
      <c r="F12" s="3">
        <f t="shared" si="2"/>
        <v>295000</v>
      </c>
      <c r="G12" s="4">
        <f t="shared" si="3"/>
        <v>3389.8305084745762</v>
      </c>
      <c r="H12" s="3">
        <f>200/INDEX('[1]US CPI'!$B$2:$M$97, YEAR(A12)-1912, MONTH(A12))</f>
        <v>2.1276595744680851</v>
      </c>
      <c r="I12" s="4">
        <f t="shared" si="4"/>
        <v>3.2022758419575545</v>
      </c>
    </row>
    <row r="13" spans="1:9">
      <c r="A13" s="1">
        <v>29935</v>
      </c>
      <c r="B13">
        <v>1.9E-2</v>
      </c>
      <c r="C13">
        <f t="shared" si="1"/>
        <v>19</v>
      </c>
      <c r="D13" s="2" t="s">
        <v>16</v>
      </c>
      <c r="E13" t="str">
        <f t="shared" si="0"/>
        <v>289</v>
      </c>
      <c r="F13" s="3">
        <f t="shared" si="2"/>
        <v>289000</v>
      </c>
      <c r="G13" s="4">
        <f t="shared" si="3"/>
        <v>3460.2076124567475</v>
      </c>
      <c r="H13" s="3">
        <f>200/INDEX('[1]US CPI'!$B$2:$M$97, YEAR(A13)-1912, MONTH(A13))</f>
        <v>2.1276595744680851</v>
      </c>
      <c r="I13" s="4">
        <f t="shared" si="4"/>
        <v>3.2112000151791698</v>
      </c>
    </row>
    <row r="14" spans="1:9">
      <c r="A14" s="1">
        <v>29935</v>
      </c>
      <c r="B14">
        <v>0.02</v>
      </c>
      <c r="C14">
        <f t="shared" si="1"/>
        <v>20</v>
      </c>
      <c r="D14" s="2" t="s">
        <v>17</v>
      </c>
      <c r="E14" t="str">
        <f t="shared" si="0"/>
        <v>191</v>
      </c>
      <c r="F14" s="3">
        <f t="shared" si="2"/>
        <v>191000</v>
      </c>
      <c r="G14" s="4">
        <f t="shared" si="3"/>
        <v>5235.6020942408377</v>
      </c>
      <c r="H14" s="3">
        <f>200/INDEX('[1]US CPI'!$B$2:$M$97, YEAR(A14)-1912, MONTH(A14))</f>
        <v>2.1276595744680851</v>
      </c>
      <c r="I14" s="4">
        <f t="shared" si="4"/>
        <v>3.3910644906879899</v>
      </c>
    </row>
    <row r="15" spans="1:9">
      <c r="A15" s="1">
        <v>29935</v>
      </c>
      <c r="B15">
        <v>2.5999999999999999E-2</v>
      </c>
      <c r="C15">
        <f t="shared" si="1"/>
        <v>26</v>
      </c>
      <c r="D15" s="2" t="s">
        <v>18</v>
      </c>
      <c r="E15" t="str">
        <f t="shared" si="0"/>
        <v>152</v>
      </c>
      <c r="F15" s="3">
        <f t="shared" si="2"/>
        <v>152000</v>
      </c>
      <c r="G15" s="4">
        <f t="shared" si="3"/>
        <v>6578.9473684210525</v>
      </c>
      <c r="H15" s="3">
        <f>200/INDEX('[1]US CPI'!$B$2:$M$97, YEAR(A15)-1912, MONTH(A15))</f>
        <v>2.1276595744680851</v>
      </c>
      <c r="I15" s="4">
        <f t="shared" si="4"/>
        <v>3.4902542699909449</v>
      </c>
    </row>
    <row r="16" spans="1:9">
      <c r="A16" s="1">
        <v>29935</v>
      </c>
      <c r="B16">
        <v>2.5999999999999999E-2</v>
      </c>
      <c r="C16">
        <f t="shared" si="1"/>
        <v>26</v>
      </c>
      <c r="D16" s="2" t="s">
        <v>19</v>
      </c>
      <c r="E16" t="str">
        <f t="shared" si="0"/>
        <v>138</v>
      </c>
      <c r="F16" s="3">
        <f t="shared" si="2"/>
        <v>138000</v>
      </c>
      <c r="G16" s="4">
        <f t="shared" si="3"/>
        <v>7246.376811594203</v>
      </c>
      <c r="H16" s="3">
        <f>200/INDEX('[1]US CPI'!$B$2:$M$97, YEAR(A16)-1912, MONTH(A16))</f>
        <v>2.1276595744680851</v>
      </c>
      <c r="I16" s="4">
        <f t="shared" si="4"/>
        <v>3.532218771534481</v>
      </c>
    </row>
    <row r="17" spans="1:9">
      <c r="A17" s="1">
        <v>30665</v>
      </c>
      <c r="B17">
        <v>6.0000000000000001E-3</v>
      </c>
      <c r="C17">
        <f t="shared" si="1"/>
        <v>6</v>
      </c>
      <c r="D17" s="2" t="s">
        <v>20</v>
      </c>
      <c r="E17" t="str">
        <f t="shared" si="0"/>
        <v>316</v>
      </c>
      <c r="F17" s="3">
        <f t="shared" si="2"/>
        <v>316000</v>
      </c>
      <c r="G17" s="4">
        <f t="shared" si="3"/>
        <v>3164.5569620253164</v>
      </c>
      <c r="H17" s="3">
        <f>200/INDEX('[1]US CPI'!$B$2:$M$97, YEAR(A17)-1912, MONTH(A17))</f>
        <v>1.9743336623889438</v>
      </c>
      <c r="I17" s="4">
        <f t="shared" si="4"/>
        <v>3.2048923670778953</v>
      </c>
    </row>
    <row r="18" spans="1:9">
      <c r="A18" s="1">
        <v>30665</v>
      </c>
      <c r="B18">
        <v>0.01</v>
      </c>
      <c r="C18">
        <f t="shared" si="1"/>
        <v>10</v>
      </c>
      <c r="D18" s="2" t="s">
        <v>21</v>
      </c>
      <c r="E18" t="str">
        <f t="shared" si="0"/>
        <v>270</v>
      </c>
      <c r="F18" s="3">
        <f t="shared" si="2"/>
        <v>270000</v>
      </c>
      <c r="G18" s="4">
        <f t="shared" si="3"/>
        <v>3703.7037037037039</v>
      </c>
      <c r="H18" s="3">
        <f>200/INDEX('[1]US CPI'!$B$2:$M$97, YEAR(A18)-1912, MONTH(A18))</f>
        <v>1.9743336623889438</v>
      </c>
      <c r="I18" s="4">
        <f t="shared" si="4"/>
        <v>3.2732156855373118</v>
      </c>
    </row>
    <row r="19" spans="1:9">
      <c r="A19" s="1">
        <v>30665</v>
      </c>
      <c r="B19">
        <v>0.01</v>
      </c>
      <c r="C19">
        <f t="shared" si="1"/>
        <v>10</v>
      </c>
      <c r="D19" s="2" t="s">
        <v>22</v>
      </c>
      <c r="E19" t="str">
        <f t="shared" si="0"/>
        <v>190</v>
      </c>
      <c r="F19" s="3">
        <f t="shared" si="2"/>
        <v>190000</v>
      </c>
      <c r="G19" s="4">
        <f t="shared" si="3"/>
        <v>5263.1578947368425</v>
      </c>
      <c r="H19" s="3">
        <f>200/INDEX('[1]US CPI'!$B$2:$M$97, YEAR(A19)-1912, MONTH(A19))</f>
        <v>1.9743336623889438</v>
      </c>
      <c r="I19" s="4">
        <f t="shared" si="4"/>
        <v>3.4258258487434703</v>
      </c>
    </row>
    <row r="20" spans="1:9">
      <c r="A20" s="1">
        <v>30665</v>
      </c>
      <c r="B20">
        <v>0.02</v>
      </c>
      <c r="C20">
        <f t="shared" si="1"/>
        <v>20</v>
      </c>
      <c r="D20" s="2" t="s">
        <v>23</v>
      </c>
      <c r="E20" t="str">
        <f t="shared" si="0"/>
        <v>175</v>
      </c>
      <c r="F20" s="3">
        <f t="shared" si="2"/>
        <v>175000</v>
      </c>
      <c r="G20" s="4">
        <f t="shared" si="3"/>
        <v>5714.2857142857147</v>
      </c>
      <c r="H20" s="3">
        <f>200/INDEX('[1]US CPI'!$B$2:$M$97, YEAR(A20)-1912, MONTH(A20))</f>
        <v>1.9743336623889438</v>
      </c>
      <c r="I20" s="4">
        <f t="shared" si="4"/>
        <v>3.4615414010100047</v>
      </c>
    </row>
    <row r="21" spans="1:9">
      <c r="A21" s="1">
        <v>30665</v>
      </c>
      <c r="B21">
        <v>0.01</v>
      </c>
      <c r="C21">
        <f t="shared" si="1"/>
        <v>10</v>
      </c>
      <c r="D21" s="2" t="s">
        <v>24</v>
      </c>
      <c r="E21" t="str">
        <f t="shared" si="0"/>
        <v>165</v>
      </c>
      <c r="F21" s="3">
        <f t="shared" si="2"/>
        <v>165000</v>
      </c>
      <c r="G21" s="4">
        <f t="shared" si="3"/>
        <v>6060.606060606061</v>
      </c>
      <c r="H21" s="3">
        <f>200/INDEX('[1]US CPI'!$B$2:$M$97, YEAR(A21)-1912, MONTH(A21))</f>
        <v>1.9743336623889438</v>
      </c>
      <c r="I21" s="4">
        <f t="shared" si="4"/>
        <v>3.4870955054823929</v>
      </c>
    </row>
    <row r="22" spans="1:9">
      <c r="A22" s="1">
        <v>30665</v>
      </c>
      <c r="B22">
        <v>1.6E-2</v>
      </c>
      <c r="C22">
        <f t="shared" si="1"/>
        <v>16</v>
      </c>
      <c r="D22" s="2" t="s">
        <v>25</v>
      </c>
      <c r="E22" t="str">
        <f t="shared" si="0"/>
        <v>131</v>
      </c>
      <c r="F22" s="3">
        <f t="shared" si="2"/>
        <v>131000</v>
      </c>
      <c r="G22" s="4">
        <f t="shared" si="3"/>
        <v>7633.5877862595416</v>
      </c>
      <c r="H22" s="3">
        <f>200/INDEX('[1]US CPI'!$B$2:$M$97, YEAR(A22)-1912, MONTH(A22))</f>
        <v>1.9743336623889438</v>
      </c>
      <c r="I22" s="4">
        <f t="shared" si="4"/>
        <v>3.5873081540405352</v>
      </c>
    </row>
    <row r="23" spans="1:9">
      <c r="A23" s="1">
        <v>30665</v>
      </c>
      <c r="B23">
        <v>2.1000000000000001E-2</v>
      </c>
      <c r="C23">
        <f t="shared" si="1"/>
        <v>21</v>
      </c>
      <c r="D23" s="2" t="s">
        <v>26</v>
      </c>
      <c r="E23" t="str">
        <f t="shared" si="0"/>
        <v>119</v>
      </c>
      <c r="F23" s="3">
        <f t="shared" si="2"/>
        <v>119000</v>
      </c>
      <c r="G23" s="4">
        <f t="shared" si="3"/>
        <v>8403.361344537816</v>
      </c>
      <c r="H23" s="3">
        <f>200/INDEX('[1]US CPI'!$B$2:$M$97, YEAR(A23)-1912, MONTH(A23))</f>
        <v>1.9743336623889438</v>
      </c>
      <c r="I23" s="4">
        <f t="shared" si="4"/>
        <v>3.6290324883037686</v>
      </c>
    </row>
    <row r="24" spans="1:9">
      <c r="A24" s="1">
        <v>30756</v>
      </c>
      <c r="B24">
        <v>5.0000000000000001E-3</v>
      </c>
      <c r="C24">
        <f t="shared" si="1"/>
        <v>5</v>
      </c>
      <c r="D24" s="2" t="s">
        <v>27</v>
      </c>
      <c r="E24" t="str">
        <f t="shared" si="0"/>
        <v>280</v>
      </c>
      <c r="F24" s="3">
        <f t="shared" si="2"/>
        <v>280000</v>
      </c>
      <c r="G24" s="4">
        <f t="shared" si="3"/>
        <v>3571.4285714285716</v>
      </c>
      <c r="H24" s="3">
        <f>200/INDEX('[1]US CPI'!$B$2:$M$97, YEAR(A24)-1912, MONTH(A24))</f>
        <v>1.9493177387914231</v>
      </c>
      <c r="I24" s="4">
        <f t="shared" si="4"/>
        <v>3.2629593337695972</v>
      </c>
    </row>
    <row r="25" spans="1:9">
      <c r="A25" s="1">
        <v>30756</v>
      </c>
      <c r="B25">
        <v>5.0000000000000001E-3</v>
      </c>
      <c r="C25">
        <f t="shared" si="1"/>
        <v>5</v>
      </c>
      <c r="D25" s="2" t="s">
        <v>21</v>
      </c>
      <c r="E25" t="str">
        <f t="shared" si="0"/>
        <v>270</v>
      </c>
      <c r="F25" s="3">
        <f t="shared" si="2"/>
        <v>270000</v>
      </c>
      <c r="G25" s="4">
        <f t="shared" si="3"/>
        <v>3703.7037037037039</v>
      </c>
      <c r="H25" s="3">
        <f>200/INDEX('[1]US CPI'!$B$2:$M$97, YEAR(A25)-1912, MONTH(A25))</f>
        <v>1.9493177387914231</v>
      </c>
      <c r="I25" s="4">
        <f t="shared" si="4"/>
        <v>3.2787536009528289</v>
      </c>
    </row>
    <row r="26" spans="1:9">
      <c r="A26" s="1">
        <v>30756</v>
      </c>
      <c r="B26">
        <v>0.01</v>
      </c>
      <c r="C26">
        <f t="shared" si="1"/>
        <v>10</v>
      </c>
      <c r="D26" s="2" t="s">
        <v>28</v>
      </c>
      <c r="E26" t="str">
        <f t="shared" si="0"/>
        <v>170</v>
      </c>
      <c r="F26" s="3">
        <f t="shared" si="2"/>
        <v>170000</v>
      </c>
      <c r="G26" s="4">
        <f t="shared" si="3"/>
        <v>5882.3529411764703</v>
      </c>
      <c r="H26" s="3">
        <f>200/INDEX('[1]US CPI'!$B$2:$M$97, YEAR(A26)-1912, MONTH(A26))</f>
        <v>1.9493177387914231</v>
      </c>
      <c r="I26" s="4">
        <f t="shared" si="4"/>
        <v>3.4796684437335421</v>
      </c>
    </row>
    <row r="27" spans="1:9">
      <c r="A27" s="1">
        <v>30756</v>
      </c>
      <c r="B27">
        <v>0.01</v>
      </c>
      <c r="C27">
        <f t="shared" si="1"/>
        <v>10</v>
      </c>
      <c r="D27" s="2" t="s">
        <v>29</v>
      </c>
      <c r="E27" t="str">
        <f t="shared" si="0"/>
        <v>160</v>
      </c>
      <c r="F27" s="3">
        <f t="shared" si="2"/>
        <v>160000</v>
      </c>
      <c r="G27" s="4">
        <f t="shared" si="3"/>
        <v>6250</v>
      </c>
      <c r="H27" s="3">
        <f>200/INDEX('[1]US CPI'!$B$2:$M$97, YEAR(A27)-1912, MONTH(A27))</f>
        <v>1.9493177387914231</v>
      </c>
      <c r="I27" s="4">
        <f t="shared" si="4"/>
        <v>3.5059973824558917</v>
      </c>
    </row>
    <row r="28" spans="1:9">
      <c r="A28" s="1">
        <v>30756</v>
      </c>
      <c r="B28">
        <v>1.4999999999999999E-2</v>
      </c>
      <c r="C28">
        <f t="shared" si="1"/>
        <v>15</v>
      </c>
      <c r="D28" s="2" t="s">
        <v>30</v>
      </c>
      <c r="E28" t="str">
        <f t="shared" si="0"/>
        <v>140</v>
      </c>
      <c r="F28" s="3">
        <f t="shared" si="2"/>
        <v>140000</v>
      </c>
      <c r="G28" s="4">
        <f t="shared" si="3"/>
        <v>7142.8571428571431</v>
      </c>
      <c r="H28" s="3">
        <f>200/INDEX('[1]US CPI'!$B$2:$M$97, YEAR(A28)-1912, MONTH(A28))</f>
        <v>1.9493177387914231</v>
      </c>
      <c r="I28" s="4">
        <f t="shared" si="4"/>
        <v>3.563989329433578</v>
      </c>
    </row>
    <row r="29" spans="1:9">
      <c r="A29" s="1">
        <v>30756</v>
      </c>
      <c r="B29">
        <v>1.4999999999999999E-2</v>
      </c>
      <c r="C29">
        <f t="shared" si="1"/>
        <v>15</v>
      </c>
      <c r="D29" s="2" t="s">
        <v>31</v>
      </c>
      <c r="E29" t="str">
        <f t="shared" si="0"/>
        <v>133</v>
      </c>
      <c r="F29" s="3">
        <f t="shared" si="2"/>
        <v>133000</v>
      </c>
      <c r="G29" s="4">
        <f t="shared" si="3"/>
        <v>7518.7969924812032</v>
      </c>
      <c r="H29" s="3">
        <f>200/INDEX('[1]US CPI'!$B$2:$M$97, YEAR(A29)-1912, MONTH(A29))</f>
        <v>1.9493177387914231</v>
      </c>
      <c r="I29" s="4">
        <f t="shared" si="4"/>
        <v>3.5862657241447304</v>
      </c>
    </row>
    <row r="30" spans="1:9">
      <c r="A30" s="1">
        <v>30756</v>
      </c>
      <c r="B30">
        <v>0.02</v>
      </c>
      <c r="C30">
        <f t="shared" si="1"/>
        <v>20</v>
      </c>
      <c r="D30" s="2" t="s">
        <v>32</v>
      </c>
      <c r="E30" t="str">
        <f t="shared" si="0"/>
        <v>120</v>
      </c>
      <c r="F30" s="3">
        <f t="shared" si="2"/>
        <v>120000</v>
      </c>
      <c r="G30" s="4">
        <f t="shared" si="3"/>
        <v>8333.3333333333339</v>
      </c>
      <c r="H30" s="3">
        <f>200/INDEX('[1]US CPI'!$B$2:$M$97, YEAR(A30)-1912, MONTH(A30))</f>
        <v>1.9493177387914231</v>
      </c>
      <c r="I30" s="4">
        <f t="shared" si="4"/>
        <v>3.6309361190641916</v>
      </c>
    </row>
    <row r="31" spans="1:9">
      <c r="A31" s="1">
        <v>30756</v>
      </c>
      <c r="B31">
        <v>0.02</v>
      </c>
      <c r="C31">
        <f t="shared" si="1"/>
        <v>20</v>
      </c>
      <c r="D31" s="2" t="s">
        <v>33</v>
      </c>
      <c r="E31" t="str">
        <f t="shared" si="0"/>
        <v>118</v>
      </c>
      <c r="F31" s="3">
        <f t="shared" si="2"/>
        <v>118000</v>
      </c>
      <c r="G31" s="4">
        <f t="shared" si="3"/>
        <v>8474.5762711864409</v>
      </c>
      <c r="H31" s="3">
        <f>200/INDEX('[1]US CPI'!$B$2:$M$97, YEAR(A31)-1912, MONTH(A31))</f>
        <v>1.9493177387914231</v>
      </c>
      <c r="I31" s="4">
        <f t="shared" si="4"/>
        <v>3.6382353578056907</v>
      </c>
    </row>
    <row r="32" spans="1:9">
      <c r="A32" s="1">
        <v>30817</v>
      </c>
      <c r="B32">
        <v>5.0000000000000001E-3</v>
      </c>
      <c r="C32">
        <f t="shared" si="1"/>
        <v>5</v>
      </c>
      <c r="D32" s="2" t="s">
        <v>34</v>
      </c>
      <c r="E32" t="str">
        <f t="shared" si="0"/>
        <v>299</v>
      </c>
      <c r="F32" s="3">
        <f t="shared" si="2"/>
        <v>299000</v>
      </c>
      <c r="G32" s="4">
        <f t="shared" si="3"/>
        <v>3344.4816053511704</v>
      </c>
      <c r="H32" s="3">
        <f>200/INDEX('[1]US CPI'!$B$2:$M$97, YEAR(A32)-1912, MONTH(A32))</f>
        <v>1.9342359767891681</v>
      </c>
      <c r="I32" s="4">
        <f t="shared" si="4"/>
        <v>3.2378193547695129</v>
      </c>
    </row>
    <row r="33" spans="1:9">
      <c r="A33" s="1">
        <v>30817</v>
      </c>
      <c r="B33">
        <v>6.0000000000000001E-3</v>
      </c>
      <c r="C33">
        <f t="shared" si="1"/>
        <v>6</v>
      </c>
      <c r="D33" s="2" t="s">
        <v>35</v>
      </c>
      <c r="E33" t="str">
        <f t="shared" si="0"/>
        <v>283</v>
      </c>
      <c r="F33" s="3">
        <f t="shared" si="2"/>
        <v>283000</v>
      </c>
      <c r="G33" s="4">
        <f t="shared" si="3"/>
        <v>3533.5689045936397</v>
      </c>
      <c r="H33" s="3">
        <f>200/INDEX('[1]US CPI'!$B$2:$M$97, YEAR(A33)-1912, MONTH(A33))</f>
        <v>1.9342359767891681</v>
      </c>
      <c r="I33" s="4">
        <f t="shared" si="4"/>
        <v>3.2617041075696522</v>
      </c>
    </row>
    <row r="34" spans="1:9">
      <c r="A34" s="1">
        <v>30817</v>
      </c>
      <c r="B34">
        <v>1.0999999999999999E-2</v>
      </c>
      <c r="C34">
        <f t="shared" si="1"/>
        <v>11</v>
      </c>
      <c r="D34" s="2" t="s">
        <v>36</v>
      </c>
      <c r="E34" t="str">
        <f t="shared" si="0"/>
        <v>214</v>
      </c>
      <c r="F34" s="3">
        <f t="shared" si="2"/>
        <v>214000</v>
      </c>
      <c r="G34" s="4">
        <f t="shared" si="3"/>
        <v>4672.8971962616824</v>
      </c>
      <c r="H34" s="3">
        <f>200/INDEX('[1]US CPI'!$B$2:$M$97, YEAR(A34)-1912, MONTH(A34))</f>
        <v>1.9342359767891681</v>
      </c>
      <c r="I34" s="4">
        <f t="shared" si="4"/>
        <v>3.3830767697447515</v>
      </c>
    </row>
    <row r="35" spans="1:9">
      <c r="A35" s="1">
        <v>30817</v>
      </c>
      <c r="B35">
        <v>0.01</v>
      </c>
      <c r="C35">
        <f t="shared" si="1"/>
        <v>10</v>
      </c>
      <c r="D35" s="2" t="s">
        <v>37</v>
      </c>
      <c r="E35" t="str">
        <f t="shared" si="0"/>
        <v>200</v>
      </c>
      <c r="F35" s="3">
        <f t="shared" si="2"/>
        <v>200000</v>
      </c>
      <c r="G35" s="4">
        <f t="shared" si="3"/>
        <v>5000</v>
      </c>
      <c r="H35" s="3">
        <f>200/INDEX('[1]US CPI'!$B$2:$M$97, YEAR(A35)-1912, MONTH(A35))</f>
        <v>1.9342359767891681</v>
      </c>
      <c r="I35" s="4">
        <f t="shared" si="4"/>
        <v>3.4124605474299612</v>
      </c>
    </row>
    <row r="36" spans="1:9">
      <c r="A36" s="1">
        <v>30817</v>
      </c>
      <c r="B36">
        <v>1.0999999999999999E-2</v>
      </c>
      <c r="C36">
        <f t="shared" si="1"/>
        <v>11</v>
      </c>
      <c r="D36" s="2" t="s">
        <v>38</v>
      </c>
      <c r="E36" t="str">
        <f t="shared" si="0"/>
        <v>181</v>
      </c>
      <c r="F36" s="3">
        <f t="shared" si="2"/>
        <v>181000</v>
      </c>
      <c r="G36" s="4">
        <f t="shared" si="3"/>
        <v>5524.861878453039</v>
      </c>
      <c r="H36" s="3">
        <f>200/INDEX('[1]US CPI'!$B$2:$M$97, YEAR(A36)-1912, MONTH(A36))</f>
        <v>1.9342359767891681</v>
      </c>
      <c r="I36" s="4">
        <f t="shared" si="4"/>
        <v>3.4558119682247579</v>
      </c>
    </row>
    <row r="37" spans="1:9">
      <c r="A37" s="1">
        <v>30817</v>
      </c>
      <c r="B37">
        <v>0.01</v>
      </c>
      <c r="C37">
        <f t="shared" si="1"/>
        <v>10</v>
      </c>
      <c r="D37" s="2" t="s">
        <v>24</v>
      </c>
      <c r="E37" t="str">
        <f t="shared" si="0"/>
        <v>165</v>
      </c>
      <c r="F37" s="3">
        <f t="shared" si="2"/>
        <v>165000</v>
      </c>
      <c r="G37" s="4">
        <f t="shared" si="3"/>
        <v>6060.606060606061</v>
      </c>
      <c r="H37" s="3">
        <f>200/INDEX('[1]US CPI'!$B$2:$M$97, YEAR(A37)-1912, MONTH(A37))</f>
        <v>1.9342359767891681</v>
      </c>
      <c r="I37" s="4">
        <f t="shared" si="4"/>
        <v>3.4960065988800362</v>
      </c>
    </row>
    <row r="38" spans="1:9">
      <c r="A38" s="1">
        <v>30817</v>
      </c>
      <c r="B38">
        <v>0.02</v>
      </c>
      <c r="C38">
        <f t="shared" si="1"/>
        <v>20</v>
      </c>
      <c r="D38" s="2" t="s">
        <v>39</v>
      </c>
      <c r="E38" t="str">
        <f t="shared" si="0"/>
        <v>158</v>
      </c>
      <c r="F38" s="3">
        <f t="shared" si="2"/>
        <v>158000</v>
      </c>
      <c r="G38" s="4">
        <f t="shared" si="3"/>
        <v>6329.1139240506327</v>
      </c>
      <c r="H38" s="3">
        <f>200/INDEX('[1]US CPI'!$B$2:$M$97, YEAR(A38)-1912, MONTH(A38))</f>
        <v>1.9342359767891681</v>
      </c>
      <c r="I38" s="4">
        <f t="shared" si="4"/>
        <v>3.5148334561395198</v>
      </c>
    </row>
    <row r="39" spans="1:9">
      <c r="A39" s="1">
        <v>30817</v>
      </c>
      <c r="B39">
        <v>1.4999999999999999E-2</v>
      </c>
      <c r="C39">
        <f t="shared" si="1"/>
        <v>15</v>
      </c>
      <c r="D39" s="2" t="s">
        <v>30</v>
      </c>
      <c r="E39" t="str">
        <f t="shared" si="0"/>
        <v>140</v>
      </c>
      <c r="F39" s="3">
        <f t="shared" si="2"/>
        <v>140000</v>
      </c>
      <c r="G39" s="4">
        <f t="shared" si="3"/>
        <v>7142.8571428571431</v>
      </c>
      <c r="H39" s="3">
        <f>200/INDEX('[1]US CPI'!$B$2:$M$97, YEAR(A39)-1912, MONTH(A39))</f>
        <v>1.9342359767891681</v>
      </c>
      <c r="I39" s="4">
        <f t="shared" si="4"/>
        <v>3.5673625074157047</v>
      </c>
    </row>
    <row r="40" spans="1:9">
      <c r="A40" s="1">
        <v>30817</v>
      </c>
      <c r="B40">
        <v>2.1000000000000001E-2</v>
      </c>
      <c r="C40">
        <f t="shared" si="1"/>
        <v>21</v>
      </c>
      <c r="D40" s="2" t="s">
        <v>26</v>
      </c>
      <c r="E40" t="str">
        <f t="shared" si="0"/>
        <v>119</v>
      </c>
      <c r="F40" s="3">
        <f t="shared" si="2"/>
        <v>119000</v>
      </c>
      <c r="G40" s="4">
        <f t="shared" si="3"/>
        <v>8403.361344537816</v>
      </c>
      <c r="H40" s="3">
        <f>200/INDEX('[1]US CPI'!$B$2:$M$97, YEAR(A40)-1912, MONTH(A40))</f>
        <v>1.9342359767891681</v>
      </c>
      <c r="I40" s="4">
        <f t="shared" si="4"/>
        <v>3.6379435817014119</v>
      </c>
    </row>
    <row r="41" spans="1:9">
      <c r="A41" s="1">
        <v>30817</v>
      </c>
      <c r="B41">
        <v>0.01</v>
      </c>
      <c r="C41">
        <f t="shared" si="1"/>
        <v>10</v>
      </c>
      <c r="D41" s="2" t="s">
        <v>40</v>
      </c>
      <c r="E41" t="str">
        <f t="shared" si="0"/>
        <v>108</v>
      </c>
      <c r="F41" s="3">
        <f t="shared" si="2"/>
        <v>108000</v>
      </c>
      <c r="G41" s="4">
        <f t="shared" si="3"/>
        <v>9259.2592592592591</v>
      </c>
      <c r="H41" s="3">
        <f>200/INDEX('[1]US CPI'!$B$2:$M$97, YEAR(A41)-1912, MONTH(A41))</f>
        <v>1.9342359767891681</v>
      </c>
      <c r="I41" s="4">
        <f t="shared" si="4"/>
        <v>3.680066787606993</v>
      </c>
    </row>
    <row r="42" spans="1:9">
      <c r="A42" s="1">
        <v>30817</v>
      </c>
      <c r="B42">
        <v>2.3E-2</v>
      </c>
      <c r="C42">
        <f t="shared" si="1"/>
        <v>23</v>
      </c>
      <c r="D42" s="2" t="s">
        <v>41</v>
      </c>
      <c r="E42" t="str">
        <f t="shared" si="0"/>
        <v>80</v>
      </c>
      <c r="F42" s="3">
        <f t="shared" si="2"/>
        <v>80000</v>
      </c>
      <c r="G42" s="4">
        <f t="shared" si="3"/>
        <v>12500</v>
      </c>
      <c r="H42" s="3">
        <f>200/INDEX('[1]US CPI'!$B$2:$M$97, YEAR(A42)-1912, MONTH(A42))</f>
        <v>1.9342359767891681</v>
      </c>
      <c r="I42" s="4">
        <f t="shared" si="4"/>
        <v>3.8104005561019991</v>
      </c>
    </row>
    <row r="43" spans="1:9">
      <c r="A43" s="1">
        <v>31243</v>
      </c>
      <c r="B43">
        <v>0.01</v>
      </c>
      <c r="C43">
        <f t="shared" si="1"/>
        <v>10</v>
      </c>
      <c r="D43" s="2" t="s">
        <v>42</v>
      </c>
      <c r="E43" t="str">
        <f t="shared" si="0"/>
        <v>71</v>
      </c>
      <c r="F43" s="3">
        <f t="shared" si="2"/>
        <v>71000</v>
      </c>
      <c r="G43" s="4">
        <f t="shared" si="3"/>
        <v>14084.507042253521</v>
      </c>
      <c r="H43" s="3">
        <f>200/INDEX('[1]US CPI'!$B$2:$M$97, YEAR(A43)-1912, MONTH(A43))</f>
        <v>1.855287569573284</v>
      </c>
      <c r="I43" s="4">
        <f t="shared" si="4"/>
        <v>3.8803304164676633</v>
      </c>
    </row>
    <row r="44" spans="1:9">
      <c r="A44" s="1">
        <v>32065</v>
      </c>
      <c r="B44">
        <v>0.01</v>
      </c>
      <c r="C44">
        <f t="shared" si="1"/>
        <v>10</v>
      </c>
      <c r="D44" s="2" t="s">
        <v>43</v>
      </c>
      <c r="E44" t="str">
        <f t="shared" si="0"/>
        <v>90</v>
      </c>
      <c r="F44" s="3">
        <f t="shared" si="2"/>
        <v>90000</v>
      </c>
      <c r="G44" s="4">
        <f t="shared" si="3"/>
        <v>11111.111111111111</v>
      </c>
      <c r="H44" s="3">
        <f>200/INDEX('[1]US CPI'!$B$2:$M$97, YEAR(A44)-1912, MONTH(A44))</f>
        <v>1.7346053772766696</v>
      </c>
      <c r="I44" s="4">
        <f t="shared" si="4"/>
        <v>3.8065568021913929</v>
      </c>
    </row>
    <row r="45" spans="1:9">
      <c r="A45" s="1">
        <v>32065</v>
      </c>
      <c r="B45">
        <v>0.02</v>
      </c>
      <c r="C45">
        <f t="shared" si="1"/>
        <v>20</v>
      </c>
      <c r="D45" s="2" t="s">
        <v>44</v>
      </c>
      <c r="E45" t="str">
        <f t="shared" si="0"/>
        <v>60</v>
      </c>
      <c r="F45" s="3">
        <f t="shared" si="2"/>
        <v>60000</v>
      </c>
      <c r="G45" s="4">
        <f t="shared" si="3"/>
        <v>16666.666666666668</v>
      </c>
      <c r="H45" s="3">
        <f>200/INDEX('[1]US CPI'!$B$2:$M$97, YEAR(A45)-1912, MONTH(A45))</f>
        <v>1.7346053772766696</v>
      </c>
      <c r="I45" s="4">
        <f t="shared" si="4"/>
        <v>3.9826480612470743</v>
      </c>
    </row>
    <row r="46" spans="1:9">
      <c r="A46" s="1">
        <v>32065</v>
      </c>
      <c r="B46">
        <v>0.04</v>
      </c>
      <c r="C46">
        <f t="shared" si="1"/>
        <v>40</v>
      </c>
      <c r="D46" s="2" t="s">
        <v>45</v>
      </c>
      <c r="E46" t="str">
        <f t="shared" si="0"/>
        <v>45</v>
      </c>
      <c r="F46" s="3">
        <f t="shared" si="2"/>
        <v>45000</v>
      </c>
      <c r="G46" s="4">
        <f t="shared" si="3"/>
        <v>22222.222222222223</v>
      </c>
      <c r="H46" s="3">
        <f>200/INDEX('[1]US CPI'!$B$2:$M$97, YEAR(A46)-1912, MONTH(A46))</f>
        <v>1.7346053772766696</v>
      </c>
      <c r="I46" s="4">
        <f t="shared" si="4"/>
        <v>4.1075867978553742</v>
      </c>
    </row>
    <row r="47" spans="1:9">
      <c r="A47" s="1">
        <v>32278</v>
      </c>
      <c r="B47">
        <v>0.02</v>
      </c>
      <c r="C47">
        <f t="shared" si="1"/>
        <v>20</v>
      </c>
      <c r="D47" s="2" t="s">
        <v>46</v>
      </c>
      <c r="E47" t="str">
        <f t="shared" si="0"/>
        <v>40</v>
      </c>
      <c r="F47" s="3">
        <f t="shared" si="2"/>
        <v>40000</v>
      </c>
      <c r="G47" s="4">
        <f t="shared" si="3"/>
        <v>25000</v>
      </c>
      <c r="H47" s="3">
        <f>200/INDEX('[1]US CPI'!$B$2:$M$97, YEAR(A47)-1912, MONTH(A47))</f>
        <v>1.7021276595744681</v>
      </c>
      <c r="I47" s="4">
        <f t="shared" si="4"/>
        <v>4.1669478796158117</v>
      </c>
    </row>
    <row r="48" spans="1:9">
      <c r="A48" s="1">
        <v>32278</v>
      </c>
      <c r="B48">
        <v>0.03</v>
      </c>
      <c r="C48">
        <f t="shared" si="1"/>
        <v>30</v>
      </c>
      <c r="D48" s="2" t="s">
        <v>47</v>
      </c>
      <c r="E48" t="str">
        <f t="shared" si="0"/>
        <v>33</v>
      </c>
      <c r="F48" s="3">
        <f t="shared" si="2"/>
        <v>33000</v>
      </c>
      <c r="G48" s="4">
        <f t="shared" si="3"/>
        <v>30303.030303030304</v>
      </c>
      <c r="H48" s="3">
        <f>200/INDEX('[1]US CPI'!$B$2:$M$97, YEAR(A48)-1912, MONTH(A48))</f>
        <v>1.7021276595744681</v>
      </c>
      <c r="I48" s="4">
        <f t="shared" si="4"/>
        <v>4.2504939310658862</v>
      </c>
    </row>
    <row r="49" spans="1:9">
      <c r="A49" s="1">
        <v>32278</v>
      </c>
      <c r="B49">
        <v>4.4999999999999998E-2</v>
      </c>
      <c r="C49">
        <f t="shared" si="1"/>
        <v>45</v>
      </c>
      <c r="D49" s="2" t="s">
        <v>48</v>
      </c>
      <c r="E49" t="str">
        <f t="shared" si="0"/>
        <v>27</v>
      </c>
      <c r="F49" s="3">
        <f t="shared" si="2"/>
        <v>27000</v>
      </c>
      <c r="G49" s="4">
        <f t="shared" si="3"/>
        <v>37037.037037037036</v>
      </c>
      <c r="H49" s="3">
        <f>200/INDEX('[1]US CPI'!$B$2:$M$97, YEAR(A49)-1912, MONTH(A49))</f>
        <v>1.7021276595744681</v>
      </c>
      <c r="I49" s="4">
        <f t="shared" si="4"/>
        <v>4.3376441067847864</v>
      </c>
    </row>
    <row r="50" spans="1:9">
      <c r="A50" s="1">
        <v>32278</v>
      </c>
      <c r="B50">
        <v>0.06</v>
      </c>
      <c r="C50">
        <f t="shared" si="1"/>
        <v>60</v>
      </c>
      <c r="D50" s="2" t="s">
        <v>49</v>
      </c>
      <c r="E50" t="str">
        <f t="shared" si="0"/>
        <v>30</v>
      </c>
      <c r="F50" s="3">
        <f t="shared" si="2"/>
        <v>30000</v>
      </c>
      <c r="G50" s="4">
        <f t="shared" si="3"/>
        <v>33333.333333333336</v>
      </c>
      <c r="H50" s="3">
        <f>200/INDEX('[1]US CPI'!$B$2:$M$97, YEAR(A50)-1912, MONTH(A50))</f>
        <v>1.7021276595744681</v>
      </c>
      <c r="I50" s="4">
        <f t="shared" si="4"/>
        <v>4.2918866162241116</v>
      </c>
    </row>
    <row r="51" spans="1:9">
      <c r="A51" s="1">
        <v>32278</v>
      </c>
      <c r="B51">
        <v>0.25</v>
      </c>
      <c r="C51">
        <f t="shared" si="1"/>
        <v>250</v>
      </c>
      <c r="D51" s="2" t="s">
        <v>50</v>
      </c>
      <c r="E51" t="str">
        <f t="shared" si="0"/>
        <v>16</v>
      </c>
      <c r="F51" s="3">
        <f t="shared" si="2"/>
        <v>16000</v>
      </c>
      <c r="G51" s="4">
        <f t="shared" si="3"/>
        <v>62500</v>
      </c>
      <c r="H51" s="3">
        <f>200/INDEX('[1]US CPI'!$B$2:$M$97, YEAR(A51)-1912, MONTH(A51))</f>
        <v>1.7021276595744681</v>
      </c>
      <c r="I51" s="4">
        <f t="shared" si="4"/>
        <v>4.5648878882878492</v>
      </c>
    </row>
    <row r="52" spans="1:9">
      <c r="A52" s="1">
        <v>32582</v>
      </c>
      <c r="B52">
        <v>0.02</v>
      </c>
      <c r="C52">
        <f t="shared" si="1"/>
        <v>20</v>
      </c>
      <c r="D52" s="2" t="s">
        <v>51</v>
      </c>
      <c r="E52" t="str">
        <f t="shared" si="0"/>
        <v>53</v>
      </c>
      <c r="F52" s="3">
        <f t="shared" si="2"/>
        <v>53000</v>
      </c>
      <c r="G52" s="4">
        <f t="shared" si="3"/>
        <v>18867.924528301886</v>
      </c>
      <c r="H52" s="3">
        <f>200/INDEX('[1]US CPI'!$B$2:$M$97, YEAR(A52)-1912, MONTH(A52))</f>
        <v>1.635322976287817</v>
      </c>
      <c r="I52" s="4">
        <f t="shared" si="4"/>
        <v>4.0621205917715155</v>
      </c>
    </row>
    <row r="53" spans="1:9">
      <c r="A53" s="1">
        <v>32582</v>
      </c>
      <c r="B53">
        <v>0.04</v>
      </c>
      <c r="C53">
        <f t="shared" si="1"/>
        <v>40</v>
      </c>
      <c r="D53" s="2" t="s">
        <v>52</v>
      </c>
      <c r="E53" t="str">
        <f t="shared" si="0"/>
        <v>36</v>
      </c>
      <c r="F53" s="3">
        <f t="shared" si="2"/>
        <v>36000</v>
      </c>
      <c r="G53" s="4">
        <f t="shared" si="3"/>
        <v>27777.777777777777</v>
      </c>
      <c r="H53" s="3">
        <f>200/INDEX('[1]US CPI'!$B$2:$M$97, YEAR(A53)-1912, MONTH(A53))</f>
        <v>1.635322976287817</v>
      </c>
      <c r="I53" s="4">
        <f t="shared" si="4"/>
        <v>4.230093960605017</v>
      </c>
    </row>
    <row r="54" spans="1:9">
      <c r="A54" s="1">
        <v>34714</v>
      </c>
      <c r="B54">
        <v>1.7</v>
      </c>
      <c r="C54">
        <f t="shared" si="1"/>
        <v>1700</v>
      </c>
      <c r="D54" s="2" t="s">
        <v>53</v>
      </c>
      <c r="E54" s="2">
        <f>MID(D54, 1, 2)/100</f>
        <v>0.88</v>
      </c>
      <c r="F54" s="3">
        <f t="shared" si="2"/>
        <v>880</v>
      </c>
      <c r="G54" s="4">
        <f t="shared" si="3"/>
        <v>1136363.6363636365</v>
      </c>
      <c r="H54" s="3">
        <f>200/INDEX('[1]US CPI'!$B$2:$M$97, YEAR(A54)-1912, MONTH(A54))</f>
        <v>1.3306719893546239</v>
      </c>
      <c r="I54" s="4">
        <f t="shared" si="4"/>
        <v>5.9314463127727581</v>
      </c>
    </row>
    <row r="55" spans="1:9">
      <c r="A55" s="1">
        <v>34714</v>
      </c>
      <c r="B55">
        <v>2.1</v>
      </c>
      <c r="C55">
        <f t="shared" si="1"/>
        <v>2100</v>
      </c>
      <c r="D55" s="2" t="s">
        <v>54</v>
      </c>
      <c r="E55" s="2">
        <f t="shared" ref="E55:E56" si="5">MID(D55, 1, 2)/100</f>
        <v>0.81</v>
      </c>
      <c r="F55" s="3">
        <f t="shared" si="2"/>
        <v>810</v>
      </c>
      <c r="G55" s="4">
        <f t="shared" si="3"/>
        <v>1234567.9012345679</v>
      </c>
      <c r="H55" s="3">
        <f>200/INDEX('[1]US CPI'!$B$2:$M$97, YEAR(A55)-1912, MONTH(A55))</f>
        <v>1.3306719893546239</v>
      </c>
      <c r="I55" s="4">
        <f t="shared" si="4"/>
        <v>5.9674439660442768</v>
      </c>
    </row>
    <row r="56" spans="1:9">
      <c r="A56" s="1">
        <v>34714</v>
      </c>
      <c r="B56">
        <v>2.9</v>
      </c>
      <c r="C56">
        <f t="shared" si="1"/>
        <v>2900</v>
      </c>
      <c r="D56" s="2" t="s">
        <v>55</v>
      </c>
      <c r="E56" s="2">
        <f t="shared" si="5"/>
        <v>0.99</v>
      </c>
      <c r="F56" s="3">
        <f t="shared" si="2"/>
        <v>990</v>
      </c>
      <c r="G56" s="4">
        <f t="shared" si="3"/>
        <v>1010101.0101010101</v>
      </c>
      <c r="H56" s="3">
        <f>200/INDEX('[1]US CPI'!$B$2:$M$97, YEAR(A56)-1912, MONTH(A56))</f>
        <v>1.3306719893546239</v>
      </c>
      <c r="I56" s="4">
        <f t="shared" si="4"/>
        <v>5.8802937903253767</v>
      </c>
    </row>
    <row r="57" spans="1:9">
      <c r="A57" s="1">
        <v>34804</v>
      </c>
      <c r="B57">
        <v>0.24</v>
      </c>
      <c r="C57">
        <f t="shared" si="1"/>
        <v>240</v>
      </c>
      <c r="D57" s="2" t="s">
        <v>56</v>
      </c>
      <c r="E57" t="str">
        <f>MID(D57, 2, 2000)</f>
        <v>1.26</v>
      </c>
      <c r="F57" s="3">
        <f t="shared" si="2"/>
        <v>1260</v>
      </c>
      <c r="G57" s="4">
        <f t="shared" si="3"/>
        <v>793650.79365079361</v>
      </c>
      <c r="H57" s="3">
        <f>200/INDEX('[1]US CPI'!$B$2:$M$97, YEAR(A57)-1912, MONTH(A57))</f>
        <v>1.3166556945358787</v>
      </c>
      <c r="I57" s="4">
        <f t="shared" si="4"/>
        <v>5.7801572330812423</v>
      </c>
    </row>
    <row r="58" spans="1:9">
      <c r="A58" s="1">
        <v>34804</v>
      </c>
      <c r="B58">
        <v>0.42</v>
      </c>
      <c r="C58">
        <f t="shared" si="1"/>
        <v>420</v>
      </c>
      <c r="D58" s="2" t="s">
        <v>57</v>
      </c>
      <c r="E58" t="str">
        <f t="shared" ref="E58:E121" si="6">MID(D58, 1, 4)</f>
        <v>92.2</v>
      </c>
      <c r="F58" s="3">
        <f>E58*1000/100</f>
        <v>922</v>
      </c>
      <c r="G58" s="4">
        <f t="shared" si="3"/>
        <v>1084598.6984815618</v>
      </c>
      <c r="H58" s="3">
        <f>200/INDEX('[1]US CPI'!$B$2:$M$97, YEAR(A58)-1912, MONTH(A58))</f>
        <v>1.3166556945358787</v>
      </c>
      <c r="I58" s="4">
        <f t="shared" si="4"/>
        <v>5.9157968571451756</v>
      </c>
    </row>
    <row r="59" spans="1:9">
      <c r="A59" s="1">
        <v>34804</v>
      </c>
      <c r="B59">
        <v>0.52</v>
      </c>
      <c r="C59">
        <f t="shared" si="1"/>
        <v>520</v>
      </c>
      <c r="D59" s="2" t="s">
        <v>58</v>
      </c>
      <c r="E59" t="str">
        <f t="shared" si="6"/>
        <v>88.4</v>
      </c>
      <c r="F59" s="3">
        <f t="shared" ref="F59:F122" si="7">E59*1000/100</f>
        <v>884</v>
      </c>
      <c r="G59" s="4">
        <f t="shared" si="3"/>
        <v>1131221.7194570135</v>
      </c>
      <c r="H59" s="3">
        <f>200/INDEX('[1]US CPI'!$B$2:$M$97, YEAR(A59)-1912, MONTH(A59))</f>
        <v>1.3166556945358787</v>
      </c>
      <c r="I59" s="4">
        <f t="shared" si="4"/>
        <v>5.9340755131857321</v>
      </c>
    </row>
    <row r="60" spans="1:9">
      <c r="A60" s="1">
        <v>34804</v>
      </c>
      <c r="B60">
        <v>0.85</v>
      </c>
      <c r="C60">
        <f t="shared" si="1"/>
        <v>850</v>
      </c>
      <c r="D60" s="2" t="s">
        <v>59</v>
      </c>
      <c r="E60" t="str">
        <f t="shared" si="6"/>
        <v>66.9</v>
      </c>
      <c r="F60" s="3">
        <f t="shared" si="7"/>
        <v>669</v>
      </c>
      <c r="G60" s="4">
        <f t="shared" si="3"/>
        <v>1494768.3109118086</v>
      </c>
      <c r="H60" s="3">
        <f>200/INDEX('[1]US CPI'!$B$2:$M$97, YEAR(A60)-1912, MONTH(A60))</f>
        <v>1.3166556945358787</v>
      </c>
      <c r="I60" s="4">
        <f t="shared" si="4"/>
        <v>6.0551016604309824</v>
      </c>
    </row>
    <row r="61" spans="1:9">
      <c r="A61" s="1">
        <v>34804</v>
      </c>
      <c r="B61">
        <v>1.2</v>
      </c>
      <c r="C61">
        <f t="shared" si="1"/>
        <v>1200</v>
      </c>
      <c r="D61" s="2" t="s">
        <v>60</v>
      </c>
      <c r="E61" t="str">
        <f t="shared" si="6"/>
        <v>68.6</v>
      </c>
      <c r="F61" s="3">
        <f t="shared" si="7"/>
        <v>686</v>
      </c>
      <c r="G61" s="4">
        <f t="shared" si="3"/>
        <v>1457725.9475218658</v>
      </c>
      <c r="H61" s="3">
        <f>200/INDEX('[1]US CPI'!$B$2:$M$97, YEAR(A61)-1912, MONTH(A61))</f>
        <v>1.3166556945358787</v>
      </c>
      <c r="I61" s="4">
        <f t="shared" si="4"/>
        <v>6.0442036624920537</v>
      </c>
    </row>
    <row r="62" spans="1:9">
      <c r="A62" s="1">
        <v>35226</v>
      </c>
      <c r="B62">
        <v>1.6</v>
      </c>
      <c r="C62">
        <f t="shared" si="1"/>
        <v>1600</v>
      </c>
      <c r="D62" s="2" t="s">
        <v>61</v>
      </c>
      <c r="E62" t="str">
        <f t="shared" si="6"/>
        <v>29.5</v>
      </c>
      <c r="F62" s="3">
        <f t="shared" si="7"/>
        <v>295</v>
      </c>
      <c r="G62" s="4">
        <f t="shared" si="3"/>
        <v>3389830.5084745763</v>
      </c>
      <c r="H62" s="3">
        <f>200/INDEX('[1]US CPI'!$B$2:$M$97, YEAR(A62)-1912, MONTH(A62))</f>
        <v>1.2763241863433312</v>
      </c>
      <c r="I62" s="4">
        <f t="shared" si="4"/>
        <v>6.4242169848264457</v>
      </c>
    </row>
    <row r="63" spans="1:9">
      <c r="A63" s="1">
        <v>35291</v>
      </c>
      <c r="B63">
        <v>1.76</v>
      </c>
      <c r="C63">
        <f t="shared" si="1"/>
        <v>1760</v>
      </c>
      <c r="D63" s="2" t="s">
        <v>62</v>
      </c>
      <c r="E63" t="str">
        <f t="shared" si="6"/>
        <v>26.3</v>
      </c>
      <c r="F63" s="3">
        <f t="shared" si="7"/>
        <v>263</v>
      </c>
      <c r="G63" s="4">
        <f t="shared" si="3"/>
        <v>3802281.3688212926</v>
      </c>
      <c r="H63" s="3">
        <f>200/INDEX('[1]US CPI'!$B$2:$M$97, YEAR(A63)-1912, MONTH(A63))</f>
        <v>1.2714558169103622</v>
      </c>
      <c r="I63" s="4">
        <f t="shared" si="4"/>
        <v>6.4757429784695475</v>
      </c>
    </row>
    <row r="64" spans="1:9">
      <c r="A64" s="1">
        <v>35291</v>
      </c>
      <c r="B64">
        <v>2</v>
      </c>
      <c r="C64">
        <f t="shared" si="1"/>
        <v>2000</v>
      </c>
      <c r="D64" s="2" t="s">
        <v>63</v>
      </c>
      <c r="E64" t="str">
        <f t="shared" si="6"/>
        <v>25.9</v>
      </c>
      <c r="F64" s="3">
        <f t="shared" si="7"/>
        <v>259</v>
      </c>
      <c r="G64" s="4">
        <f t="shared" si="3"/>
        <v>3861003.8610038608</v>
      </c>
      <c r="H64" s="3">
        <f>200/INDEX('[1]US CPI'!$B$2:$M$97, YEAR(A64)-1912, MONTH(A64))</f>
        <v>1.2714558169103622</v>
      </c>
      <c r="I64" s="4">
        <f t="shared" si="4"/>
        <v>6.4823989628780536</v>
      </c>
    </row>
    <row r="65" spans="1:9">
      <c r="A65" s="1">
        <v>35323</v>
      </c>
      <c r="B65">
        <v>2.5</v>
      </c>
      <c r="C65">
        <f t="shared" si="1"/>
        <v>2500</v>
      </c>
      <c r="D65" s="2" t="s">
        <v>64</v>
      </c>
      <c r="E65" t="str">
        <f t="shared" si="6"/>
        <v>20.7</v>
      </c>
      <c r="F65" s="3">
        <f t="shared" si="7"/>
        <v>207</v>
      </c>
      <c r="G65" s="4">
        <f t="shared" si="3"/>
        <v>4830917.8743961351</v>
      </c>
      <c r="H65" s="3">
        <f>200/INDEX('[1]US CPI'!$B$2:$M$97, YEAR(A65)-1912, MONTH(A65))</f>
        <v>1.2674271229404308</v>
      </c>
      <c r="I65" s="4">
        <f t="shared" si="4"/>
        <v>6.5811066577525024</v>
      </c>
    </row>
    <row r="66" spans="1:9">
      <c r="A66" s="1">
        <v>35323</v>
      </c>
      <c r="B66">
        <v>3.2</v>
      </c>
      <c r="C66">
        <f t="shared" si="1"/>
        <v>3200</v>
      </c>
      <c r="D66" s="2" t="s">
        <v>65</v>
      </c>
      <c r="E66" t="str">
        <f t="shared" si="6"/>
        <v>17.3</v>
      </c>
      <c r="F66" s="3">
        <f t="shared" si="7"/>
        <v>173</v>
      </c>
      <c r="G66" s="4">
        <f t="shared" si="3"/>
        <v>5780346.8208092488</v>
      </c>
      <c r="H66" s="3">
        <f>200/INDEX('[1]US CPI'!$B$2:$M$97, YEAR(A66)-1912, MONTH(A66))</f>
        <v>1.2674271229404308</v>
      </c>
      <c r="I66" s="4">
        <f t="shared" si="4"/>
        <v>6.6590309000806247</v>
      </c>
    </row>
    <row r="67" spans="1:9">
      <c r="A67" s="1">
        <v>35655</v>
      </c>
      <c r="B67">
        <v>2.1</v>
      </c>
      <c r="C67">
        <f t="shared" si="1"/>
        <v>2100</v>
      </c>
      <c r="D67" s="2" t="s">
        <v>66</v>
      </c>
      <c r="E67" t="str">
        <f t="shared" si="6"/>
        <v>18.1</v>
      </c>
      <c r="F67" s="3">
        <f t="shared" si="7"/>
        <v>181</v>
      </c>
      <c r="G67" s="4">
        <f t="shared" si="3"/>
        <v>5524861.8784530386</v>
      </c>
      <c r="H67" s="3">
        <f>200/INDEX('[1]US CPI'!$B$2:$M$97, YEAR(A67)-1912, MONTH(A67))</f>
        <v>1.2437810945273631</v>
      </c>
      <c r="I67" s="4">
        <f t="shared" si="4"/>
        <v>6.6475774738792666</v>
      </c>
    </row>
    <row r="68" spans="1:9">
      <c r="A68" s="1">
        <v>35655</v>
      </c>
      <c r="B68">
        <v>3.1</v>
      </c>
      <c r="C68">
        <f t="shared" si="1"/>
        <v>3100</v>
      </c>
      <c r="D68" s="2" t="s">
        <v>67</v>
      </c>
      <c r="E68" t="str">
        <f t="shared" si="6"/>
        <v>14.8</v>
      </c>
      <c r="F68" s="3">
        <f t="shared" si="7"/>
        <v>148</v>
      </c>
      <c r="G68" s="4">
        <f t="shared" si="3"/>
        <v>6756756.7567567565</v>
      </c>
      <c r="H68" s="3">
        <f>200/INDEX('[1]US CPI'!$B$2:$M$97, YEAR(A68)-1912, MONTH(A68))</f>
        <v>1.2437810945273631</v>
      </c>
      <c r="I68" s="4">
        <f t="shared" si="4"/>
        <v>6.7349943333534936</v>
      </c>
    </row>
    <row r="69" spans="1:9">
      <c r="A69" s="1">
        <v>35655</v>
      </c>
      <c r="B69">
        <v>4</v>
      </c>
      <c r="C69">
        <f t="shared" si="1"/>
        <v>4000</v>
      </c>
      <c r="D69" s="2" t="s">
        <v>68</v>
      </c>
      <c r="E69" t="str">
        <f t="shared" si="6"/>
        <v>14.1</v>
      </c>
      <c r="F69" s="3">
        <f t="shared" si="7"/>
        <v>141</v>
      </c>
      <c r="G69" s="4">
        <f t="shared" si="3"/>
        <v>7092198.5815602839</v>
      </c>
      <c r="H69" s="3">
        <f>200/INDEX('[1]US CPI'!$B$2:$M$97, YEAR(A69)-1912, MONTH(A69))</f>
        <v>1.2437810945273631</v>
      </c>
      <c r="I69" s="4">
        <f t="shared" si="4"/>
        <v>6.7560369360930714</v>
      </c>
    </row>
    <row r="70" spans="1:9">
      <c r="A70" s="1">
        <v>35666</v>
      </c>
      <c r="B70">
        <v>2.1</v>
      </c>
      <c r="C70">
        <f t="shared" ref="C70:C133" si="8">B70*1000</f>
        <v>2100</v>
      </c>
      <c r="D70" s="2" t="s">
        <v>69</v>
      </c>
      <c r="E70" t="str">
        <f t="shared" si="6"/>
        <v>15.3</v>
      </c>
      <c r="F70" s="3">
        <f t="shared" si="7"/>
        <v>153</v>
      </c>
      <c r="G70" s="4">
        <f t="shared" ref="G70:G133" si="9">1000000000/F70</f>
        <v>6535947.712418301</v>
      </c>
      <c r="H70" s="3">
        <f>200/INDEX('[1]US CPI'!$B$2:$M$97, YEAR(A70)-1912, MONTH(A70))</f>
        <v>1.2437810945273631</v>
      </c>
      <c r="I70" s="4">
        <f t="shared" ref="I70:I133" si="10">LOG(G70/H70)</f>
        <v>6.7205646179308527</v>
      </c>
    </row>
    <row r="71" spans="1:9">
      <c r="A71" s="1">
        <v>35666</v>
      </c>
      <c r="B71">
        <v>3.1</v>
      </c>
      <c r="C71">
        <f t="shared" si="8"/>
        <v>3100</v>
      </c>
      <c r="D71" s="2" t="s">
        <v>70</v>
      </c>
      <c r="E71" t="str">
        <f t="shared" si="6"/>
        <v>12.2</v>
      </c>
      <c r="F71" s="3">
        <f t="shared" si="7"/>
        <v>122</v>
      </c>
      <c r="G71" s="4">
        <f t="shared" si="9"/>
        <v>8196721.3114754101</v>
      </c>
      <c r="H71" s="3">
        <f>200/INDEX('[1]US CPI'!$B$2:$M$97, YEAR(A71)-1912, MONTH(A71))</f>
        <v>1.2437810945273631</v>
      </c>
      <c r="I71" s="4">
        <f t="shared" si="10"/>
        <v>6.8188962180737027</v>
      </c>
    </row>
    <row r="72" spans="1:9">
      <c r="A72" s="1">
        <v>35666</v>
      </c>
      <c r="B72">
        <v>3.5</v>
      </c>
      <c r="C72">
        <f t="shared" si="8"/>
        <v>3500</v>
      </c>
      <c r="D72" s="2" t="s">
        <v>71</v>
      </c>
      <c r="E72" t="str">
        <f t="shared" si="6"/>
        <v>11.8</v>
      </c>
      <c r="F72" s="3">
        <f t="shared" si="7"/>
        <v>118</v>
      </c>
      <c r="G72" s="4">
        <f t="shared" si="9"/>
        <v>8474576.2711864412</v>
      </c>
      <c r="H72" s="3">
        <f>200/INDEX('[1]US CPI'!$B$2:$M$97, YEAR(A72)-1912, MONTH(A72))</f>
        <v>1.2437810945273631</v>
      </c>
      <c r="I72" s="4">
        <f t="shared" si="10"/>
        <v>6.8333740414423261</v>
      </c>
    </row>
    <row r="73" spans="1:9">
      <c r="A73" s="1">
        <v>35666</v>
      </c>
      <c r="B73">
        <v>4.3</v>
      </c>
      <c r="C73">
        <f t="shared" si="8"/>
        <v>4300</v>
      </c>
      <c r="D73" s="2" t="s">
        <v>71</v>
      </c>
      <c r="E73" t="str">
        <f t="shared" si="6"/>
        <v>11.8</v>
      </c>
      <c r="F73" s="3">
        <f t="shared" si="7"/>
        <v>118</v>
      </c>
      <c r="G73" s="4">
        <f t="shared" si="9"/>
        <v>8474576.2711864412</v>
      </c>
      <c r="H73" s="3">
        <f>200/INDEX('[1]US CPI'!$B$2:$M$97, YEAR(A73)-1912, MONTH(A73))</f>
        <v>1.2437810945273631</v>
      </c>
      <c r="I73" s="4">
        <f t="shared" si="10"/>
        <v>6.8333740414423261</v>
      </c>
    </row>
    <row r="74" spans="1:9">
      <c r="A74" s="1">
        <v>35666</v>
      </c>
      <c r="B74">
        <v>5.0999999999999996</v>
      </c>
      <c r="C74">
        <f t="shared" si="8"/>
        <v>5100</v>
      </c>
      <c r="D74" s="2" t="s">
        <v>72</v>
      </c>
      <c r="E74" t="str">
        <f t="shared" si="6"/>
        <v>10.4</v>
      </c>
      <c r="F74" s="3">
        <f t="shared" si="7"/>
        <v>104</v>
      </c>
      <c r="G74" s="4">
        <f t="shared" si="9"/>
        <v>9615384.615384616</v>
      </c>
      <c r="H74" s="3">
        <f>200/INDEX('[1]US CPI'!$B$2:$M$97, YEAR(A74)-1912, MONTH(A74))</f>
        <v>1.2437810945273631</v>
      </c>
      <c r="I74" s="4">
        <f t="shared" si="10"/>
        <v>6.8882227094496713</v>
      </c>
    </row>
    <row r="75" spans="1:9">
      <c r="A75" s="1">
        <v>35678</v>
      </c>
      <c r="B75">
        <v>7</v>
      </c>
      <c r="C75">
        <f t="shared" si="8"/>
        <v>7000</v>
      </c>
      <c r="D75" s="2" t="s">
        <v>73</v>
      </c>
      <c r="E75" t="str">
        <f t="shared" si="6"/>
        <v>11.0</v>
      </c>
      <c r="F75" s="3">
        <f t="shared" si="7"/>
        <v>110</v>
      </c>
      <c r="G75" s="4">
        <f t="shared" si="9"/>
        <v>9090909.0909090918</v>
      </c>
      <c r="H75" s="3">
        <f>200/INDEX('[1]US CPI'!$B$2:$M$97, YEAR(A75)-1912, MONTH(A75))</f>
        <v>1.240694789081886</v>
      </c>
      <c r="I75" s="4">
        <f t="shared" si="10"/>
        <v>6.8649423566468659</v>
      </c>
    </row>
    <row r="76" spans="1:9">
      <c r="A76" s="1">
        <v>35763</v>
      </c>
      <c r="B76">
        <v>3.2</v>
      </c>
      <c r="C76">
        <f t="shared" si="8"/>
        <v>3200</v>
      </c>
      <c r="D76" s="2" t="s">
        <v>72</v>
      </c>
      <c r="E76" t="str">
        <f t="shared" si="6"/>
        <v>10.4</v>
      </c>
      <c r="F76" s="3">
        <f t="shared" si="7"/>
        <v>104</v>
      </c>
      <c r="G76" s="4">
        <f t="shared" si="9"/>
        <v>9615384.615384616</v>
      </c>
      <c r="H76" s="3">
        <f>200/INDEX('[1]US CPI'!$B$2:$M$97, YEAR(A76)-1912, MONTH(A76))</f>
        <v>1.2383900928792571</v>
      </c>
      <c r="I76" s="4">
        <f t="shared" si="10"/>
        <v>6.8901091917043598</v>
      </c>
    </row>
    <row r="77" spans="1:9">
      <c r="A77" s="1">
        <v>35763</v>
      </c>
      <c r="B77">
        <v>3.2</v>
      </c>
      <c r="C77">
        <f t="shared" si="8"/>
        <v>3200</v>
      </c>
      <c r="D77" s="2" t="s">
        <v>74</v>
      </c>
      <c r="E77" t="str">
        <f t="shared" si="6"/>
        <v>10.2</v>
      </c>
      <c r="F77" s="3">
        <f t="shared" si="7"/>
        <v>102</v>
      </c>
      <c r="G77" s="4">
        <f t="shared" si="9"/>
        <v>9803921.5686274506</v>
      </c>
      <c r="H77" s="3">
        <f>200/INDEX('[1]US CPI'!$B$2:$M$97, YEAR(A77)-1912, MONTH(A77))</f>
        <v>1.2383900928792571</v>
      </c>
      <c r="I77" s="4">
        <f t="shared" si="10"/>
        <v>6.8985423592412225</v>
      </c>
    </row>
    <row r="78" spans="1:9">
      <c r="A78" s="1">
        <v>35763</v>
      </c>
      <c r="B78">
        <v>4.3</v>
      </c>
      <c r="C78">
        <f t="shared" si="8"/>
        <v>4300</v>
      </c>
      <c r="D78" s="2" t="s">
        <v>75</v>
      </c>
      <c r="E78" t="str">
        <f t="shared" si="6"/>
        <v>10.1</v>
      </c>
      <c r="F78" s="3">
        <f t="shared" si="7"/>
        <v>101</v>
      </c>
      <c r="G78" s="4">
        <f t="shared" si="9"/>
        <v>9900990.0990099013</v>
      </c>
      <c r="H78" s="3">
        <f>200/INDEX('[1]US CPI'!$B$2:$M$97, YEAR(A78)-1912, MONTH(A78))</f>
        <v>1.2383900928792571</v>
      </c>
      <c r="I78" s="4">
        <f t="shared" si="10"/>
        <v>6.9028211572204983</v>
      </c>
    </row>
    <row r="79" spans="1:9">
      <c r="A79" s="1">
        <v>35763</v>
      </c>
      <c r="B79">
        <v>4.3</v>
      </c>
      <c r="C79">
        <f t="shared" si="8"/>
        <v>4300</v>
      </c>
      <c r="D79" s="2" t="s">
        <v>76</v>
      </c>
      <c r="E79" t="str">
        <f t="shared" si="6"/>
        <v>9.76</v>
      </c>
      <c r="F79" s="3">
        <f t="shared" si="7"/>
        <v>97.6</v>
      </c>
      <c r="G79" s="4">
        <f t="shared" si="9"/>
        <v>10245901.639344264</v>
      </c>
      <c r="H79" s="3">
        <f>200/INDEX('[1]US CPI'!$B$2:$M$97, YEAR(A79)-1912, MONTH(A79))</f>
        <v>1.2383900928792571</v>
      </c>
      <c r="I79" s="4">
        <f t="shared" si="10"/>
        <v>6.9176927133364483</v>
      </c>
    </row>
    <row r="80" spans="1:9">
      <c r="A80" s="1">
        <v>35763</v>
      </c>
      <c r="B80">
        <v>6.4</v>
      </c>
      <c r="C80">
        <f t="shared" si="8"/>
        <v>6400</v>
      </c>
      <c r="D80" s="2" t="s">
        <v>77</v>
      </c>
      <c r="E80" t="str">
        <f t="shared" si="6"/>
        <v>8.54</v>
      </c>
      <c r="F80" s="3">
        <f t="shared" si="7"/>
        <v>85.4</v>
      </c>
      <c r="G80" s="4">
        <f t="shared" si="9"/>
        <v>11709601.8735363</v>
      </c>
      <c r="H80" s="3">
        <f>200/INDEX('[1]US CPI'!$B$2:$M$97, YEAR(A80)-1912, MONTH(A80))</f>
        <v>1.2383900928792571</v>
      </c>
      <c r="I80" s="4">
        <f t="shared" si="10"/>
        <v>6.9756846603141351</v>
      </c>
    </row>
    <row r="81" spans="1:9">
      <c r="A81" s="1">
        <v>35763</v>
      </c>
      <c r="B81">
        <v>6.4</v>
      </c>
      <c r="C81">
        <f t="shared" si="8"/>
        <v>6400</v>
      </c>
      <c r="D81" s="2" t="s">
        <v>78</v>
      </c>
      <c r="E81" t="str">
        <f t="shared" si="6"/>
        <v>8.00</v>
      </c>
      <c r="F81" s="3">
        <f t="shared" si="7"/>
        <v>80</v>
      </c>
      <c r="G81" s="4">
        <f t="shared" si="9"/>
        <v>12500000</v>
      </c>
      <c r="H81" s="3">
        <f>200/INDEX('[1]US CPI'!$B$2:$M$97, YEAR(A81)-1912, MONTH(A81))</f>
        <v>1.2383900928792571</v>
      </c>
      <c r="I81" s="4">
        <f t="shared" si="10"/>
        <v>7.0040525440111967</v>
      </c>
    </row>
    <row r="82" spans="1:9">
      <c r="A82" s="1">
        <v>35767</v>
      </c>
      <c r="B82">
        <v>5.0999999999999996</v>
      </c>
      <c r="C82">
        <f t="shared" si="8"/>
        <v>5100</v>
      </c>
      <c r="D82" s="2" t="s">
        <v>75</v>
      </c>
      <c r="E82" t="str">
        <f t="shared" si="6"/>
        <v>10.1</v>
      </c>
      <c r="F82" s="3">
        <f t="shared" si="7"/>
        <v>101</v>
      </c>
      <c r="G82" s="4">
        <f t="shared" si="9"/>
        <v>9900990.0990099013</v>
      </c>
      <c r="H82" s="3">
        <f>200/INDEX('[1]US CPI'!$B$2:$M$97, YEAR(A82)-1912, MONTH(A82))</f>
        <v>1.2399256044637321</v>
      </c>
      <c r="I82" s="4">
        <f t="shared" si="10"/>
        <v>6.9022829979423381</v>
      </c>
    </row>
    <row r="83" spans="1:9">
      <c r="A83" s="1">
        <v>35767</v>
      </c>
      <c r="B83">
        <v>6.4</v>
      </c>
      <c r="C83">
        <f t="shared" si="8"/>
        <v>6400</v>
      </c>
      <c r="D83" s="2" t="s">
        <v>79</v>
      </c>
      <c r="E83" t="str">
        <f t="shared" si="6"/>
        <v>9.88</v>
      </c>
      <c r="F83" s="3">
        <f t="shared" si="7"/>
        <v>98.8</v>
      </c>
      <c r="G83" s="4">
        <f t="shared" si="9"/>
        <v>10121457.489878543</v>
      </c>
      <c r="H83" s="3">
        <f>200/INDEX('[1]US CPI'!$B$2:$M$97, YEAR(A83)-1912, MONTH(A83))</f>
        <v>1.2399256044637321</v>
      </c>
      <c r="I83" s="4">
        <f t="shared" si="10"/>
        <v>6.911847427137352</v>
      </c>
    </row>
    <row r="84" spans="1:9">
      <c r="A84" s="1">
        <v>35767</v>
      </c>
      <c r="B84">
        <v>5.2</v>
      </c>
      <c r="C84">
        <f t="shared" si="8"/>
        <v>5200</v>
      </c>
      <c r="D84" s="2" t="s">
        <v>80</v>
      </c>
      <c r="E84" t="str">
        <f t="shared" si="6"/>
        <v>9.71</v>
      </c>
      <c r="F84" s="3">
        <f t="shared" si="7"/>
        <v>97.1</v>
      </c>
      <c r="G84" s="4">
        <f t="shared" si="9"/>
        <v>10298661.174047375</v>
      </c>
      <c r="H84" s="3">
        <f>200/INDEX('[1]US CPI'!$B$2:$M$97, YEAR(A84)-1912, MONTH(A84))</f>
        <v>1.2399256044637321</v>
      </c>
      <c r="I84" s="4">
        <f t="shared" si="10"/>
        <v>6.9193851418169752</v>
      </c>
    </row>
    <row r="85" spans="1:9">
      <c r="A85" s="1">
        <v>35767</v>
      </c>
      <c r="B85">
        <v>7</v>
      </c>
      <c r="C85">
        <f t="shared" si="8"/>
        <v>7000</v>
      </c>
      <c r="D85" s="2" t="s">
        <v>81</v>
      </c>
      <c r="E85" t="str">
        <f t="shared" si="6"/>
        <v>9.53</v>
      </c>
      <c r="F85" s="3">
        <f t="shared" si="7"/>
        <v>95.3</v>
      </c>
      <c r="G85" s="4">
        <f t="shared" si="9"/>
        <v>10493179.43336831</v>
      </c>
      <c r="H85" s="3">
        <f>200/INDEX('[1]US CPI'!$B$2:$M$97, YEAR(A85)-1912, MONTH(A85))</f>
        <v>1.2399256044637321</v>
      </c>
      <c r="I85" s="4">
        <f t="shared" si="10"/>
        <v>6.9275114710866541</v>
      </c>
    </row>
    <row r="86" spans="1:9">
      <c r="A86" s="1">
        <v>35767</v>
      </c>
      <c r="B86">
        <v>8.4</v>
      </c>
      <c r="C86">
        <f t="shared" si="8"/>
        <v>8400</v>
      </c>
      <c r="D86" s="2" t="s">
        <v>82</v>
      </c>
      <c r="E86" t="str">
        <f t="shared" si="6"/>
        <v>9.31</v>
      </c>
      <c r="F86" s="3">
        <f t="shared" si="7"/>
        <v>93.1</v>
      </c>
      <c r="G86" s="4">
        <f t="shared" si="9"/>
        <v>10741138.560687434</v>
      </c>
      <c r="H86" s="3">
        <f>200/INDEX('[1]US CPI'!$B$2:$M$97, YEAR(A86)-1912, MONTH(A86))</f>
        <v>1.2399256044637321</v>
      </c>
      <c r="I86" s="4">
        <f t="shared" si="10"/>
        <v>6.9376546907436376</v>
      </c>
    </row>
    <row r="87" spans="1:9">
      <c r="A87" s="1">
        <v>35811</v>
      </c>
      <c r="B87">
        <v>6.4</v>
      </c>
      <c r="C87">
        <f t="shared" si="8"/>
        <v>6400</v>
      </c>
      <c r="D87" s="2" t="s">
        <v>83</v>
      </c>
      <c r="E87" t="str">
        <f t="shared" si="6"/>
        <v>9.52</v>
      </c>
      <c r="F87" s="3">
        <f t="shared" si="7"/>
        <v>95.2</v>
      </c>
      <c r="G87" s="4">
        <f t="shared" si="9"/>
        <v>10504201.680672269</v>
      </c>
      <c r="H87" s="3">
        <f>200/INDEX('[1]US CPI'!$B$2:$M$97, YEAR(A87)-1912, MONTH(A87))</f>
        <v>1.2376237623762376</v>
      </c>
      <c r="I87" s="4">
        <f t="shared" si="10"/>
        <v>6.928774412390112</v>
      </c>
    </row>
    <row r="88" spans="1:9">
      <c r="A88" s="1">
        <v>35811</v>
      </c>
      <c r="B88">
        <v>4.3</v>
      </c>
      <c r="C88">
        <f t="shared" si="8"/>
        <v>4300</v>
      </c>
      <c r="D88" s="2" t="s">
        <v>84</v>
      </c>
      <c r="E88" t="str">
        <f t="shared" si="6"/>
        <v>9.36</v>
      </c>
      <c r="F88" s="3">
        <f t="shared" si="7"/>
        <v>93.6</v>
      </c>
      <c r="G88" s="4">
        <f t="shared" si="9"/>
        <v>10683760.683760684</v>
      </c>
      <c r="H88" s="3">
        <f>200/INDEX('[1]US CPI'!$B$2:$M$97, YEAR(A88)-1912, MONTH(A88))</f>
        <v>1.2376237623762376</v>
      </c>
      <c r="I88" s="4">
        <f t="shared" si="10"/>
        <v>6.9361355120364809</v>
      </c>
    </row>
    <row r="89" spans="1:9">
      <c r="A89" s="1">
        <v>35811</v>
      </c>
      <c r="B89">
        <v>6.4</v>
      </c>
      <c r="C89">
        <f t="shared" si="8"/>
        <v>6400</v>
      </c>
      <c r="D89" s="2" t="s">
        <v>85</v>
      </c>
      <c r="E89" t="str">
        <f t="shared" si="6"/>
        <v>8.63</v>
      </c>
      <c r="F89" s="3">
        <f t="shared" si="7"/>
        <v>86.3</v>
      </c>
      <c r="G89" s="4">
        <f t="shared" si="9"/>
        <v>11587485.515643105</v>
      </c>
      <c r="H89" s="3">
        <f>200/INDEX('[1]US CPI'!$B$2:$M$97, YEAR(A89)-1912, MONTH(A89))</f>
        <v>1.2376237623762376</v>
      </c>
      <c r="I89" s="4">
        <f t="shared" si="10"/>
        <v>6.9714005650593762</v>
      </c>
    </row>
    <row r="90" spans="1:9">
      <c r="A90" s="1">
        <v>35811</v>
      </c>
      <c r="B90">
        <v>8.4</v>
      </c>
      <c r="C90">
        <f t="shared" si="8"/>
        <v>8400</v>
      </c>
      <c r="D90" s="2" t="s">
        <v>86</v>
      </c>
      <c r="E90" t="str">
        <f t="shared" si="6"/>
        <v>8.39</v>
      </c>
      <c r="F90" s="3">
        <f t="shared" si="7"/>
        <v>83.9</v>
      </c>
      <c r="G90" s="4">
        <f t="shared" si="9"/>
        <v>11918951.132300356</v>
      </c>
      <c r="H90" s="3">
        <f>200/INDEX('[1]US CPI'!$B$2:$M$97, YEAR(A90)-1912, MONTH(A90))</f>
        <v>1.2376237623762376</v>
      </c>
      <c r="I90" s="4">
        <f t="shared" si="10"/>
        <v>6.983649399945886</v>
      </c>
    </row>
    <row r="91" spans="1:9">
      <c r="A91" s="1">
        <v>35829</v>
      </c>
      <c r="B91">
        <v>5.2</v>
      </c>
      <c r="C91">
        <f t="shared" si="8"/>
        <v>5200</v>
      </c>
      <c r="D91" s="2" t="s">
        <v>87</v>
      </c>
      <c r="E91" t="str">
        <f t="shared" si="6"/>
        <v>7.85</v>
      </c>
      <c r="F91" s="3">
        <f t="shared" si="7"/>
        <v>78.5</v>
      </c>
      <c r="G91" s="4">
        <f t="shared" si="9"/>
        <v>12738853.503184713</v>
      </c>
      <c r="H91" s="3">
        <f>200/INDEX('[1]US CPI'!$B$2:$M$97, YEAR(A91)-1912, MONTH(A91))</f>
        <v>1.2353304508956144</v>
      </c>
      <c r="I91" s="4">
        <f t="shared" si="10"/>
        <v>7.0133471963441396</v>
      </c>
    </row>
    <row r="92" spans="1:9">
      <c r="A92" s="1">
        <v>35829</v>
      </c>
      <c r="B92">
        <v>6.4</v>
      </c>
      <c r="C92">
        <f t="shared" si="8"/>
        <v>6400</v>
      </c>
      <c r="D92" s="2" t="s">
        <v>88</v>
      </c>
      <c r="E92" t="str">
        <f t="shared" si="6"/>
        <v>7.82</v>
      </c>
      <c r="F92" s="3">
        <f t="shared" si="7"/>
        <v>78.2</v>
      </c>
      <c r="G92" s="4">
        <f t="shared" si="9"/>
        <v>12787723.785166239</v>
      </c>
      <c r="H92" s="3">
        <f>200/INDEX('[1]US CPI'!$B$2:$M$97, YEAR(A92)-1912, MONTH(A92))</f>
        <v>1.2353304508956144</v>
      </c>
      <c r="I92" s="4">
        <f t="shared" si="10"/>
        <v>7.0150101000295448</v>
      </c>
    </row>
    <row r="93" spans="1:9">
      <c r="A93" s="1">
        <v>35887</v>
      </c>
      <c r="B93">
        <v>5.0999999999999996</v>
      </c>
      <c r="C93">
        <f t="shared" si="8"/>
        <v>5100</v>
      </c>
      <c r="D93" s="2" t="s">
        <v>89</v>
      </c>
      <c r="E93" t="str">
        <f t="shared" si="6"/>
        <v>8.57</v>
      </c>
      <c r="F93" s="3">
        <f t="shared" si="7"/>
        <v>85.7</v>
      </c>
      <c r="G93" s="4">
        <f t="shared" si="9"/>
        <v>11668611.435239207</v>
      </c>
      <c r="H93" s="3">
        <f>200/INDEX('[1]US CPI'!$B$2:$M$97, YEAR(A93)-1912, MONTH(A93))</f>
        <v>1.2307692307692308</v>
      </c>
      <c r="I93" s="4">
        <f t="shared" si="10"/>
        <v>6.9768425477277143</v>
      </c>
    </row>
    <row r="94" spans="1:9">
      <c r="A94" s="1">
        <v>35887</v>
      </c>
      <c r="B94">
        <v>4.3</v>
      </c>
      <c r="C94">
        <f t="shared" si="8"/>
        <v>4300</v>
      </c>
      <c r="D94" s="2" t="s">
        <v>90</v>
      </c>
      <c r="E94" t="str">
        <f t="shared" si="6"/>
        <v>8.56</v>
      </c>
      <c r="F94" s="3">
        <f t="shared" si="7"/>
        <v>85.6</v>
      </c>
      <c r="G94" s="4">
        <f t="shared" si="9"/>
        <v>11682242.990654206</v>
      </c>
      <c r="H94" s="3">
        <f>200/INDEX('[1]US CPI'!$B$2:$M$97, YEAR(A94)-1912, MONTH(A94))</f>
        <v>1.2307692307692308</v>
      </c>
      <c r="I94" s="4">
        <f t="shared" si="10"/>
        <v>6.9773496049737584</v>
      </c>
    </row>
    <row r="95" spans="1:9">
      <c r="A95" s="1">
        <v>35887</v>
      </c>
      <c r="B95">
        <v>6.4</v>
      </c>
      <c r="C95">
        <f t="shared" si="8"/>
        <v>6400</v>
      </c>
      <c r="D95" s="2" t="s">
        <v>91</v>
      </c>
      <c r="E95" t="str">
        <f t="shared" si="6"/>
        <v>7.43</v>
      </c>
      <c r="F95" s="3">
        <f t="shared" si="7"/>
        <v>74.3</v>
      </c>
      <c r="G95" s="4">
        <f t="shared" si="9"/>
        <v>13458950.201884253</v>
      </c>
      <c r="H95" s="3">
        <f>200/INDEX('[1]US CPI'!$B$2:$M$97, YEAR(A95)-1912, MONTH(A95))</f>
        <v>1.2307692307692308</v>
      </c>
      <c r="I95" s="4">
        <f t="shared" si="10"/>
        <v>7.0388345558903369</v>
      </c>
    </row>
    <row r="96" spans="1:9">
      <c r="A96" s="1">
        <v>35887</v>
      </c>
      <c r="B96">
        <v>6.4</v>
      </c>
      <c r="C96">
        <f t="shared" si="8"/>
        <v>6400</v>
      </c>
      <c r="D96" s="2" t="s">
        <v>92</v>
      </c>
      <c r="E96" t="str">
        <f t="shared" si="6"/>
        <v>6.11</v>
      </c>
      <c r="F96" s="3">
        <f t="shared" si="7"/>
        <v>61.1</v>
      </c>
      <c r="G96" s="4">
        <f t="shared" si="9"/>
        <v>16366612.111292962</v>
      </c>
      <c r="H96" s="3">
        <f>200/INDEX('[1]US CPI'!$B$2:$M$97, YEAR(A96)-1912, MONTH(A96))</f>
        <v>1.2307692307692308</v>
      </c>
      <c r="I96" s="4">
        <f t="shared" si="10"/>
        <v>7.1237821594083579</v>
      </c>
    </row>
    <row r="97" spans="1:9">
      <c r="A97" s="1">
        <v>35889</v>
      </c>
      <c r="B97">
        <v>5.2</v>
      </c>
      <c r="C97">
        <f t="shared" si="8"/>
        <v>5200</v>
      </c>
      <c r="D97" s="2" t="s">
        <v>93</v>
      </c>
      <c r="E97" t="str">
        <f t="shared" si="6"/>
        <v>7.72</v>
      </c>
      <c r="F97" s="3">
        <f t="shared" si="7"/>
        <v>77.2</v>
      </c>
      <c r="G97" s="4">
        <f t="shared" si="9"/>
        <v>12953367.875647668</v>
      </c>
      <c r="H97" s="3">
        <f>200/INDEX('[1]US CPI'!$B$2:$M$97, YEAR(A97)-1912, MONTH(A97))</f>
        <v>1.2307692307692308</v>
      </c>
      <c r="I97" s="4">
        <f t="shared" si="10"/>
        <v>7.0222060693151755</v>
      </c>
    </row>
    <row r="98" spans="1:9">
      <c r="A98" s="1">
        <v>35889</v>
      </c>
      <c r="B98">
        <v>4.3</v>
      </c>
      <c r="C98">
        <f t="shared" si="8"/>
        <v>4300</v>
      </c>
      <c r="D98" s="2" t="s">
        <v>94</v>
      </c>
      <c r="E98" t="str">
        <f t="shared" si="6"/>
        <v>7.63</v>
      </c>
      <c r="F98" s="3">
        <f t="shared" si="7"/>
        <v>76.3</v>
      </c>
      <c r="G98" s="4">
        <f t="shared" si="9"/>
        <v>13106159.895150721</v>
      </c>
      <c r="H98" s="3">
        <f>200/INDEX('[1]US CPI'!$B$2:$M$97, YEAR(A98)-1912, MONTH(A98))</f>
        <v>1.2307692307692308</v>
      </c>
      <c r="I98" s="4">
        <f t="shared" si="10"/>
        <v>7.0272988316960312</v>
      </c>
    </row>
    <row r="99" spans="1:9">
      <c r="A99" s="1">
        <v>35889</v>
      </c>
      <c r="B99">
        <v>6.4</v>
      </c>
      <c r="C99">
        <f t="shared" si="8"/>
        <v>6400</v>
      </c>
      <c r="D99" s="2" t="s">
        <v>95</v>
      </c>
      <c r="E99" t="str">
        <f t="shared" si="6"/>
        <v>6.65</v>
      </c>
      <c r="F99" s="3">
        <f t="shared" si="7"/>
        <v>66.5</v>
      </c>
      <c r="G99" s="4">
        <f t="shared" si="9"/>
        <v>15037593.984962406</v>
      </c>
      <c r="H99" s="3">
        <f>200/INDEX('[1]US CPI'!$B$2:$M$97, YEAR(A99)-1912, MONTH(A99))</f>
        <v>1.2307692307692308</v>
      </c>
      <c r="I99" s="4">
        <f t="shared" si="10"/>
        <v>7.0870017243478074</v>
      </c>
    </row>
    <row r="100" spans="1:9">
      <c r="A100" s="1">
        <v>35889</v>
      </c>
      <c r="B100">
        <v>5.2</v>
      </c>
      <c r="C100">
        <f t="shared" si="8"/>
        <v>5200</v>
      </c>
      <c r="D100" s="2" t="s">
        <v>96</v>
      </c>
      <c r="E100" t="str">
        <f t="shared" si="6"/>
        <v>6.63</v>
      </c>
      <c r="F100" s="3">
        <f t="shared" si="7"/>
        <v>66.3</v>
      </c>
      <c r="G100" s="4">
        <f t="shared" si="9"/>
        <v>15082956.259426849</v>
      </c>
      <c r="H100" s="3">
        <f>200/INDEX('[1]US CPI'!$B$2:$M$97, YEAR(A100)-1912, MONTH(A100))</f>
        <v>1.2307692307692308</v>
      </c>
      <c r="I100" s="4">
        <f t="shared" si="10"/>
        <v>7.0883098412461392</v>
      </c>
    </row>
    <row r="101" spans="1:9">
      <c r="A101" s="1">
        <v>35889</v>
      </c>
      <c r="B101">
        <v>9</v>
      </c>
      <c r="C101">
        <f t="shared" si="8"/>
        <v>9000</v>
      </c>
      <c r="D101" s="2" t="s">
        <v>97</v>
      </c>
      <c r="E101" t="str">
        <f t="shared" si="6"/>
        <v>6.38</v>
      </c>
      <c r="F101" s="3">
        <f t="shared" si="7"/>
        <v>63.8</v>
      </c>
      <c r="G101" s="4">
        <f t="shared" si="9"/>
        <v>15673981.191222571</v>
      </c>
      <c r="H101" s="3">
        <f>200/INDEX('[1]US CPI'!$B$2:$M$97, YEAR(A101)-1912, MONTH(A101))</f>
        <v>1.2307692307692308</v>
      </c>
      <c r="I101" s="4">
        <f t="shared" si="10"/>
        <v>7.1050026909297497</v>
      </c>
    </row>
    <row r="102" spans="1:9">
      <c r="A102" s="1">
        <v>35902</v>
      </c>
      <c r="B102">
        <v>4.3</v>
      </c>
      <c r="C102">
        <f t="shared" si="8"/>
        <v>4300</v>
      </c>
      <c r="D102" s="2" t="s">
        <v>98</v>
      </c>
      <c r="E102" t="str">
        <f t="shared" si="6"/>
        <v>7.54</v>
      </c>
      <c r="F102" s="3">
        <f t="shared" si="7"/>
        <v>75.400000000000006</v>
      </c>
      <c r="G102" s="4">
        <f t="shared" si="9"/>
        <v>13262599.469496021</v>
      </c>
      <c r="H102" s="3">
        <f>200/INDEX('[1]US CPI'!$B$2:$M$97, YEAR(A102)-1912, MONTH(A102))</f>
        <v>1.2307692307692308</v>
      </c>
      <c r="I102" s="4">
        <f t="shared" si="10"/>
        <v>7.0324520237811381</v>
      </c>
    </row>
    <row r="103" spans="1:9">
      <c r="A103" s="1">
        <v>35902</v>
      </c>
      <c r="B103">
        <v>5.2</v>
      </c>
      <c r="C103">
        <f t="shared" si="8"/>
        <v>5200</v>
      </c>
      <c r="D103" s="2" t="s">
        <v>99</v>
      </c>
      <c r="E103" t="str">
        <f t="shared" si="6"/>
        <v>7.32</v>
      </c>
      <c r="F103" s="3">
        <f t="shared" si="7"/>
        <v>73.2</v>
      </c>
      <c r="G103" s="4">
        <f t="shared" si="9"/>
        <v>13661202.185792349</v>
      </c>
      <c r="H103" s="3">
        <f>200/INDEX('[1]US CPI'!$B$2:$M$97, YEAR(A103)-1912, MONTH(A103))</f>
        <v>1.2307692307692308</v>
      </c>
      <c r="I103" s="4">
        <f t="shared" si="10"/>
        <v>7.0453122885925197</v>
      </c>
    </row>
    <row r="104" spans="1:9">
      <c r="A104" s="1">
        <v>35902</v>
      </c>
      <c r="B104">
        <v>6.4</v>
      </c>
      <c r="C104">
        <f t="shared" si="8"/>
        <v>6400</v>
      </c>
      <c r="D104" s="2" t="s">
        <v>100</v>
      </c>
      <c r="E104" t="str">
        <f t="shared" si="6"/>
        <v>6.61</v>
      </c>
      <c r="F104" s="3">
        <f t="shared" si="7"/>
        <v>66.099999999999994</v>
      </c>
      <c r="G104" s="4">
        <f t="shared" si="9"/>
        <v>15128593.040847203</v>
      </c>
      <c r="H104" s="3">
        <f>200/INDEX('[1]US CPI'!$B$2:$M$97, YEAR(A104)-1912, MONTH(A104))</f>
        <v>1.2307692307692308</v>
      </c>
      <c r="I104" s="4">
        <f t="shared" si="10"/>
        <v>7.0896219101652722</v>
      </c>
    </row>
    <row r="105" spans="1:9">
      <c r="A105" s="1">
        <v>35917</v>
      </c>
      <c r="B105">
        <v>6.4</v>
      </c>
      <c r="C105">
        <f t="shared" si="8"/>
        <v>6400</v>
      </c>
      <c r="D105" s="2" t="s">
        <v>101</v>
      </c>
      <c r="E105" t="str">
        <f t="shared" si="6"/>
        <v>6.29</v>
      </c>
      <c r="F105" s="3">
        <f t="shared" si="7"/>
        <v>62.9</v>
      </c>
      <c r="G105" s="4">
        <f t="shared" si="9"/>
        <v>15898251.192368839</v>
      </c>
      <c r="H105" s="3">
        <f>200/INDEX('[1]US CPI'!$B$2:$M$97, YEAR(A105)-1912, MONTH(A105))</f>
        <v>1.2285012285012284</v>
      </c>
      <c r="I105" s="4">
        <f t="shared" si="10"/>
        <v>7.1119737594439325</v>
      </c>
    </row>
    <row r="106" spans="1:9">
      <c r="A106" s="1">
        <v>35924</v>
      </c>
      <c r="B106">
        <v>6.4</v>
      </c>
      <c r="C106">
        <f t="shared" si="8"/>
        <v>6400</v>
      </c>
      <c r="D106" s="2" t="s">
        <v>102</v>
      </c>
      <c r="E106" t="str">
        <f t="shared" si="6"/>
        <v>5.93</v>
      </c>
      <c r="F106" s="3">
        <f t="shared" si="7"/>
        <v>59.3</v>
      </c>
      <c r="G106" s="4">
        <f t="shared" si="9"/>
        <v>16863406.408094436</v>
      </c>
      <c r="H106" s="3">
        <f>200/INDEX('[1]US CPI'!$B$2:$M$97, YEAR(A106)-1912, MONTH(A106))</f>
        <v>1.2285012285012284</v>
      </c>
      <c r="I106" s="4">
        <f t="shared" si="10"/>
        <v>7.1375697115249386</v>
      </c>
    </row>
    <row r="107" spans="1:9">
      <c r="A107" s="1">
        <v>35926</v>
      </c>
      <c r="B107">
        <v>3.2</v>
      </c>
      <c r="C107">
        <f t="shared" si="8"/>
        <v>3200</v>
      </c>
      <c r="D107" s="2" t="s">
        <v>103</v>
      </c>
      <c r="E107" t="str">
        <f t="shared" si="6"/>
        <v>8.16</v>
      </c>
      <c r="F107" s="3">
        <f t="shared" si="7"/>
        <v>81.599999999999994</v>
      </c>
      <c r="G107" s="4">
        <f t="shared" si="9"/>
        <v>12254901.960784314</v>
      </c>
      <c r="H107" s="3">
        <f>200/INDEX('[1]US CPI'!$B$2:$M$97, YEAR(A107)-1912, MONTH(A107))</f>
        <v>1.2285012285012284</v>
      </c>
      <c r="I107" s="4">
        <f t="shared" si="10"/>
        <v>6.9989342461353399</v>
      </c>
    </row>
    <row r="108" spans="1:9">
      <c r="A108" s="1">
        <v>35926</v>
      </c>
      <c r="B108">
        <v>4.3</v>
      </c>
      <c r="C108">
        <f t="shared" si="8"/>
        <v>4300</v>
      </c>
      <c r="D108" s="2" t="s">
        <v>104</v>
      </c>
      <c r="E108" t="str">
        <f t="shared" si="6"/>
        <v>6.87</v>
      </c>
      <c r="F108" s="3">
        <f t="shared" si="7"/>
        <v>68.7</v>
      </c>
      <c r="G108" s="4">
        <f t="shared" si="9"/>
        <v>14556040.756914118</v>
      </c>
      <c r="H108" s="3">
        <f>200/INDEX('[1]US CPI'!$B$2:$M$97, YEAR(A108)-1912, MONTH(A108))</f>
        <v>1.2285012285012284</v>
      </c>
      <c r="I108" s="4">
        <f t="shared" si="10"/>
        <v>7.0736676678296506</v>
      </c>
    </row>
    <row r="109" spans="1:9">
      <c r="A109" s="1">
        <v>35926</v>
      </c>
      <c r="B109">
        <v>5.2</v>
      </c>
      <c r="C109">
        <f t="shared" si="8"/>
        <v>5200</v>
      </c>
      <c r="D109" s="2" t="s">
        <v>100</v>
      </c>
      <c r="E109" t="str">
        <f t="shared" si="6"/>
        <v>6.61</v>
      </c>
      <c r="F109" s="3">
        <f t="shared" si="7"/>
        <v>66.099999999999994</v>
      </c>
      <c r="G109" s="4">
        <f t="shared" si="9"/>
        <v>15128593.040847203</v>
      </c>
      <c r="H109" s="3">
        <f>200/INDEX('[1]US CPI'!$B$2:$M$97, YEAR(A109)-1912, MONTH(A109))</f>
        <v>1.2285012285012284</v>
      </c>
      <c r="I109" s="4">
        <f t="shared" si="10"/>
        <v>7.090422945403561</v>
      </c>
    </row>
    <row r="110" spans="1:9">
      <c r="A110" s="1">
        <v>35926</v>
      </c>
      <c r="B110">
        <v>6.4</v>
      </c>
      <c r="C110">
        <f t="shared" si="8"/>
        <v>6400</v>
      </c>
      <c r="D110" s="2" t="s">
        <v>105</v>
      </c>
      <c r="E110" t="str">
        <f t="shared" si="6"/>
        <v>5.89</v>
      </c>
      <c r="F110" s="3">
        <f t="shared" si="7"/>
        <v>58.9</v>
      </c>
      <c r="G110" s="4">
        <f t="shared" si="9"/>
        <v>16977928.692699492</v>
      </c>
      <c r="H110" s="3">
        <f>200/INDEX('[1]US CPI'!$B$2:$M$97, YEAR(A110)-1912, MONTH(A110))</f>
        <v>1.2285012285012284</v>
      </c>
      <c r="I110" s="4">
        <f t="shared" si="10"/>
        <v>7.1405091101020997</v>
      </c>
    </row>
    <row r="111" spans="1:9">
      <c r="A111" s="1">
        <v>35952</v>
      </c>
      <c r="B111">
        <v>5.7</v>
      </c>
      <c r="C111">
        <f t="shared" si="8"/>
        <v>5700</v>
      </c>
      <c r="D111" s="2" t="s">
        <v>106</v>
      </c>
      <c r="E111" t="str">
        <f t="shared" si="6"/>
        <v>6.05</v>
      </c>
      <c r="F111" s="3">
        <f t="shared" si="7"/>
        <v>60.5</v>
      </c>
      <c r="G111" s="4">
        <f t="shared" si="9"/>
        <v>16528925.61983471</v>
      </c>
      <c r="H111" s="3">
        <f>200/INDEX('[1]US CPI'!$B$2:$M$97, YEAR(A111)-1912, MONTH(A111))</f>
        <v>1.2269938650306749</v>
      </c>
      <c r="I111" s="4">
        <f t="shared" si="10"/>
        <v>7.1294022340875074</v>
      </c>
    </row>
    <row r="112" spans="1:9">
      <c r="A112" s="1">
        <v>35958</v>
      </c>
      <c r="B112">
        <v>4.3</v>
      </c>
      <c r="C112">
        <f t="shared" si="8"/>
        <v>4300</v>
      </c>
      <c r="D112" s="2" t="s">
        <v>107</v>
      </c>
      <c r="E112" t="str">
        <f t="shared" si="6"/>
        <v>6.10</v>
      </c>
      <c r="F112" s="3">
        <f t="shared" si="7"/>
        <v>61</v>
      </c>
      <c r="G112" s="4">
        <f t="shared" si="9"/>
        <v>16393442.62295082</v>
      </c>
      <c r="H112" s="3">
        <f>200/INDEX('[1]US CPI'!$B$2:$M$97, YEAR(A112)-1912, MONTH(A112))</f>
        <v>1.2269938650306749</v>
      </c>
      <c r="I112" s="4">
        <f t="shared" si="10"/>
        <v>7.1258277737292097</v>
      </c>
    </row>
    <row r="113" spans="1:9">
      <c r="A113" s="1">
        <v>35958</v>
      </c>
      <c r="B113">
        <v>6.4</v>
      </c>
      <c r="C113">
        <f t="shared" si="8"/>
        <v>6400</v>
      </c>
      <c r="D113" s="2" t="s">
        <v>108</v>
      </c>
      <c r="E113" t="str">
        <f t="shared" si="6"/>
        <v>5.35</v>
      </c>
      <c r="F113" s="3">
        <f t="shared" si="7"/>
        <v>53.5</v>
      </c>
      <c r="G113" s="4">
        <f t="shared" si="9"/>
        <v>18691588.78504673</v>
      </c>
      <c r="H113" s="3">
        <f>200/INDEX('[1]US CPI'!$B$2:$M$97, YEAR(A113)-1912, MONTH(A113))</f>
        <v>1.2269938650306749</v>
      </c>
      <c r="I113" s="4">
        <f t="shared" si="10"/>
        <v>7.1828038267187484</v>
      </c>
    </row>
    <row r="114" spans="1:9">
      <c r="A114" s="1">
        <v>35991</v>
      </c>
      <c r="B114">
        <v>5.2</v>
      </c>
      <c r="C114">
        <f t="shared" si="8"/>
        <v>5200</v>
      </c>
      <c r="D114" s="2" t="s">
        <v>109</v>
      </c>
      <c r="E114" t="str">
        <f t="shared" si="6"/>
        <v>5.51</v>
      </c>
      <c r="F114" s="3">
        <f t="shared" si="7"/>
        <v>55.1</v>
      </c>
      <c r="G114" s="4">
        <f t="shared" si="9"/>
        <v>18148820.326678764</v>
      </c>
      <c r="H114" s="3">
        <f>200/INDEX('[1]US CPI'!$B$2:$M$97, YEAR(A114)-1912, MONTH(A114))</f>
        <v>1.2254901960784315</v>
      </c>
      <c r="I114" s="4">
        <f t="shared" si="10"/>
        <v>7.1705385599020763</v>
      </c>
    </row>
    <row r="115" spans="1:9">
      <c r="A115" s="1">
        <v>36007</v>
      </c>
      <c r="B115">
        <v>5.0999999999999996</v>
      </c>
      <c r="C115">
        <f t="shared" si="8"/>
        <v>5100</v>
      </c>
      <c r="D115" s="2" t="s">
        <v>110</v>
      </c>
      <c r="E115" t="str">
        <f t="shared" si="6"/>
        <v>5.91</v>
      </c>
      <c r="F115" s="3">
        <f t="shared" si="7"/>
        <v>59.1</v>
      </c>
      <c r="G115" s="4">
        <f t="shared" si="9"/>
        <v>16920473.773265652</v>
      </c>
      <c r="H115" s="3">
        <f>200/INDEX('[1]US CPI'!$B$2:$M$97, YEAR(A115)-1912, MONTH(A115))</f>
        <v>1.2254901960784315</v>
      </c>
      <c r="I115" s="4">
        <f t="shared" si="10"/>
        <v>7.1401026778726058</v>
      </c>
    </row>
    <row r="116" spans="1:9">
      <c r="A116" s="1">
        <v>36007</v>
      </c>
      <c r="B116">
        <v>5.2</v>
      </c>
      <c r="C116">
        <f t="shared" si="8"/>
        <v>5200</v>
      </c>
      <c r="D116" s="2" t="s">
        <v>111</v>
      </c>
      <c r="E116" t="str">
        <f t="shared" si="6"/>
        <v>5.57</v>
      </c>
      <c r="F116" s="3">
        <f t="shared" si="7"/>
        <v>55.7</v>
      </c>
      <c r="G116" s="4">
        <f t="shared" si="9"/>
        <v>17953321.364452422</v>
      </c>
      <c r="H116" s="3">
        <f>200/INDEX('[1]US CPI'!$B$2:$M$97, YEAR(A116)-1912, MONTH(A116))</f>
        <v>1.2254901960784315</v>
      </c>
      <c r="I116" s="4">
        <f t="shared" si="10"/>
        <v>7.1658349635801324</v>
      </c>
    </row>
    <row r="117" spans="1:9">
      <c r="A117" s="1">
        <v>36007</v>
      </c>
      <c r="B117">
        <v>6.4</v>
      </c>
      <c r="C117">
        <f t="shared" si="8"/>
        <v>6400</v>
      </c>
      <c r="D117" s="2" t="s">
        <v>112</v>
      </c>
      <c r="E117" t="str">
        <f t="shared" si="6"/>
        <v>5.28</v>
      </c>
      <c r="F117" s="3">
        <f t="shared" si="7"/>
        <v>52.8</v>
      </c>
      <c r="G117" s="4">
        <f t="shared" si="9"/>
        <v>18939393.939393941</v>
      </c>
      <c r="H117" s="3">
        <f>200/INDEX('[1]US CPI'!$B$2:$M$97, YEAR(A117)-1912, MONTH(A117))</f>
        <v>1.2254901960784315</v>
      </c>
      <c r="I117" s="4">
        <f t="shared" si="10"/>
        <v>7.1890562362200487</v>
      </c>
    </row>
    <row r="118" spans="1:9">
      <c r="A118" s="1">
        <v>36007</v>
      </c>
      <c r="B118">
        <v>8.4</v>
      </c>
      <c r="C118">
        <f t="shared" si="8"/>
        <v>8400</v>
      </c>
      <c r="D118" s="2" t="s">
        <v>113</v>
      </c>
      <c r="E118" t="str">
        <f t="shared" si="6"/>
        <v>5.23</v>
      </c>
      <c r="F118" s="3">
        <f t="shared" si="7"/>
        <v>52.3</v>
      </c>
      <c r="G118" s="4">
        <f t="shared" si="9"/>
        <v>19120458.891013384</v>
      </c>
      <c r="H118" s="3">
        <f>200/INDEX('[1]US CPI'!$B$2:$M$97, YEAR(A118)-1912, MONTH(A118))</f>
        <v>1.2254901960784315</v>
      </c>
      <c r="I118" s="4">
        <f t="shared" si="10"/>
        <v>7.1931884698865867</v>
      </c>
    </row>
    <row r="119" spans="1:9">
      <c r="A119" s="1">
        <v>36007</v>
      </c>
      <c r="B119">
        <v>6.4</v>
      </c>
      <c r="C119">
        <f t="shared" si="8"/>
        <v>6400</v>
      </c>
      <c r="D119" s="2" t="s">
        <v>113</v>
      </c>
      <c r="E119" t="str">
        <f t="shared" si="6"/>
        <v>5.23</v>
      </c>
      <c r="F119" s="3">
        <f t="shared" si="7"/>
        <v>52.3</v>
      </c>
      <c r="G119" s="4">
        <f t="shared" si="9"/>
        <v>19120458.891013384</v>
      </c>
      <c r="H119" s="3">
        <f>200/INDEX('[1]US CPI'!$B$2:$M$97, YEAR(A119)-1912, MONTH(A119))</f>
        <v>1.2254901960784315</v>
      </c>
      <c r="I119" s="4">
        <f t="shared" si="10"/>
        <v>7.1931884698865867</v>
      </c>
    </row>
    <row r="120" spans="1:9">
      <c r="A120" s="1">
        <v>36008</v>
      </c>
      <c r="B120">
        <v>4</v>
      </c>
      <c r="C120">
        <f t="shared" si="8"/>
        <v>4000</v>
      </c>
      <c r="D120" s="2" t="s">
        <v>114</v>
      </c>
      <c r="E120" t="str">
        <f t="shared" si="6"/>
        <v>5.46</v>
      </c>
      <c r="F120" s="3">
        <f t="shared" si="7"/>
        <v>54.6</v>
      </c>
      <c r="G120" s="4">
        <f t="shared" si="9"/>
        <v>18315018.315018315</v>
      </c>
      <c r="H120" s="3">
        <f>200/INDEX('[1]US CPI'!$B$2:$M$97, YEAR(A120)-1912, MONTH(A120))</f>
        <v>1.2239902080783354</v>
      </c>
      <c r="I120" s="4">
        <f t="shared" si="10"/>
        <v>7.1750294138276782</v>
      </c>
    </row>
    <row r="121" spans="1:9">
      <c r="A121" s="1">
        <v>36013</v>
      </c>
      <c r="B121">
        <v>5.0999999999999996</v>
      </c>
      <c r="C121">
        <f t="shared" si="8"/>
        <v>5100</v>
      </c>
      <c r="D121" s="2" t="s">
        <v>115</v>
      </c>
      <c r="E121" t="str">
        <f t="shared" si="6"/>
        <v>4.64</v>
      </c>
      <c r="F121" s="3">
        <f t="shared" si="7"/>
        <v>46.4</v>
      </c>
      <c r="G121" s="4">
        <f t="shared" si="9"/>
        <v>21551724.137931034</v>
      </c>
      <c r="H121" s="3">
        <f>200/INDEX('[1]US CPI'!$B$2:$M$97, YEAR(A121)-1912, MONTH(A121))</f>
        <v>1.2239902080783354</v>
      </c>
      <c r="I121" s="4">
        <f t="shared" si="10"/>
        <v>7.2457040759775344</v>
      </c>
    </row>
    <row r="122" spans="1:9">
      <c r="A122" s="1">
        <v>36021</v>
      </c>
      <c r="B122">
        <v>6.4</v>
      </c>
      <c r="C122">
        <f t="shared" si="8"/>
        <v>6400</v>
      </c>
      <c r="D122" s="2" t="s">
        <v>116</v>
      </c>
      <c r="E122" t="str">
        <f t="shared" ref="E122:E185" si="11">MID(D122, 1, 4)</f>
        <v>5.19</v>
      </c>
      <c r="F122" s="3">
        <f t="shared" si="7"/>
        <v>51.9</v>
      </c>
      <c r="G122" s="4">
        <f t="shared" si="9"/>
        <v>19267822.736030828</v>
      </c>
      <c r="H122" s="3">
        <f>200/INDEX('[1]US CPI'!$B$2:$M$97, YEAR(A122)-1912, MONTH(A122))</f>
        <v>1.2239902080783354</v>
      </c>
      <c r="I122" s="4">
        <f t="shared" si="10"/>
        <v>7.1970546986839574</v>
      </c>
    </row>
    <row r="123" spans="1:9">
      <c r="A123" s="1">
        <v>36033</v>
      </c>
      <c r="B123">
        <v>6.4</v>
      </c>
      <c r="C123">
        <f t="shared" si="8"/>
        <v>6400</v>
      </c>
      <c r="D123" s="2" t="s">
        <v>117</v>
      </c>
      <c r="E123" t="str">
        <f t="shared" si="11"/>
        <v>5.03</v>
      </c>
      <c r="F123" s="3">
        <f t="shared" ref="F123:F186" si="12">E123*1000/100</f>
        <v>50.3</v>
      </c>
      <c r="G123" s="4">
        <f t="shared" si="9"/>
        <v>19880715.705765408</v>
      </c>
      <c r="H123" s="3">
        <f>200/INDEX('[1]US CPI'!$B$2:$M$97, YEAR(A123)-1912, MONTH(A123))</f>
        <v>1.2239902080783354</v>
      </c>
      <c r="I123" s="4">
        <f t="shared" si="10"/>
        <v>7.2106540714764877</v>
      </c>
    </row>
    <row r="124" spans="1:9">
      <c r="A124" s="1">
        <v>36039</v>
      </c>
      <c r="B124">
        <v>8.4</v>
      </c>
      <c r="C124">
        <f t="shared" si="8"/>
        <v>8400</v>
      </c>
      <c r="D124" s="2" t="s">
        <v>118</v>
      </c>
      <c r="E124" t="str">
        <f t="shared" si="11"/>
        <v>5.20</v>
      </c>
      <c r="F124" s="3">
        <f t="shared" si="12"/>
        <v>52</v>
      </c>
      <c r="G124" s="4">
        <f t="shared" si="9"/>
        <v>19230769.230769232</v>
      </c>
      <c r="H124" s="3">
        <f>200/INDEX('[1]US CPI'!$B$2:$M$97, YEAR(A124)-1912, MONTH(A124))</f>
        <v>1.2224938875305624</v>
      </c>
      <c r="I124" s="4">
        <f t="shared" si="10"/>
        <v>7.1967499600365237</v>
      </c>
    </row>
    <row r="125" spans="1:9">
      <c r="A125" s="1">
        <v>36039</v>
      </c>
      <c r="B125">
        <v>6.8</v>
      </c>
      <c r="C125">
        <f t="shared" si="8"/>
        <v>6800</v>
      </c>
      <c r="D125" s="2" t="s">
        <v>119</v>
      </c>
      <c r="E125" t="str">
        <f t="shared" si="11"/>
        <v>4.74</v>
      </c>
      <c r="F125" s="3">
        <f t="shared" si="12"/>
        <v>47.4</v>
      </c>
      <c r="G125" s="4">
        <f t="shared" si="9"/>
        <v>21097046.413502112</v>
      </c>
      <c r="H125" s="3">
        <f>200/INDEX('[1]US CPI'!$B$2:$M$97, YEAR(A125)-1912, MONTH(A125))</f>
        <v>1.2224938875305624</v>
      </c>
      <c r="I125" s="4">
        <f t="shared" si="10"/>
        <v>7.2369749619972383</v>
      </c>
    </row>
    <row r="126" spans="1:9">
      <c r="A126" s="1">
        <v>36048</v>
      </c>
      <c r="B126">
        <v>5.0999999999999996</v>
      </c>
      <c r="C126">
        <f t="shared" si="8"/>
        <v>5100</v>
      </c>
      <c r="D126" s="2" t="s">
        <v>120</v>
      </c>
      <c r="E126" t="str">
        <f t="shared" si="11"/>
        <v>4.79</v>
      </c>
      <c r="F126" s="3">
        <f t="shared" si="12"/>
        <v>47.9</v>
      </c>
      <c r="G126" s="4">
        <f t="shared" si="9"/>
        <v>20876826.722338207</v>
      </c>
      <c r="H126" s="3">
        <f>200/INDEX('[1]US CPI'!$B$2:$M$97, YEAR(A126)-1912, MONTH(A126))</f>
        <v>1.2224938875305624</v>
      </c>
      <c r="I126" s="4">
        <f t="shared" si="10"/>
        <v>7.2324177902567595</v>
      </c>
    </row>
    <row r="127" spans="1:9">
      <c r="A127" s="1">
        <v>36069</v>
      </c>
      <c r="B127">
        <v>6.4</v>
      </c>
      <c r="C127">
        <f t="shared" si="8"/>
        <v>6400</v>
      </c>
      <c r="D127" s="2" t="s">
        <v>121</v>
      </c>
      <c r="E127" t="str">
        <f t="shared" si="11"/>
        <v>4.26</v>
      </c>
      <c r="F127" s="3">
        <f t="shared" si="12"/>
        <v>42.6</v>
      </c>
      <c r="G127" s="4">
        <f t="shared" si="9"/>
        <v>23474178.403755866</v>
      </c>
      <c r="H127" s="3">
        <f>200/INDEX('[1]US CPI'!$B$2:$M$97, YEAR(A127)-1912, MONTH(A127))</f>
        <v>1.2195121951219512</v>
      </c>
      <c r="I127" s="4">
        <f t="shared" si="10"/>
        <v>7.2844042532809974</v>
      </c>
    </row>
    <row r="128" spans="1:9">
      <c r="A128" s="1">
        <v>36203</v>
      </c>
      <c r="B128">
        <v>8</v>
      </c>
      <c r="C128">
        <f t="shared" si="8"/>
        <v>8000</v>
      </c>
      <c r="D128" s="2" t="s">
        <v>122</v>
      </c>
      <c r="E128" t="str">
        <f t="shared" si="11"/>
        <v>4.31</v>
      </c>
      <c r="F128" s="3">
        <f t="shared" si="12"/>
        <v>43.1</v>
      </c>
      <c r="G128" s="4">
        <f t="shared" si="9"/>
        <v>23201856.148491878</v>
      </c>
      <c r="H128" s="3">
        <f>200/INDEX('[1]US CPI'!$B$2:$M$97, YEAR(A128)-1912, MONTH(A128))</f>
        <v>1.21580547112462</v>
      </c>
      <c r="I128" s="4">
        <f t="shared" si="10"/>
        <v>7.28065863646128</v>
      </c>
    </row>
    <row r="129" spans="1:9">
      <c r="A129" s="1">
        <v>36217</v>
      </c>
      <c r="B129">
        <v>8.4</v>
      </c>
      <c r="C129">
        <f t="shared" si="8"/>
        <v>8400</v>
      </c>
      <c r="D129" s="2" t="s">
        <v>123</v>
      </c>
      <c r="E129" t="str">
        <f t="shared" si="11"/>
        <v>3.77</v>
      </c>
      <c r="F129" s="3">
        <f t="shared" si="12"/>
        <v>37.700000000000003</v>
      </c>
      <c r="G129" s="4">
        <f t="shared" si="9"/>
        <v>26525198.938992042</v>
      </c>
      <c r="H129" s="3">
        <f>200/INDEX('[1]US CPI'!$B$2:$M$97, YEAR(A129)-1912, MONTH(A129))</f>
        <v>1.21580547112462</v>
      </c>
      <c r="I129" s="4">
        <f t="shared" si="10"/>
        <v>7.3387945564162189</v>
      </c>
    </row>
    <row r="130" spans="1:9">
      <c r="A130" s="1">
        <v>36217</v>
      </c>
      <c r="B130">
        <v>8</v>
      </c>
      <c r="C130">
        <f t="shared" si="8"/>
        <v>8000</v>
      </c>
      <c r="D130" s="2" t="s">
        <v>124</v>
      </c>
      <c r="E130" t="str">
        <f t="shared" si="11"/>
        <v>3.65</v>
      </c>
      <c r="F130" s="3">
        <f t="shared" si="12"/>
        <v>36.5</v>
      </c>
      <c r="G130" s="4">
        <f t="shared" si="9"/>
        <v>27397260.273972604</v>
      </c>
      <c r="H130" s="3">
        <f>200/INDEX('[1]US CPI'!$B$2:$M$97, YEAR(A130)-1912, MONTH(A130))</f>
        <v>1.21580547112462</v>
      </c>
      <c r="I130" s="4">
        <f t="shared" si="10"/>
        <v>7.3528430421655369</v>
      </c>
    </row>
    <row r="131" spans="1:9">
      <c r="A131" s="1">
        <v>36218</v>
      </c>
      <c r="B131">
        <v>19.2</v>
      </c>
      <c r="C131">
        <f t="shared" si="8"/>
        <v>19200</v>
      </c>
      <c r="D131" s="2" t="s">
        <v>125</v>
      </c>
      <c r="E131" t="str">
        <f t="shared" si="11"/>
        <v>3.07</v>
      </c>
      <c r="F131" s="3">
        <f t="shared" si="12"/>
        <v>30.7</v>
      </c>
      <c r="G131" s="4">
        <f t="shared" si="9"/>
        <v>32573289.902280129</v>
      </c>
      <c r="H131" s="3">
        <f>200/INDEX('[1]US CPI'!$B$2:$M$97, YEAR(A131)-1912, MONTH(A131))</f>
        <v>1.21580547112462</v>
      </c>
      <c r="I131" s="4">
        <f t="shared" si="10"/>
        <v>7.4279975311448254</v>
      </c>
    </row>
    <row r="132" spans="1:9">
      <c r="A132" s="1">
        <v>36220</v>
      </c>
      <c r="B132">
        <v>8.4</v>
      </c>
      <c r="C132">
        <f t="shared" si="8"/>
        <v>8400</v>
      </c>
      <c r="D132" s="2" t="s">
        <v>126</v>
      </c>
      <c r="E132" t="str">
        <f t="shared" si="11"/>
        <v>3.46</v>
      </c>
      <c r="F132" s="3">
        <f t="shared" si="12"/>
        <v>34.6</v>
      </c>
      <c r="G132" s="4">
        <f t="shared" si="9"/>
        <v>28901734.10404624</v>
      </c>
      <c r="H132" s="3">
        <f>200/INDEX('[1]US CPI'!$B$2:$M$97, YEAR(A132)-1912, MONTH(A132))</f>
        <v>1.2121212121212122</v>
      </c>
      <c r="I132" s="4">
        <f t="shared" si="10"/>
        <v>7.3773778497571483</v>
      </c>
    </row>
    <row r="133" spans="1:9">
      <c r="A133" s="1">
        <v>36220</v>
      </c>
      <c r="B133">
        <v>10.199999999999999</v>
      </c>
      <c r="C133">
        <f t="shared" si="8"/>
        <v>10200</v>
      </c>
      <c r="D133" s="2" t="s">
        <v>127</v>
      </c>
      <c r="E133" t="str">
        <f t="shared" si="11"/>
        <v>3.37</v>
      </c>
      <c r="F133" s="3">
        <f t="shared" si="12"/>
        <v>33.700000000000003</v>
      </c>
      <c r="G133" s="4">
        <f t="shared" si="9"/>
        <v>29673590.504451036</v>
      </c>
      <c r="H133" s="3">
        <f>200/INDEX('[1]US CPI'!$B$2:$M$97, YEAR(A133)-1912, MONTH(A133))</f>
        <v>1.2121212121212122</v>
      </c>
      <c r="I133" s="4">
        <f t="shared" si="10"/>
        <v>7.388824047678586</v>
      </c>
    </row>
    <row r="134" spans="1:9">
      <c r="A134" s="1">
        <v>36222</v>
      </c>
      <c r="B134">
        <v>8.4</v>
      </c>
      <c r="C134">
        <f t="shared" ref="C134:C197" si="13">B134*1000</f>
        <v>8400</v>
      </c>
      <c r="D134" s="2" t="s">
        <v>128</v>
      </c>
      <c r="E134" t="str">
        <f t="shared" si="11"/>
        <v>3.22</v>
      </c>
      <c r="F134" s="3">
        <f t="shared" si="12"/>
        <v>32.200000000000003</v>
      </c>
      <c r="G134" s="4">
        <f t="shared" ref="G134:G197" si="14">1000000000/F134</f>
        <v>31055900.621118009</v>
      </c>
      <c r="H134" s="3">
        <f>200/INDEX('[1]US CPI'!$B$2:$M$97, YEAR(A134)-1912, MONTH(A134))</f>
        <v>1.2121212121212122</v>
      </c>
      <c r="I134" s="4">
        <f t="shared" ref="I134:I197" si="15">LOG(G134/H134)</f>
        <v>7.4085980768540942</v>
      </c>
    </row>
    <row r="135" spans="1:9">
      <c r="A135" s="1">
        <v>36222</v>
      </c>
      <c r="B135">
        <v>10.199999999999999</v>
      </c>
      <c r="C135">
        <f t="shared" si="13"/>
        <v>10200</v>
      </c>
      <c r="D135" s="2" t="s">
        <v>129</v>
      </c>
      <c r="E135" t="str">
        <f t="shared" si="11"/>
        <v>3.21</v>
      </c>
      <c r="F135" s="3">
        <f t="shared" si="12"/>
        <v>32.1</v>
      </c>
      <c r="G135" s="4">
        <f t="shared" si="14"/>
        <v>31152647.975077879</v>
      </c>
      <c r="H135" s="3">
        <f>200/INDEX('[1]US CPI'!$B$2:$M$97, YEAR(A135)-1912, MONTH(A135))</f>
        <v>1.2121212121212122</v>
      </c>
      <c r="I135" s="4">
        <f t="shared" si="15"/>
        <v>7.4099489161450531</v>
      </c>
    </row>
    <row r="136" spans="1:9">
      <c r="A136" s="1">
        <v>36251</v>
      </c>
      <c r="B136">
        <v>10.199999999999999</v>
      </c>
      <c r="C136">
        <f t="shared" si="13"/>
        <v>10200</v>
      </c>
      <c r="D136" s="2" t="s">
        <v>130</v>
      </c>
      <c r="E136" t="str">
        <f t="shared" si="11"/>
        <v>3.15</v>
      </c>
      <c r="F136" s="3">
        <f t="shared" si="12"/>
        <v>31.5</v>
      </c>
      <c r="G136" s="4">
        <f t="shared" si="14"/>
        <v>31746031.746031746</v>
      </c>
      <c r="H136" s="3">
        <f>200/INDEX('[1]US CPI'!$B$2:$M$97, YEAR(A136)-1912, MONTH(A136))</f>
        <v>1.2033694344163659</v>
      </c>
      <c r="I136" s="4">
        <f t="shared" si="15"/>
        <v>7.4212904699945108</v>
      </c>
    </row>
    <row r="137" spans="1:9">
      <c r="A137" s="1">
        <v>36251</v>
      </c>
      <c r="B137">
        <v>8.4</v>
      </c>
      <c r="C137">
        <f t="shared" si="13"/>
        <v>8400</v>
      </c>
      <c r="D137" s="2" t="s">
        <v>131</v>
      </c>
      <c r="E137" t="str">
        <f t="shared" si="11"/>
        <v>3.14</v>
      </c>
      <c r="F137" s="3">
        <f t="shared" si="12"/>
        <v>31.4</v>
      </c>
      <c r="G137" s="4">
        <f t="shared" si="14"/>
        <v>31847133.757961784</v>
      </c>
      <c r="H137" s="3">
        <f>200/INDEX('[1]US CPI'!$B$2:$M$97, YEAR(A137)-1912, MONTH(A137))</f>
        <v>1.2033694344163659</v>
      </c>
      <c r="I137" s="4">
        <f t="shared" si="15"/>
        <v>7.4226713757108964</v>
      </c>
    </row>
    <row r="138" spans="1:9">
      <c r="A138" s="1">
        <v>36301</v>
      </c>
      <c r="B138">
        <v>6.4</v>
      </c>
      <c r="C138">
        <f t="shared" si="13"/>
        <v>6400</v>
      </c>
      <c r="D138" s="2" t="s">
        <v>132</v>
      </c>
      <c r="E138" t="str">
        <f t="shared" si="11"/>
        <v>3.23</v>
      </c>
      <c r="F138" s="3">
        <f t="shared" si="12"/>
        <v>32.299999999999997</v>
      </c>
      <c r="G138" s="4">
        <f t="shared" si="14"/>
        <v>30959752.321981426</v>
      </c>
      <c r="H138" s="3">
        <f>200/INDEX('[1]US CPI'!$B$2:$M$97, YEAR(A138)-1912, MONTH(A138))</f>
        <v>1.2033694344163659</v>
      </c>
      <c r="I138" s="4">
        <f t="shared" si="15"/>
        <v>7.4103985014530078</v>
      </c>
    </row>
    <row r="139" spans="1:9">
      <c r="A139" s="1">
        <v>36307</v>
      </c>
      <c r="B139">
        <v>10.199999999999999</v>
      </c>
      <c r="C139">
        <f t="shared" si="13"/>
        <v>10200</v>
      </c>
      <c r="D139" s="2" t="s">
        <v>133</v>
      </c>
      <c r="E139" t="str">
        <f t="shared" si="11"/>
        <v>2.76</v>
      </c>
      <c r="F139" s="3">
        <f t="shared" si="12"/>
        <v>27.6</v>
      </c>
      <c r="G139" s="4">
        <f t="shared" si="14"/>
        <v>36231884.057971016</v>
      </c>
      <c r="H139" s="3">
        <f>200/INDEX('[1]US CPI'!$B$2:$M$97, YEAR(A139)-1912, MONTH(A139))</f>
        <v>1.2033694344163659</v>
      </c>
      <c r="I139" s="4">
        <f t="shared" si="15"/>
        <v>7.4786919417188935</v>
      </c>
    </row>
    <row r="140" spans="1:9">
      <c r="A140" s="1">
        <v>36307</v>
      </c>
      <c r="B140">
        <v>8.4</v>
      </c>
      <c r="C140">
        <f t="shared" si="13"/>
        <v>8400</v>
      </c>
      <c r="D140" s="2" t="s">
        <v>134</v>
      </c>
      <c r="E140" t="str">
        <f t="shared" si="11"/>
        <v>2.71</v>
      </c>
      <c r="F140" s="3">
        <f t="shared" si="12"/>
        <v>27.1</v>
      </c>
      <c r="G140" s="4">
        <f t="shared" si="14"/>
        <v>36900369.003690034</v>
      </c>
      <c r="H140" s="3">
        <f>200/INDEX('[1]US CPI'!$B$2:$M$97, YEAR(A140)-1912, MONTH(A140))</f>
        <v>1.2033694344163659</v>
      </c>
      <c r="I140" s="4">
        <f t="shared" si="15"/>
        <v>7.4866317329097054</v>
      </c>
    </row>
    <row r="141" spans="1:9">
      <c r="A141" s="1">
        <v>36307</v>
      </c>
      <c r="B141">
        <v>17.3</v>
      </c>
      <c r="C141">
        <f t="shared" si="13"/>
        <v>17300</v>
      </c>
      <c r="D141" s="2" t="s">
        <v>135</v>
      </c>
      <c r="E141" t="str">
        <f t="shared" si="11"/>
        <v>2.45</v>
      </c>
      <c r="F141" s="3">
        <f t="shared" si="12"/>
        <v>24.5</v>
      </c>
      <c r="G141" s="4">
        <f t="shared" si="14"/>
        <v>40816326.530612245</v>
      </c>
      <c r="H141" s="3">
        <f>200/INDEX('[1]US CPI'!$B$2:$M$97, YEAR(A141)-1912, MONTH(A141))</f>
        <v>1.2033694344163659</v>
      </c>
      <c r="I141" s="4">
        <f t="shared" si="15"/>
        <v>7.5304349394195782</v>
      </c>
    </row>
    <row r="142" spans="1:9">
      <c r="A142" s="1">
        <v>36308</v>
      </c>
      <c r="B142">
        <v>10</v>
      </c>
      <c r="C142">
        <f t="shared" si="13"/>
        <v>10000</v>
      </c>
      <c r="D142" s="2" t="s">
        <v>136</v>
      </c>
      <c r="E142" t="str">
        <f t="shared" si="11"/>
        <v>2.88</v>
      </c>
      <c r="F142" s="3">
        <f t="shared" si="12"/>
        <v>28.8</v>
      </c>
      <c r="G142" s="4">
        <f t="shared" si="14"/>
        <v>34722222.222222224</v>
      </c>
      <c r="H142" s="3">
        <f>200/INDEX('[1]US CPI'!$B$2:$M$97, YEAR(A142)-1912, MONTH(A142))</f>
        <v>1.2033694344163659</v>
      </c>
      <c r="I142" s="4">
        <f t="shared" si="15"/>
        <v>7.4602085360248802</v>
      </c>
    </row>
    <row r="143" spans="1:9">
      <c r="A143" s="1">
        <v>36362</v>
      </c>
      <c r="B143">
        <v>8.4</v>
      </c>
      <c r="C143">
        <f t="shared" si="13"/>
        <v>8400</v>
      </c>
      <c r="D143" s="2" t="s">
        <v>137</v>
      </c>
      <c r="E143" t="str">
        <f t="shared" si="11"/>
        <v>2.74</v>
      </c>
      <c r="F143" s="3">
        <f t="shared" si="12"/>
        <v>27.4</v>
      </c>
      <c r="G143" s="4">
        <f t="shared" si="14"/>
        <v>36496350.364963509</v>
      </c>
      <c r="H143" s="3">
        <f>200/INDEX('[1]US CPI'!$B$2:$M$97, YEAR(A143)-1912, MONTH(A143))</f>
        <v>1.199760047990402</v>
      </c>
      <c r="I143" s="4">
        <f t="shared" si="15"/>
        <v>7.4831550413436361</v>
      </c>
    </row>
    <row r="144" spans="1:9">
      <c r="A144" s="1">
        <v>36371</v>
      </c>
      <c r="B144">
        <v>6.4</v>
      </c>
      <c r="C144">
        <f t="shared" si="13"/>
        <v>6400</v>
      </c>
      <c r="D144" s="2" t="s">
        <v>138</v>
      </c>
      <c r="E144" t="str">
        <f t="shared" si="11"/>
        <v>2.63</v>
      </c>
      <c r="F144" s="3">
        <f t="shared" si="12"/>
        <v>26.3</v>
      </c>
      <c r="G144" s="4">
        <f t="shared" si="14"/>
        <v>38022813.688212924</v>
      </c>
      <c r="H144" s="3">
        <f>200/INDEX('[1]US CPI'!$B$2:$M$97, YEAR(A144)-1912, MONTH(A144))</f>
        <v>1.199760047990402</v>
      </c>
      <c r="I144" s="4">
        <f t="shared" si="15"/>
        <v>7.500949855674266</v>
      </c>
    </row>
    <row r="145" spans="1:9">
      <c r="A145" s="1">
        <v>36428</v>
      </c>
      <c r="B145">
        <v>10.199999999999999</v>
      </c>
      <c r="C145">
        <f t="shared" si="13"/>
        <v>10200</v>
      </c>
      <c r="D145" s="2" t="s">
        <v>139</v>
      </c>
      <c r="E145" t="str">
        <f t="shared" si="11"/>
        <v>1.85</v>
      </c>
      <c r="F145" s="3">
        <f t="shared" si="12"/>
        <v>18.5</v>
      </c>
      <c r="G145" s="4">
        <f t="shared" si="14"/>
        <v>54054054.054054052</v>
      </c>
      <c r="H145" s="3">
        <f>200/INDEX('[1]US CPI'!$B$2:$M$97, YEAR(A145)-1912, MONTH(A145))</f>
        <v>1.1911852293031566</v>
      </c>
      <c r="I145" s="4">
        <f t="shared" si="15"/>
        <v>7.656848972071054</v>
      </c>
    </row>
    <row r="146" spans="1:9">
      <c r="A146" s="1">
        <v>36434</v>
      </c>
      <c r="B146">
        <v>10.199999999999999</v>
      </c>
      <c r="C146">
        <f t="shared" si="13"/>
        <v>10200</v>
      </c>
      <c r="D146" s="2" t="s">
        <v>140</v>
      </c>
      <c r="E146" t="str">
        <f t="shared" si="11"/>
        <v>2.24</v>
      </c>
      <c r="F146" s="3">
        <f t="shared" si="12"/>
        <v>22.4</v>
      </c>
      <c r="G146" s="4">
        <f t="shared" si="14"/>
        <v>44642857.142857149</v>
      </c>
      <c r="H146" s="3">
        <f>200/INDEX('[1]US CPI'!$B$2:$M$97, YEAR(A146)-1912, MONTH(A146))</f>
        <v>1.1890606420927468</v>
      </c>
      <c r="I146" s="4">
        <f t="shared" si="15"/>
        <v>7.574547977463749</v>
      </c>
    </row>
    <row r="147" spans="1:9">
      <c r="A147" s="1">
        <v>36434</v>
      </c>
      <c r="B147">
        <v>13.6</v>
      </c>
      <c r="C147">
        <f t="shared" si="13"/>
        <v>13600</v>
      </c>
      <c r="D147" s="2" t="s">
        <v>141</v>
      </c>
      <c r="E147" t="str">
        <f t="shared" si="11"/>
        <v>2.11</v>
      </c>
      <c r="F147" s="3">
        <f t="shared" si="12"/>
        <v>21.1</v>
      </c>
      <c r="G147" s="4">
        <f t="shared" si="14"/>
        <v>47393364.92890995</v>
      </c>
      <c r="H147" s="3">
        <f>200/INDEX('[1]US CPI'!$B$2:$M$97, YEAR(A147)-1912, MONTH(A147))</f>
        <v>1.1890606420927468</v>
      </c>
      <c r="I147" s="4">
        <f t="shared" si="15"/>
        <v>7.6005135405002191</v>
      </c>
    </row>
    <row r="148" spans="1:9">
      <c r="A148" s="1">
        <v>36434</v>
      </c>
      <c r="B148">
        <v>20</v>
      </c>
      <c r="C148">
        <f t="shared" si="13"/>
        <v>20000</v>
      </c>
      <c r="D148" s="2" t="s">
        <v>142</v>
      </c>
      <c r="E148" t="str">
        <f t="shared" si="11"/>
        <v>2.06</v>
      </c>
      <c r="F148" s="3">
        <f t="shared" si="12"/>
        <v>20.6</v>
      </c>
      <c r="G148" s="4">
        <f t="shared" si="14"/>
        <v>48543689.320388347</v>
      </c>
      <c r="H148" s="3">
        <f>200/INDEX('[1]US CPI'!$B$2:$M$97, YEAR(A148)-1912, MONTH(A148))</f>
        <v>1.1890606420927468</v>
      </c>
      <c r="I148" s="4">
        <f t="shared" si="15"/>
        <v>7.6109287754287589</v>
      </c>
    </row>
    <row r="149" spans="1:9">
      <c r="A149" s="1">
        <v>36434</v>
      </c>
      <c r="B149">
        <v>27.3</v>
      </c>
      <c r="C149">
        <f t="shared" si="13"/>
        <v>27300</v>
      </c>
      <c r="D149" s="2" t="s">
        <v>142</v>
      </c>
      <c r="E149" t="str">
        <f t="shared" si="11"/>
        <v>2.06</v>
      </c>
      <c r="F149" s="3">
        <f t="shared" si="12"/>
        <v>20.6</v>
      </c>
      <c r="G149" s="4">
        <f t="shared" si="14"/>
        <v>48543689.320388347</v>
      </c>
      <c r="H149" s="3">
        <f>200/INDEX('[1]US CPI'!$B$2:$M$97, YEAR(A149)-1912, MONTH(A149))</f>
        <v>1.1890606420927468</v>
      </c>
      <c r="I149" s="4">
        <f t="shared" si="15"/>
        <v>7.6109287754287589</v>
      </c>
    </row>
    <row r="150" spans="1:9">
      <c r="A150" s="1">
        <v>36434</v>
      </c>
      <c r="B150">
        <v>13.6</v>
      </c>
      <c r="C150">
        <f t="shared" si="13"/>
        <v>13600</v>
      </c>
      <c r="D150" s="2" t="s">
        <v>139</v>
      </c>
      <c r="E150" t="str">
        <f t="shared" si="11"/>
        <v>1.85</v>
      </c>
      <c r="F150" s="3">
        <f t="shared" si="12"/>
        <v>18.5</v>
      </c>
      <c r="G150" s="4">
        <f t="shared" si="14"/>
        <v>54054054.054054052</v>
      </c>
      <c r="H150" s="3">
        <f>200/INDEX('[1]US CPI'!$B$2:$M$97, YEAR(A150)-1912, MONTH(A150))</f>
        <v>1.1890606420927468</v>
      </c>
      <c r="I150" s="4">
        <f t="shared" si="15"/>
        <v>7.6576242673948984</v>
      </c>
    </row>
    <row r="151" spans="1:9">
      <c r="A151" s="1">
        <v>36495</v>
      </c>
      <c r="B151">
        <v>20.5</v>
      </c>
      <c r="C151">
        <f t="shared" si="13"/>
        <v>20500</v>
      </c>
      <c r="D151" s="2" t="s">
        <v>143</v>
      </c>
      <c r="E151" t="str">
        <f t="shared" si="11"/>
        <v>2.23</v>
      </c>
      <c r="F151" s="3">
        <f t="shared" si="12"/>
        <v>22.3</v>
      </c>
      <c r="G151" s="4">
        <f t="shared" si="14"/>
        <v>44843049.32735426</v>
      </c>
      <c r="H151" s="3">
        <f>200/INDEX('[1]US CPI'!$B$2:$M$97, YEAR(A151)-1912, MONTH(A151))</f>
        <v>1.1883541295305999</v>
      </c>
      <c r="I151" s="4">
        <f t="shared" si="15"/>
        <v>7.5767492572636819</v>
      </c>
    </row>
    <row r="152" spans="1:9">
      <c r="A152" s="1">
        <v>36495</v>
      </c>
      <c r="B152">
        <v>18.2</v>
      </c>
      <c r="C152">
        <f t="shared" si="13"/>
        <v>18200</v>
      </c>
      <c r="D152" s="2" t="s">
        <v>144</v>
      </c>
      <c r="E152" t="str">
        <f t="shared" si="11"/>
        <v>2.20</v>
      </c>
      <c r="F152" s="3">
        <f t="shared" si="12"/>
        <v>22</v>
      </c>
      <c r="G152" s="4">
        <f t="shared" si="14"/>
        <v>45454545.454545453</v>
      </c>
      <c r="H152" s="3">
        <f>200/INDEX('[1]US CPI'!$B$2:$M$97, YEAR(A152)-1912, MONTH(A152))</f>
        <v>1.1883541295305999</v>
      </c>
      <c r="I152" s="4">
        <f t="shared" si="15"/>
        <v>7.5826314394896368</v>
      </c>
    </row>
    <row r="153" spans="1:9">
      <c r="A153" s="1">
        <v>36495</v>
      </c>
      <c r="B153">
        <v>10.199999999999999</v>
      </c>
      <c r="C153">
        <f t="shared" si="13"/>
        <v>10200</v>
      </c>
      <c r="D153" s="2" t="s">
        <v>145</v>
      </c>
      <c r="E153" t="str">
        <f t="shared" si="11"/>
        <v>2.13</v>
      </c>
      <c r="F153" s="3">
        <f t="shared" si="12"/>
        <v>21.3</v>
      </c>
      <c r="G153" s="4">
        <f t="shared" si="14"/>
        <v>46948356.807511732</v>
      </c>
      <c r="H153" s="3">
        <f>200/INDEX('[1]US CPI'!$B$2:$M$97, YEAR(A153)-1912, MONTH(A153))</f>
        <v>1.1883541295305999</v>
      </c>
      <c r="I153" s="4">
        <f t="shared" si="15"/>
        <v>7.5966745168731054</v>
      </c>
    </row>
    <row r="154" spans="1:9">
      <c r="A154" s="1">
        <v>36495</v>
      </c>
      <c r="B154">
        <v>10.199999999999999</v>
      </c>
      <c r="C154">
        <f t="shared" si="13"/>
        <v>10200</v>
      </c>
      <c r="D154" s="2" t="s">
        <v>145</v>
      </c>
      <c r="E154" t="str">
        <f t="shared" si="11"/>
        <v>2.13</v>
      </c>
      <c r="F154" s="3">
        <f t="shared" si="12"/>
        <v>21.3</v>
      </c>
      <c r="G154" s="4">
        <f t="shared" si="14"/>
        <v>46948356.807511732</v>
      </c>
      <c r="H154" s="3">
        <f>200/INDEX('[1]US CPI'!$B$2:$M$97, YEAR(A154)-1912, MONTH(A154))</f>
        <v>1.1883541295305999</v>
      </c>
      <c r="I154" s="4">
        <f t="shared" si="15"/>
        <v>7.5966745168731054</v>
      </c>
    </row>
    <row r="155" spans="1:9">
      <c r="A155" s="1">
        <v>36495</v>
      </c>
      <c r="B155">
        <v>13</v>
      </c>
      <c r="C155">
        <f t="shared" si="13"/>
        <v>13000</v>
      </c>
      <c r="D155" s="2" t="s">
        <v>146</v>
      </c>
      <c r="E155" t="str">
        <f t="shared" si="11"/>
        <v>1.84</v>
      </c>
      <c r="F155" s="3">
        <f t="shared" si="12"/>
        <v>18.399999999999999</v>
      </c>
      <c r="G155" s="4">
        <f t="shared" si="14"/>
        <v>54347826.086956523</v>
      </c>
      <c r="H155" s="3">
        <f>200/INDEX('[1]US CPI'!$B$2:$M$97, YEAR(A155)-1912, MONTH(A155))</f>
        <v>1.1883541295305999</v>
      </c>
      <c r="I155" s="4">
        <f t="shared" si="15"/>
        <v>7.6602362973023066</v>
      </c>
    </row>
    <row r="156" spans="1:9">
      <c r="A156" s="1">
        <v>36495</v>
      </c>
      <c r="B156">
        <v>13</v>
      </c>
      <c r="C156">
        <f t="shared" si="13"/>
        <v>13000</v>
      </c>
      <c r="D156" s="2" t="s">
        <v>147</v>
      </c>
      <c r="E156" t="str">
        <f t="shared" si="11"/>
        <v>1.73</v>
      </c>
      <c r="F156" s="3">
        <f t="shared" si="12"/>
        <v>17.3</v>
      </c>
      <c r="G156" s="4">
        <f t="shared" si="14"/>
        <v>57803468.208092481</v>
      </c>
      <c r="H156" s="3">
        <f>200/INDEX('[1]US CPI'!$B$2:$M$97, YEAR(A156)-1912, MONTH(A156))</f>
        <v>1.1883541295305999</v>
      </c>
      <c r="I156" s="4">
        <f t="shared" si="15"/>
        <v>7.6870080171830475</v>
      </c>
    </row>
    <row r="157" spans="1:9">
      <c r="A157" s="1">
        <v>36495</v>
      </c>
      <c r="B157">
        <v>20.399999999999999</v>
      </c>
      <c r="C157">
        <f t="shared" si="13"/>
        <v>20400</v>
      </c>
      <c r="D157" s="2" t="s">
        <v>148</v>
      </c>
      <c r="E157" t="str">
        <f t="shared" si="11"/>
        <v>1.69</v>
      </c>
      <c r="F157" s="3">
        <f t="shared" si="12"/>
        <v>16.899999999999999</v>
      </c>
      <c r="G157" s="4">
        <f t="shared" si="14"/>
        <v>59171597.633136101</v>
      </c>
      <c r="H157" s="3">
        <f>200/INDEX('[1]US CPI'!$B$2:$M$97, YEAR(A157)-1912, MONTH(A157))</f>
        <v>1.1883541295305999</v>
      </c>
      <c r="I157" s="4">
        <f t="shared" si="15"/>
        <v>7.6971674156981695</v>
      </c>
    </row>
    <row r="158" spans="1:9">
      <c r="A158" s="1">
        <v>36495</v>
      </c>
      <c r="B158">
        <v>17.3</v>
      </c>
      <c r="C158">
        <f t="shared" si="13"/>
        <v>17300</v>
      </c>
      <c r="D158" s="2" t="s">
        <v>149</v>
      </c>
      <c r="E158" t="str">
        <f t="shared" si="11"/>
        <v>1.65</v>
      </c>
      <c r="F158" s="3">
        <f t="shared" si="12"/>
        <v>16.5</v>
      </c>
      <c r="G158" s="4">
        <f t="shared" si="14"/>
        <v>60606060.606060609</v>
      </c>
      <c r="H158" s="3">
        <f>200/INDEX('[1]US CPI'!$B$2:$M$97, YEAR(A158)-1912, MONTH(A158))</f>
        <v>1.1883541295305999</v>
      </c>
      <c r="I158" s="4">
        <f t="shared" si="15"/>
        <v>7.7075701760979367</v>
      </c>
    </row>
    <row r="159" spans="1:9">
      <c r="A159" s="1">
        <v>36495</v>
      </c>
      <c r="B159">
        <v>27.3</v>
      </c>
      <c r="C159">
        <f t="shared" si="13"/>
        <v>27300</v>
      </c>
      <c r="D159" s="2" t="s">
        <v>150</v>
      </c>
      <c r="E159" t="str">
        <f t="shared" si="11"/>
        <v>1.63</v>
      </c>
      <c r="F159" s="3">
        <f t="shared" si="12"/>
        <v>16.3</v>
      </c>
      <c r="G159" s="4">
        <f t="shared" si="14"/>
        <v>61349693.251533739</v>
      </c>
      <c r="H159" s="3">
        <f>200/INDEX('[1]US CPI'!$B$2:$M$97, YEAR(A159)-1912, MONTH(A159))</f>
        <v>1.1883541295305999</v>
      </c>
      <c r="I159" s="4">
        <f t="shared" si="15"/>
        <v>7.7128665159078853</v>
      </c>
    </row>
    <row r="160" spans="1:9">
      <c r="A160" s="1">
        <v>36495</v>
      </c>
      <c r="B160">
        <v>17.3</v>
      </c>
      <c r="C160">
        <f t="shared" si="13"/>
        <v>17300</v>
      </c>
      <c r="D160" s="2" t="s">
        <v>151</v>
      </c>
      <c r="E160" t="str">
        <f t="shared" si="11"/>
        <v>1.50</v>
      </c>
      <c r="F160" s="3">
        <f t="shared" si="12"/>
        <v>15</v>
      </c>
      <c r="G160" s="4">
        <f t="shared" si="14"/>
        <v>66666666.666666664</v>
      </c>
      <c r="H160" s="3">
        <f>200/INDEX('[1]US CPI'!$B$2:$M$97, YEAR(A160)-1912, MONTH(A160))</f>
        <v>1.1883541295305999</v>
      </c>
      <c r="I160" s="4">
        <f t="shared" si="15"/>
        <v>7.7489628612561612</v>
      </c>
    </row>
    <row r="161" spans="1:9">
      <c r="A161" s="1">
        <v>36557</v>
      </c>
      <c r="B161">
        <v>10.199999999999999</v>
      </c>
      <c r="C161">
        <f t="shared" si="13"/>
        <v>10200</v>
      </c>
      <c r="D161" s="2" t="s">
        <v>152</v>
      </c>
      <c r="E161" t="str">
        <f t="shared" si="11"/>
        <v>1.97</v>
      </c>
      <c r="F161" s="3">
        <f t="shared" si="12"/>
        <v>19.7</v>
      </c>
      <c r="G161" s="4">
        <f t="shared" si="14"/>
        <v>50761421.319796957</v>
      </c>
      <c r="H161" s="3">
        <f>200/INDEX('[1]US CPI'!$B$2:$M$97, YEAR(A161)-1912, MONTH(A161))</f>
        <v>1.1778563015312131</v>
      </c>
      <c r="I161" s="4">
        <f t="shared" si="15"/>
        <v>7.6344414640823599</v>
      </c>
    </row>
    <row r="162" spans="1:9">
      <c r="A162" s="1">
        <v>36557</v>
      </c>
      <c r="B162">
        <v>20.399999999999999</v>
      </c>
      <c r="C162">
        <f t="shared" si="13"/>
        <v>20400</v>
      </c>
      <c r="D162" s="2" t="s">
        <v>148</v>
      </c>
      <c r="E162" t="str">
        <f t="shared" si="11"/>
        <v>1.69</v>
      </c>
      <c r="F162" s="3">
        <f t="shared" si="12"/>
        <v>16.899999999999999</v>
      </c>
      <c r="G162" s="4">
        <f t="shared" si="14"/>
        <v>59171597.633136101</v>
      </c>
      <c r="H162" s="3">
        <f>200/INDEX('[1]US CPI'!$B$2:$M$97, YEAR(A162)-1912, MONTH(A162))</f>
        <v>1.1778563015312131</v>
      </c>
      <c r="I162" s="4">
        <f t="shared" si="15"/>
        <v>7.7010209856302794</v>
      </c>
    </row>
    <row r="163" spans="1:9">
      <c r="A163" s="1">
        <v>36557</v>
      </c>
      <c r="B163">
        <v>13.6</v>
      </c>
      <c r="C163">
        <f t="shared" si="13"/>
        <v>13600</v>
      </c>
      <c r="D163" s="2" t="s">
        <v>153</v>
      </c>
      <c r="E163" t="str">
        <f t="shared" si="11"/>
        <v>1.68</v>
      </c>
      <c r="F163" s="3">
        <f t="shared" si="12"/>
        <v>16.8</v>
      </c>
      <c r="G163" s="4">
        <f t="shared" si="14"/>
        <v>59523809.523809522</v>
      </c>
      <c r="H163" s="3">
        <f>200/INDEX('[1]US CPI'!$B$2:$M$97, YEAR(A163)-1912, MONTH(A163))</f>
        <v>1.1778563015312131</v>
      </c>
      <c r="I163" s="4">
        <f t="shared" si="15"/>
        <v>7.70359840851809</v>
      </c>
    </row>
    <row r="164" spans="1:9">
      <c r="A164" s="1">
        <v>36557</v>
      </c>
      <c r="B164">
        <v>12.9</v>
      </c>
      <c r="C164">
        <f t="shared" si="13"/>
        <v>12900</v>
      </c>
      <c r="D164" s="2" t="s">
        <v>153</v>
      </c>
      <c r="E164" t="str">
        <f t="shared" si="11"/>
        <v>1.68</v>
      </c>
      <c r="F164" s="3">
        <f t="shared" si="12"/>
        <v>16.8</v>
      </c>
      <c r="G164" s="4">
        <f t="shared" si="14"/>
        <v>59523809.523809522</v>
      </c>
      <c r="H164" s="3">
        <f>200/INDEX('[1]US CPI'!$B$2:$M$97, YEAR(A164)-1912, MONTH(A164))</f>
        <v>1.1778563015312131</v>
      </c>
      <c r="I164" s="4">
        <f t="shared" si="15"/>
        <v>7.70359840851809</v>
      </c>
    </row>
    <row r="165" spans="1:9">
      <c r="A165" s="1">
        <v>36557</v>
      </c>
      <c r="B165">
        <v>13.6</v>
      </c>
      <c r="C165">
        <f t="shared" si="13"/>
        <v>13600</v>
      </c>
      <c r="D165" s="2" t="s">
        <v>154</v>
      </c>
      <c r="E165" t="str">
        <f t="shared" si="11"/>
        <v>1.67</v>
      </c>
      <c r="F165" s="3">
        <f t="shared" si="12"/>
        <v>16.7</v>
      </c>
      <c r="G165" s="4">
        <f t="shared" si="14"/>
        <v>59880239.520958088</v>
      </c>
      <c r="H165" s="3">
        <f>200/INDEX('[1]US CPI'!$B$2:$M$97, YEAR(A165)-1912, MONTH(A165))</f>
        <v>1.1778563015312131</v>
      </c>
      <c r="I165" s="4">
        <f t="shared" si="15"/>
        <v>7.7061912190963691</v>
      </c>
    </row>
    <row r="166" spans="1:9">
      <c r="A166" s="1">
        <v>36557</v>
      </c>
      <c r="B166">
        <v>13</v>
      </c>
      <c r="C166">
        <f t="shared" si="13"/>
        <v>13000</v>
      </c>
      <c r="D166" s="2" t="s">
        <v>149</v>
      </c>
      <c r="E166" t="str">
        <f t="shared" si="11"/>
        <v>1.65</v>
      </c>
      <c r="F166" s="3">
        <f t="shared" si="12"/>
        <v>16.5</v>
      </c>
      <c r="G166" s="4">
        <f t="shared" si="14"/>
        <v>60606060.606060609</v>
      </c>
      <c r="H166" s="3">
        <f>200/INDEX('[1]US CPI'!$B$2:$M$97, YEAR(A166)-1912, MONTH(A166))</f>
        <v>1.1778563015312131</v>
      </c>
      <c r="I166" s="4">
        <f t="shared" si="15"/>
        <v>7.7114237460300465</v>
      </c>
    </row>
    <row r="167" spans="1:9">
      <c r="A167" s="1">
        <v>36557</v>
      </c>
      <c r="B167">
        <v>17.3</v>
      </c>
      <c r="C167">
        <f t="shared" si="13"/>
        <v>17300</v>
      </c>
      <c r="D167" s="2" t="s">
        <v>155</v>
      </c>
      <c r="E167" t="str">
        <f t="shared" si="11"/>
        <v>1.58</v>
      </c>
      <c r="F167" s="3">
        <f t="shared" si="12"/>
        <v>15.8</v>
      </c>
      <c r="G167" s="4">
        <f t="shared" si="14"/>
        <v>63291139.240506329</v>
      </c>
      <c r="H167" s="3">
        <f>200/INDEX('[1]US CPI'!$B$2:$M$97, YEAR(A167)-1912, MONTH(A167))</f>
        <v>1.1778563015312131</v>
      </c>
      <c r="I167" s="4">
        <f t="shared" si="15"/>
        <v>7.7302506032895302</v>
      </c>
    </row>
    <row r="168" spans="1:9">
      <c r="A168" s="1">
        <v>36557</v>
      </c>
      <c r="B168">
        <v>27.3</v>
      </c>
      <c r="C168">
        <f t="shared" si="13"/>
        <v>27300</v>
      </c>
      <c r="D168" s="2" t="s">
        <v>155</v>
      </c>
      <c r="E168" t="str">
        <f t="shared" si="11"/>
        <v>1.58</v>
      </c>
      <c r="F168" s="3">
        <f t="shared" si="12"/>
        <v>15.8</v>
      </c>
      <c r="G168" s="4">
        <f t="shared" si="14"/>
        <v>63291139.240506329</v>
      </c>
      <c r="H168" s="3">
        <f>200/INDEX('[1]US CPI'!$B$2:$M$97, YEAR(A168)-1912, MONTH(A168))</f>
        <v>1.1778563015312131</v>
      </c>
      <c r="I168" s="4">
        <f t="shared" si="15"/>
        <v>7.7302506032895302</v>
      </c>
    </row>
    <row r="169" spans="1:9">
      <c r="A169" s="1">
        <v>36557</v>
      </c>
      <c r="B169">
        <v>17.3</v>
      </c>
      <c r="C169">
        <f t="shared" si="13"/>
        <v>17300</v>
      </c>
      <c r="D169" s="2" t="s">
        <v>156</v>
      </c>
      <c r="E169" t="str">
        <f t="shared" si="11"/>
        <v>1.54</v>
      </c>
      <c r="F169" s="3">
        <f t="shared" si="12"/>
        <v>15.4</v>
      </c>
      <c r="G169" s="4">
        <f t="shared" si="14"/>
        <v>64935064.935064934</v>
      </c>
      <c r="H169" s="3">
        <f>200/INDEX('[1]US CPI'!$B$2:$M$97, YEAR(A169)-1912, MONTH(A169))</f>
        <v>1.1778563015312131</v>
      </c>
      <c r="I169" s="4">
        <f t="shared" si="15"/>
        <v>7.7413869694074897</v>
      </c>
    </row>
    <row r="170" spans="1:9">
      <c r="A170" s="1">
        <v>36557</v>
      </c>
      <c r="B170">
        <v>17.3</v>
      </c>
      <c r="C170">
        <f t="shared" si="13"/>
        <v>17300</v>
      </c>
      <c r="D170" s="2" t="s">
        <v>157</v>
      </c>
      <c r="E170" t="str">
        <f t="shared" si="11"/>
        <v>1.43</v>
      </c>
      <c r="F170" s="3">
        <f t="shared" si="12"/>
        <v>14.3</v>
      </c>
      <c r="G170" s="4">
        <f t="shared" si="14"/>
        <v>69930069.930069923</v>
      </c>
      <c r="H170" s="3">
        <f>200/INDEX('[1]US CPI'!$B$2:$M$97, YEAR(A170)-1912, MONTH(A170))</f>
        <v>1.1778563015312131</v>
      </c>
      <c r="I170" s="4">
        <f t="shared" si="15"/>
        <v>7.773571652778891</v>
      </c>
    </row>
    <row r="171" spans="1:9">
      <c r="A171" s="1">
        <v>36557</v>
      </c>
      <c r="B171">
        <v>20.399999999999999</v>
      </c>
      <c r="C171">
        <f t="shared" si="13"/>
        <v>20400</v>
      </c>
      <c r="D171" s="2" t="s">
        <v>158</v>
      </c>
      <c r="E171" t="str">
        <f t="shared" si="11"/>
        <v>1.20</v>
      </c>
      <c r="F171" s="3">
        <f t="shared" si="12"/>
        <v>12</v>
      </c>
      <c r="G171" s="4">
        <f t="shared" si="14"/>
        <v>83333333.333333328</v>
      </c>
      <c r="H171" s="3">
        <f>200/INDEX('[1]US CPI'!$B$2:$M$97, YEAR(A171)-1912, MONTH(A171))</f>
        <v>1.1778563015312131</v>
      </c>
      <c r="I171" s="4">
        <f t="shared" si="15"/>
        <v>7.8497264441963281</v>
      </c>
    </row>
    <row r="172" spans="1:9">
      <c r="A172" s="1">
        <v>36617</v>
      </c>
      <c r="B172">
        <v>20.5</v>
      </c>
      <c r="C172">
        <f t="shared" si="13"/>
        <v>20500</v>
      </c>
      <c r="D172" s="2" t="s">
        <v>159</v>
      </c>
      <c r="E172" t="str">
        <f t="shared" si="11"/>
        <v>1.57</v>
      </c>
      <c r="F172" s="3">
        <f t="shared" si="12"/>
        <v>15.7</v>
      </c>
      <c r="G172" s="4">
        <f t="shared" si="14"/>
        <v>63694267.515923567</v>
      </c>
      <c r="H172" s="3">
        <f>200/INDEX('[1]US CPI'!$B$2:$M$97, YEAR(A172)-1912, MONTH(A172))</f>
        <v>1.1675423234092235</v>
      </c>
      <c r="I172" s="4">
        <f t="shared" si="15"/>
        <v>7.7368277148922955</v>
      </c>
    </row>
    <row r="173" spans="1:9">
      <c r="A173" s="1">
        <v>36617</v>
      </c>
      <c r="B173">
        <v>15.2</v>
      </c>
      <c r="C173">
        <f t="shared" si="13"/>
        <v>15200</v>
      </c>
      <c r="D173" s="2" t="s">
        <v>160</v>
      </c>
      <c r="E173" t="str">
        <f t="shared" si="11"/>
        <v>1.51</v>
      </c>
      <c r="F173" s="3">
        <f t="shared" si="12"/>
        <v>15.1</v>
      </c>
      <c r="G173" s="4">
        <f t="shared" si="14"/>
        <v>66225165.56291391</v>
      </c>
      <c r="H173" s="3">
        <f>200/INDEX('[1]US CPI'!$B$2:$M$97, YEAR(A173)-1912, MONTH(A173))</f>
        <v>1.1675423234092235</v>
      </c>
      <c r="I173" s="4">
        <f t="shared" si="15"/>
        <v>7.7537504200083598</v>
      </c>
    </row>
    <row r="174" spans="1:9">
      <c r="A174" s="1">
        <v>36617</v>
      </c>
      <c r="B174">
        <v>20</v>
      </c>
      <c r="C174">
        <f t="shared" si="13"/>
        <v>20000</v>
      </c>
      <c r="D174" s="2" t="s">
        <v>161</v>
      </c>
      <c r="E174" t="str">
        <f t="shared" si="11"/>
        <v>1.49</v>
      </c>
      <c r="F174" s="3">
        <f t="shared" si="12"/>
        <v>14.9</v>
      </c>
      <c r="G174" s="4">
        <f t="shared" si="14"/>
        <v>67114093.959731549</v>
      </c>
      <c r="H174" s="3">
        <f>200/INDEX('[1]US CPI'!$B$2:$M$97, YEAR(A174)-1912, MONTH(A174))</f>
        <v>1.1675423234092235</v>
      </c>
      <c r="I174" s="4">
        <f t="shared" si="15"/>
        <v>7.7595410988892555</v>
      </c>
    </row>
    <row r="175" spans="1:9">
      <c r="A175" s="1">
        <v>36617</v>
      </c>
      <c r="B175">
        <v>15</v>
      </c>
      <c r="C175">
        <f t="shared" si="13"/>
        <v>15000</v>
      </c>
      <c r="D175" s="2" t="s">
        <v>162</v>
      </c>
      <c r="E175" t="str">
        <f t="shared" si="11"/>
        <v>1.47</v>
      </c>
      <c r="F175" s="3">
        <f t="shared" si="12"/>
        <v>14.7</v>
      </c>
      <c r="G175" s="4">
        <f t="shared" si="14"/>
        <v>68027210.884353742</v>
      </c>
      <c r="H175" s="3">
        <f>200/INDEX('[1]US CPI'!$B$2:$M$97, YEAR(A175)-1912, MONTH(A175))</f>
        <v>1.1675423234092235</v>
      </c>
      <c r="I175" s="4">
        <f t="shared" si="15"/>
        <v>7.765410032553353</v>
      </c>
    </row>
    <row r="176" spans="1:9">
      <c r="A176" s="1">
        <v>36617</v>
      </c>
      <c r="B176">
        <v>17.2</v>
      </c>
      <c r="C176">
        <f t="shared" si="13"/>
        <v>17200</v>
      </c>
      <c r="D176" s="2" t="s">
        <v>163</v>
      </c>
      <c r="E176" t="str">
        <f t="shared" si="11"/>
        <v>1.46</v>
      </c>
      <c r="F176" s="3">
        <f t="shared" si="12"/>
        <v>14.6</v>
      </c>
      <c r="G176" s="4">
        <f t="shared" si="14"/>
        <v>68493150.684931502</v>
      </c>
      <c r="H176" s="3">
        <f>200/INDEX('[1]US CPI'!$B$2:$M$97, YEAR(A176)-1912, MONTH(A176))</f>
        <v>1.1675423234092235</v>
      </c>
      <c r="I176" s="4">
        <f t="shared" si="15"/>
        <v>7.7683745115170924</v>
      </c>
    </row>
    <row r="177" spans="1:9">
      <c r="A177" s="1">
        <v>36617</v>
      </c>
      <c r="B177">
        <v>28</v>
      </c>
      <c r="C177">
        <f t="shared" si="13"/>
        <v>28000</v>
      </c>
      <c r="D177" s="2" t="s">
        <v>157</v>
      </c>
      <c r="E177" t="str">
        <f t="shared" si="11"/>
        <v>1.43</v>
      </c>
      <c r="F177" s="3">
        <f t="shared" si="12"/>
        <v>14.3</v>
      </c>
      <c r="G177" s="4">
        <f t="shared" si="14"/>
        <v>69930069.930069923</v>
      </c>
      <c r="H177" s="3">
        <f>200/INDEX('[1]US CPI'!$B$2:$M$97, YEAR(A177)-1912, MONTH(A177))</f>
        <v>1.1675423234092235</v>
      </c>
      <c r="I177" s="4">
        <f t="shared" si="15"/>
        <v>7.7773913298364672</v>
      </c>
    </row>
    <row r="178" spans="1:9">
      <c r="A178" s="1">
        <v>36617</v>
      </c>
      <c r="B178">
        <v>17.3</v>
      </c>
      <c r="C178">
        <f t="shared" si="13"/>
        <v>17300</v>
      </c>
      <c r="D178" s="2" t="s">
        <v>157</v>
      </c>
      <c r="E178" t="str">
        <f t="shared" si="11"/>
        <v>1.43</v>
      </c>
      <c r="F178" s="3">
        <f t="shared" si="12"/>
        <v>14.3</v>
      </c>
      <c r="G178" s="4">
        <f t="shared" si="14"/>
        <v>69930069.930069923</v>
      </c>
      <c r="H178" s="3">
        <f>200/INDEX('[1]US CPI'!$B$2:$M$97, YEAR(A178)-1912, MONTH(A178))</f>
        <v>1.1675423234092235</v>
      </c>
      <c r="I178" s="4">
        <f t="shared" si="15"/>
        <v>7.7773913298364672</v>
      </c>
    </row>
    <row r="179" spans="1:9">
      <c r="A179" s="1">
        <v>36617</v>
      </c>
      <c r="B179">
        <v>20.3</v>
      </c>
      <c r="C179">
        <f t="shared" si="13"/>
        <v>20300</v>
      </c>
      <c r="D179" s="2" t="s">
        <v>164</v>
      </c>
      <c r="E179" t="str">
        <f t="shared" si="11"/>
        <v>1.39</v>
      </c>
      <c r="F179" s="3">
        <f t="shared" si="12"/>
        <v>13.9</v>
      </c>
      <c r="G179" s="4">
        <f t="shared" si="14"/>
        <v>71942446.04316546</v>
      </c>
      <c r="H179" s="3">
        <f>200/INDEX('[1]US CPI'!$B$2:$M$97, YEAR(A179)-1912, MONTH(A179))</f>
        <v>1.1675423234092235</v>
      </c>
      <c r="I179" s="4">
        <f t="shared" si="15"/>
        <v>7.7897125670474345</v>
      </c>
    </row>
    <row r="180" spans="1:9">
      <c r="A180" s="1">
        <v>36617</v>
      </c>
      <c r="B180">
        <v>17</v>
      </c>
      <c r="C180">
        <f t="shared" si="13"/>
        <v>17000</v>
      </c>
      <c r="D180" s="2" t="s">
        <v>165</v>
      </c>
      <c r="E180" t="str">
        <f t="shared" si="11"/>
        <v>1.38</v>
      </c>
      <c r="F180" s="3">
        <f t="shared" si="12"/>
        <v>13.8</v>
      </c>
      <c r="G180" s="4">
        <f t="shared" si="14"/>
        <v>72463768.115942031</v>
      </c>
      <c r="H180" s="3">
        <f>200/INDEX('[1]US CPI'!$B$2:$M$97, YEAR(A180)-1912, MONTH(A180))</f>
        <v>1.1675423234092235</v>
      </c>
      <c r="I180" s="4">
        <f t="shared" si="15"/>
        <v>7.7928482809002926</v>
      </c>
    </row>
    <row r="181" spans="1:9">
      <c r="A181" s="1">
        <v>36617</v>
      </c>
      <c r="B181">
        <v>27</v>
      </c>
      <c r="C181">
        <f t="shared" si="13"/>
        <v>27000</v>
      </c>
      <c r="D181" s="2" t="s">
        <v>166</v>
      </c>
      <c r="E181" t="str">
        <f t="shared" si="11"/>
        <v>1.36</v>
      </c>
      <c r="F181" s="3">
        <f t="shared" si="12"/>
        <v>13.6</v>
      </c>
      <c r="G181" s="4">
        <f t="shared" si="14"/>
        <v>73529411.764705881</v>
      </c>
      <c r="H181" s="3">
        <f>200/INDEX('[1]US CPI'!$B$2:$M$97, YEAR(A181)-1912, MONTH(A181))</f>
        <v>1.1675423234092235</v>
      </c>
      <c r="I181" s="4">
        <f t="shared" si="15"/>
        <v>7.7991884589313116</v>
      </c>
    </row>
    <row r="182" spans="1:9">
      <c r="A182" s="1">
        <v>36617</v>
      </c>
      <c r="B182">
        <v>20.399999999999999</v>
      </c>
      <c r="C182">
        <f t="shared" si="13"/>
        <v>20400</v>
      </c>
      <c r="D182" s="2" t="s">
        <v>167</v>
      </c>
      <c r="E182" t="str">
        <f t="shared" si="11"/>
        <v>1.35</v>
      </c>
      <c r="F182" s="3">
        <f t="shared" si="12"/>
        <v>13.5</v>
      </c>
      <c r="G182" s="4">
        <f t="shared" si="14"/>
        <v>74074074.074074075</v>
      </c>
      <c r="H182" s="3">
        <f>200/INDEX('[1]US CPI'!$B$2:$M$97, YEAR(A182)-1912, MONTH(A182))</f>
        <v>1.1675423234092235</v>
      </c>
      <c r="I182" s="4">
        <f t="shared" si="15"/>
        <v>7.8023935988065229</v>
      </c>
    </row>
    <row r="183" spans="1:9">
      <c r="A183" s="1">
        <v>36617</v>
      </c>
      <c r="B183">
        <v>36.5</v>
      </c>
      <c r="C183">
        <f t="shared" si="13"/>
        <v>36500</v>
      </c>
      <c r="D183" s="2" t="s">
        <v>168</v>
      </c>
      <c r="E183" t="str">
        <f t="shared" si="11"/>
        <v>1.30</v>
      </c>
      <c r="F183" s="3">
        <f t="shared" si="12"/>
        <v>13</v>
      </c>
      <c r="G183" s="4">
        <f t="shared" si="14"/>
        <v>76923076.923076928</v>
      </c>
      <c r="H183" s="3">
        <f>200/INDEX('[1]US CPI'!$B$2:$M$97, YEAR(A183)-1912, MONTH(A183))</f>
        <v>1.1675423234092235</v>
      </c>
      <c r="I183" s="4">
        <f t="shared" si="15"/>
        <v>7.8187840149946926</v>
      </c>
    </row>
    <row r="184" spans="1:9">
      <c r="A184" s="1">
        <v>36617</v>
      </c>
      <c r="B184">
        <v>27</v>
      </c>
      <c r="C184">
        <f t="shared" si="13"/>
        <v>27000</v>
      </c>
      <c r="D184" s="2" t="s">
        <v>169</v>
      </c>
      <c r="E184" t="str">
        <f t="shared" si="11"/>
        <v>1.27</v>
      </c>
      <c r="F184" s="3">
        <f t="shared" si="12"/>
        <v>12.7</v>
      </c>
      <c r="G184" s="4">
        <f t="shared" si="14"/>
        <v>78740157.48031497</v>
      </c>
      <c r="H184" s="3">
        <f>200/INDEX('[1]US CPI'!$B$2:$M$97, YEAR(A184)-1912, MONTH(A184))</f>
        <v>1.1675423234092235</v>
      </c>
      <c r="I184" s="4">
        <f t="shared" si="15"/>
        <v>7.8289236463455723</v>
      </c>
    </row>
    <row r="185" spans="1:9">
      <c r="A185" s="1">
        <v>36617</v>
      </c>
      <c r="B185">
        <v>20</v>
      </c>
      <c r="C185">
        <f t="shared" si="13"/>
        <v>20000</v>
      </c>
      <c r="D185" s="2" t="s">
        <v>170</v>
      </c>
      <c r="E185" t="str">
        <f t="shared" si="11"/>
        <v>1.25</v>
      </c>
      <c r="F185" s="3">
        <f t="shared" si="12"/>
        <v>12.5</v>
      </c>
      <c r="G185" s="4">
        <f t="shared" si="14"/>
        <v>80000000</v>
      </c>
      <c r="H185" s="3">
        <f>200/INDEX('[1]US CPI'!$B$2:$M$97, YEAR(A185)-1912, MONTH(A185))</f>
        <v>1.1675423234092235</v>
      </c>
      <c r="I185" s="4">
        <f t="shared" si="15"/>
        <v>7.8358173542934733</v>
      </c>
    </row>
    <row r="186" spans="1:9">
      <c r="A186" s="1">
        <v>36617</v>
      </c>
      <c r="B186">
        <v>20</v>
      </c>
      <c r="C186">
        <f t="shared" si="13"/>
        <v>20000</v>
      </c>
      <c r="D186" s="2" t="s">
        <v>170</v>
      </c>
      <c r="E186" t="str">
        <f t="shared" ref="E186:E197" si="16">MID(D186, 1, 4)</f>
        <v>1.25</v>
      </c>
      <c r="F186" s="3">
        <f t="shared" si="12"/>
        <v>12.5</v>
      </c>
      <c r="G186" s="4">
        <f t="shared" si="14"/>
        <v>80000000</v>
      </c>
      <c r="H186" s="3">
        <f>200/INDEX('[1]US CPI'!$B$2:$M$97, YEAR(A186)-1912, MONTH(A186))</f>
        <v>1.1675423234092235</v>
      </c>
      <c r="I186" s="4">
        <f t="shared" si="15"/>
        <v>7.8358173542934733</v>
      </c>
    </row>
    <row r="187" spans="1:9">
      <c r="A187" s="1">
        <v>36617</v>
      </c>
      <c r="B187">
        <v>30</v>
      </c>
      <c r="C187">
        <f t="shared" si="13"/>
        <v>30000</v>
      </c>
      <c r="D187" s="2" t="s">
        <v>171</v>
      </c>
      <c r="E187" t="str">
        <f t="shared" si="16"/>
        <v>1.18</v>
      </c>
      <c r="F187" s="3">
        <f t="shared" ref="F187:F202" si="17">E187*1000/100</f>
        <v>11.8</v>
      </c>
      <c r="G187" s="4">
        <f t="shared" si="14"/>
        <v>84745762.711864397</v>
      </c>
      <c r="H187" s="3">
        <f>200/INDEX('[1]US CPI'!$B$2:$M$97, YEAR(A187)-1912, MONTH(A187))</f>
        <v>1.1675423234092235</v>
      </c>
      <c r="I187" s="4">
        <f t="shared" si="15"/>
        <v>7.8608453599954036</v>
      </c>
    </row>
    <row r="188" spans="1:9">
      <c r="A188" s="1">
        <v>36658</v>
      </c>
      <c r="B188">
        <v>13.6</v>
      </c>
      <c r="C188">
        <f t="shared" si="13"/>
        <v>13600</v>
      </c>
      <c r="D188" s="2" t="s">
        <v>172</v>
      </c>
      <c r="E188" t="str">
        <f t="shared" si="16"/>
        <v>1.52</v>
      </c>
      <c r="F188" s="3">
        <f t="shared" si="17"/>
        <v>15.2</v>
      </c>
      <c r="G188" s="4">
        <f t="shared" si="14"/>
        <v>65789473.684210531</v>
      </c>
      <c r="H188" s="3">
        <f>200/INDEX('[1]US CPI'!$B$2:$M$97, YEAR(A188)-1912, MONTH(A188))</f>
        <v>1.1661807580174928</v>
      </c>
      <c r="I188" s="4">
        <f t="shared" si="15"/>
        <v>7.7513905407700356</v>
      </c>
    </row>
    <row r="189" spans="1:9">
      <c r="A189" s="1">
        <v>36658</v>
      </c>
      <c r="B189">
        <v>30</v>
      </c>
      <c r="C189">
        <f t="shared" si="13"/>
        <v>30000</v>
      </c>
      <c r="D189" s="2" t="s">
        <v>173</v>
      </c>
      <c r="E189" t="str">
        <f t="shared" si="16"/>
        <v>1.23</v>
      </c>
      <c r="F189" s="3">
        <f t="shared" si="17"/>
        <v>12.3</v>
      </c>
      <c r="G189" s="4">
        <f t="shared" si="14"/>
        <v>81300813.008130074</v>
      </c>
      <c r="H189" s="3">
        <f>200/INDEX('[1]US CPI'!$B$2:$M$97, YEAR(A189)-1912, MONTH(A189))</f>
        <v>1.1661807580174928</v>
      </c>
      <c r="I189" s="4">
        <f t="shared" si="15"/>
        <v>7.8433290172754102</v>
      </c>
    </row>
    <row r="190" spans="1:9">
      <c r="A190" s="1">
        <v>36658</v>
      </c>
      <c r="B190">
        <v>40</v>
      </c>
      <c r="C190">
        <f t="shared" si="13"/>
        <v>40000</v>
      </c>
      <c r="D190" s="2" t="s">
        <v>174</v>
      </c>
      <c r="E190" t="str">
        <f t="shared" si="16"/>
        <v>1.15</v>
      </c>
      <c r="F190" s="3">
        <f t="shared" si="17"/>
        <v>11.5</v>
      </c>
      <c r="G190" s="4">
        <f t="shared" si="14"/>
        <v>86956521.739130437</v>
      </c>
      <c r="H190" s="3">
        <f>200/INDEX('[1]US CPI'!$B$2:$M$97, YEAR(A190)-1912, MONTH(A190))</f>
        <v>1.1661807580174928</v>
      </c>
      <c r="I190" s="4">
        <f t="shared" si="15"/>
        <v>7.8725362883611965</v>
      </c>
    </row>
    <row r="191" spans="1:9">
      <c r="A191" s="1">
        <v>36679</v>
      </c>
      <c r="B191">
        <v>15</v>
      </c>
      <c r="C191">
        <f t="shared" si="13"/>
        <v>15000</v>
      </c>
      <c r="D191" s="2" t="s">
        <v>163</v>
      </c>
      <c r="E191" t="str">
        <f t="shared" si="16"/>
        <v>1.46</v>
      </c>
      <c r="F191" s="3">
        <f t="shared" si="17"/>
        <v>14.6</v>
      </c>
      <c r="G191" s="4">
        <f t="shared" si="14"/>
        <v>68493150.684931502</v>
      </c>
      <c r="H191" s="3">
        <f>200/INDEX('[1]US CPI'!$B$2:$M$97, YEAR(A191)-1912, MONTH(A191))</f>
        <v>1.160092807424594</v>
      </c>
      <c r="I191" s="4">
        <f t="shared" si="15"/>
        <v>7.7711544100402756</v>
      </c>
    </row>
    <row r="192" spans="1:9">
      <c r="A192" s="1">
        <v>36739</v>
      </c>
      <c r="B192">
        <v>15</v>
      </c>
      <c r="C192">
        <f t="shared" si="13"/>
        <v>15000</v>
      </c>
      <c r="D192" s="2" t="s">
        <v>175</v>
      </c>
      <c r="E192" t="str">
        <f t="shared" si="16"/>
        <v>1.24</v>
      </c>
      <c r="F192" s="3">
        <f t="shared" si="17"/>
        <v>12.4</v>
      </c>
      <c r="G192" s="4">
        <f t="shared" si="14"/>
        <v>80645161.290322572</v>
      </c>
      <c r="H192" s="3">
        <f>200/INDEX('[1]US CPI'!$B$2:$M$97, YEAR(A192)-1912, MONTH(A192))</f>
        <v>1.1574074074074074</v>
      </c>
      <c r="I192" s="4">
        <f t="shared" si="15"/>
        <v>7.8430920573166585</v>
      </c>
    </row>
    <row r="193" spans="1:9">
      <c r="A193" s="1">
        <v>36739</v>
      </c>
      <c r="B193">
        <v>30.5</v>
      </c>
      <c r="C193">
        <f t="shared" si="13"/>
        <v>30500</v>
      </c>
      <c r="D193" s="2" t="s">
        <v>176</v>
      </c>
      <c r="E193" t="str">
        <f t="shared" si="16"/>
        <v>1.12</v>
      </c>
      <c r="F193" s="3">
        <f t="shared" si="17"/>
        <v>11.2</v>
      </c>
      <c r="G193" s="4">
        <f t="shared" si="14"/>
        <v>89285714.285714298</v>
      </c>
      <c r="H193" s="3">
        <f>200/INDEX('[1]US CPI'!$B$2:$M$97, YEAR(A193)-1912, MONTH(A193))</f>
        <v>1.1574074074074074</v>
      </c>
      <c r="I193" s="4">
        <f t="shared" si="15"/>
        <v>7.8872957198087121</v>
      </c>
    </row>
    <row r="194" spans="1:9">
      <c r="A194" s="1">
        <v>36739</v>
      </c>
      <c r="B194">
        <v>20</v>
      </c>
      <c r="C194">
        <f t="shared" si="13"/>
        <v>20000</v>
      </c>
      <c r="D194" s="2" t="s">
        <v>177</v>
      </c>
      <c r="E194" t="str">
        <f t="shared" si="16"/>
        <v>1.01</v>
      </c>
      <c r="F194" s="3">
        <f t="shared" si="17"/>
        <v>10.1</v>
      </c>
      <c r="G194" s="4">
        <f t="shared" si="14"/>
        <v>99009900.990099013</v>
      </c>
      <c r="H194" s="3">
        <f>200/INDEX('[1]US CPI'!$B$2:$M$97, YEAR(A194)-1912, MONTH(A194))</f>
        <v>1.1574074074074074</v>
      </c>
      <c r="I194" s="4">
        <f t="shared" si="15"/>
        <v>7.932192368696251</v>
      </c>
    </row>
    <row r="195" spans="1:9">
      <c r="A195" s="1">
        <v>36757</v>
      </c>
      <c r="B195">
        <v>40.9</v>
      </c>
      <c r="C195">
        <f t="shared" si="13"/>
        <v>40900</v>
      </c>
      <c r="D195" s="2" t="s">
        <v>178</v>
      </c>
      <c r="E195" t="str">
        <f t="shared" si="16"/>
        <v>1.09</v>
      </c>
      <c r="F195" s="3">
        <f t="shared" si="17"/>
        <v>10.9</v>
      </c>
      <c r="G195" s="4">
        <f t="shared" si="14"/>
        <v>91743119.266055048</v>
      </c>
      <c r="H195" s="3">
        <f>200/INDEX('[1]US CPI'!$B$2:$M$97, YEAR(A195)-1912, MONTH(A195))</f>
        <v>1.1574074074074074</v>
      </c>
      <c r="I195" s="4">
        <f t="shared" si="15"/>
        <v>7.8990872445382694</v>
      </c>
    </row>
    <row r="196" spans="1:9">
      <c r="A196" s="1">
        <v>36757</v>
      </c>
      <c r="B196">
        <v>15.3</v>
      </c>
      <c r="C196">
        <f t="shared" si="13"/>
        <v>15300</v>
      </c>
      <c r="D196" s="2" t="s">
        <v>179</v>
      </c>
      <c r="E196" t="str">
        <f t="shared" si="16"/>
        <v>1.08</v>
      </c>
      <c r="F196" s="3">
        <f t="shared" si="17"/>
        <v>10.8</v>
      </c>
      <c r="G196" s="4">
        <f t="shared" si="14"/>
        <v>92592592.592592582</v>
      </c>
      <c r="H196" s="3">
        <f>200/INDEX('[1]US CPI'!$B$2:$M$97, YEAR(A196)-1912, MONTH(A196))</f>
        <v>1.1574074074074074</v>
      </c>
      <c r="I196" s="4">
        <f t="shared" si="15"/>
        <v>7.9030899869919438</v>
      </c>
    </row>
    <row r="197" spans="1:9">
      <c r="A197" s="1">
        <v>36757</v>
      </c>
      <c r="B197">
        <v>30.7</v>
      </c>
      <c r="C197">
        <f t="shared" si="13"/>
        <v>30700</v>
      </c>
      <c r="D197" s="2" t="s">
        <v>180</v>
      </c>
      <c r="E197" t="str">
        <f t="shared" si="16"/>
        <v>1.04</v>
      </c>
      <c r="F197" s="3">
        <f t="shared" si="17"/>
        <v>10.4</v>
      </c>
      <c r="G197" s="4">
        <f t="shared" si="14"/>
        <v>96153846.153846145</v>
      </c>
      <c r="H197" s="3">
        <f>200/INDEX('[1]US CPI'!$B$2:$M$97, YEAR(A197)-1912, MONTH(A197))</f>
        <v>1.1574074074074074</v>
      </c>
      <c r="I197" s="4">
        <f t="shared" si="15"/>
        <v>7.9194804031801125</v>
      </c>
    </row>
    <row r="198" spans="1:9">
      <c r="A198" s="1">
        <v>36757</v>
      </c>
      <c r="B198">
        <v>20.399999999999999</v>
      </c>
      <c r="C198">
        <f t="shared" ref="C198:C290" si="18">B198*1000</f>
        <v>20400</v>
      </c>
      <c r="D198" s="2" t="s">
        <v>181</v>
      </c>
      <c r="E198">
        <v>0.92500000000000004</v>
      </c>
      <c r="F198" s="3">
        <f t="shared" si="17"/>
        <v>9.25</v>
      </c>
      <c r="G198" s="4">
        <f t="shared" ref="G198:G261" si="19">1000000000/F198</f>
        <v>108108108.1081081</v>
      </c>
      <c r="H198" s="3">
        <f>200/INDEX('[1]US CPI'!$B$2:$M$97, YEAR(A198)-1912, MONTH(A198))</f>
        <v>1.1574074074074074</v>
      </c>
      <c r="I198" s="4">
        <f t="shared" ref="I198:I255" si="20">LOG(G198/H198)</f>
        <v>7.9703720097398607</v>
      </c>
    </row>
    <row r="199" spans="1:9">
      <c r="A199" s="1">
        <v>36757</v>
      </c>
      <c r="B199">
        <v>30.7</v>
      </c>
      <c r="C199">
        <f t="shared" si="18"/>
        <v>30700</v>
      </c>
      <c r="D199" s="2" t="s">
        <v>182</v>
      </c>
      <c r="E199">
        <v>0.80200000000000005</v>
      </c>
      <c r="F199" s="3">
        <f t="shared" si="17"/>
        <v>8.02</v>
      </c>
      <c r="G199" s="4">
        <f t="shared" si="19"/>
        <v>124688279.30174564</v>
      </c>
      <c r="H199" s="3">
        <f>200/INDEX('[1]US CPI'!$B$2:$M$97, YEAR(A199)-1912, MONTH(A199))</f>
        <v>1.1574074074074074</v>
      </c>
      <c r="I199" s="4">
        <f t="shared" si="20"/>
        <v>8.0323393741947289</v>
      </c>
    </row>
    <row r="200" spans="1:9">
      <c r="A200" s="1">
        <v>36763</v>
      </c>
      <c r="B200">
        <v>15</v>
      </c>
      <c r="C200">
        <f t="shared" si="18"/>
        <v>15000</v>
      </c>
      <c r="D200" s="2" t="s">
        <v>174</v>
      </c>
      <c r="E200" t="str">
        <f>MID(D200, 1, 4)</f>
        <v>1.15</v>
      </c>
      <c r="F200" s="3">
        <f t="shared" si="17"/>
        <v>11.5</v>
      </c>
      <c r="G200" s="4">
        <f t="shared" si="19"/>
        <v>86956521.739130437</v>
      </c>
      <c r="H200" s="3">
        <f>200/INDEX('[1]US CPI'!$B$2:$M$97, YEAR(A200)-1912, MONTH(A200))</f>
        <v>1.1574074074074074</v>
      </c>
      <c r="I200" s="4">
        <f t="shared" si="20"/>
        <v>7.8758159021252814</v>
      </c>
    </row>
    <row r="201" spans="1:9">
      <c r="A201" s="1">
        <v>36763</v>
      </c>
      <c r="B201">
        <v>40</v>
      </c>
      <c r="C201">
        <f t="shared" si="18"/>
        <v>40000</v>
      </c>
      <c r="D201" s="2" t="s">
        <v>177</v>
      </c>
      <c r="E201" t="str">
        <f>MID(D201, 1, 4)</f>
        <v>1.01</v>
      </c>
      <c r="F201" s="3">
        <f t="shared" si="17"/>
        <v>10.1</v>
      </c>
      <c r="G201" s="4">
        <f t="shared" si="19"/>
        <v>99009900.990099013</v>
      </c>
      <c r="H201" s="3">
        <f>200/INDEX('[1]US CPI'!$B$2:$M$97, YEAR(A201)-1912, MONTH(A201))</f>
        <v>1.1574074074074074</v>
      </c>
      <c r="I201" s="4">
        <f t="shared" si="20"/>
        <v>7.932192368696251</v>
      </c>
    </row>
    <row r="202" spans="1:9">
      <c r="A202" s="1">
        <v>36763</v>
      </c>
      <c r="B202">
        <v>30</v>
      </c>
      <c r="C202">
        <f t="shared" si="18"/>
        <v>30000</v>
      </c>
      <c r="D202" s="2" t="s">
        <v>183</v>
      </c>
      <c r="E202">
        <v>0.95799999999999996</v>
      </c>
      <c r="F202" s="3">
        <f t="shared" si="17"/>
        <v>9.58</v>
      </c>
      <c r="G202" s="4">
        <f t="shared" si="19"/>
        <v>104384133.61169103</v>
      </c>
      <c r="H202" s="3">
        <f>200/INDEX('[1]US CPI'!$B$2:$M$97, YEAR(A202)-1912, MONTH(A202))</f>
        <v>1.1574074074074074</v>
      </c>
      <c r="I202" s="4">
        <f t="shared" si="20"/>
        <v>7.9551482334003492</v>
      </c>
    </row>
    <row r="203" spans="1:9">
      <c r="A203" s="1">
        <v>36826</v>
      </c>
      <c r="B203">
        <v>30.7</v>
      </c>
      <c r="C203">
        <f t="shared" si="18"/>
        <v>30700</v>
      </c>
      <c r="D203" s="2"/>
      <c r="E203" t="s">
        <v>184</v>
      </c>
      <c r="F203" s="3">
        <f>MID(E203,2,2000)*1</f>
        <v>9.14</v>
      </c>
      <c r="G203" s="4">
        <f t="shared" si="19"/>
        <v>109409190.37199125</v>
      </c>
      <c r="H203" s="3">
        <f>200/INDEX('[1]US CPI'!$B$2:$M$97, YEAR(A203)-1912, MONTH(A203))</f>
        <v>1.1494252873563218</v>
      </c>
      <c r="I203" s="4">
        <f t="shared" si="20"/>
        <v>7.9785730568847875</v>
      </c>
    </row>
    <row r="204" spans="1:9">
      <c r="A204" s="1">
        <v>36826</v>
      </c>
      <c r="B204">
        <v>40.9</v>
      </c>
      <c r="C204">
        <f t="shared" si="18"/>
        <v>40900</v>
      </c>
      <c r="D204" s="2"/>
      <c r="E204" t="s">
        <v>185</v>
      </c>
      <c r="F204" s="3">
        <f t="shared" ref="F204:F255" si="21">MID(E204,2,2000)*1</f>
        <v>8.94</v>
      </c>
      <c r="G204" s="4">
        <f t="shared" si="19"/>
        <v>111856823.26621924</v>
      </c>
      <c r="H204" s="3">
        <f>200/INDEX('[1]US CPI'!$B$2:$M$97, YEAR(A204)-1912, MONTH(A204))</f>
        <v>1.1494252873563218</v>
      </c>
      <c r="I204" s="4">
        <f t="shared" si="20"/>
        <v>7.9881817338227012</v>
      </c>
    </row>
    <row r="205" spans="1:9">
      <c r="A205" s="1">
        <v>36826</v>
      </c>
      <c r="B205">
        <v>61.4</v>
      </c>
      <c r="C205">
        <f t="shared" si="18"/>
        <v>61400</v>
      </c>
      <c r="D205" s="2"/>
      <c r="E205" t="s">
        <v>186</v>
      </c>
      <c r="F205" s="3">
        <f t="shared" si="21"/>
        <v>7.45</v>
      </c>
      <c r="G205" s="4">
        <f t="shared" si="19"/>
        <v>134228187.9194631</v>
      </c>
      <c r="H205" s="3">
        <f>200/INDEX('[1]US CPI'!$B$2:$M$97, YEAR(A205)-1912, MONTH(A205))</f>
        <v>1.1494252873563218</v>
      </c>
      <c r="I205" s="4">
        <f t="shared" si="20"/>
        <v>8.0673629798703264</v>
      </c>
    </row>
    <row r="206" spans="1:9">
      <c r="A206" s="1">
        <v>36826</v>
      </c>
      <c r="B206">
        <v>81.900000000000006</v>
      </c>
      <c r="C206">
        <f t="shared" si="18"/>
        <v>81900</v>
      </c>
      <c r="D206" s="2"/>
      <c r="E206" t="s">
        <v>187</v>
      </c>
      <c r="F206" s="3">
        <f t="shared" si="21"/>
        <v>7.27</v>
      </c>
      <c r="G206" s="4">
        <f t="shared" si="19"/>
        <v>137551581.84319121</v>
      </c>
      <c r="H206" s="3">
        <f>200/INDEX('[1]US CPI'!$B$2:$M$97, YEAR(A206)-1912, MONTH(A206))</f>
        <v>1.1494252873563218</v>
      </c>
      <c r="I206" s="4">
        <f t="shared" si="20"/>
        <v>8.0779848417595801</v>
      </c>
    </row>
    <row r="207" spans="1:9">
      <c r="A207" s="1">
        <v>36826</v>
      </c>
      <c r="B207">
        <v>30.7</v>
      </c>
      <c r="C207">
        <f t="shared" si="18"/>
        <v>30700</v>
      </c>
      <c r="D207" s="2"/>
      <c r="E207" t="s">
        <v>187</v>
      </c>
      <c r="F207" s="3">
        <f t="shared" si="21"/>
        <v>7.27</v>
      </c>
      <c r="G207" s="4">
        <f t="shared" si="19"/>
        <v>137551581.84319121</v>
      </c>
      <c r="H207" s="3">
        <f>200/INDEX('[1]US CPI'!$B$2:$M$97, YEAR(A207)-1912, MONTH(A207))</f>
        <v>1.1494252873563218</v>
      </c>
      <c r="I207" s="4">
        <f t="shared" si="20"/>
        <v>8.0779848417595801</v>
      </c>
    </row>
    <row r="208" spans="1:9">
      <c r="A208" s="1">
        <v>36826</v>
      </c>
      <c r="B208">
        <v>40.9</v>
      </c>
      <c r="C208">
        <f t="shared" si="18"/>
        <v>40900</v>
      </c>
      <c r="D208" s="2"/>
      <c r="E208" t="s">
        <v>188</v>
      </c>
      <c r="F208" s="3">
        <f t="shared" si="21"/>
        <v>7.14</v>
      </c>
      <c r="G208" s="4">
        <f t="shared" si="19"/>
        <v>140056022.40896359</v>
      </c>
      <c r="H208" s="3">
        <f>200/INDEX('[1]US CPI'!$B$2:$M$97, YEAR(A208)-1912, MONTH(A208))</f>
        <v>1.1494252873563218</v>
      </c>
      <c r="I208" s="4">
        <f t="shared" si="20"/>
        <v>8.0858210408424434</v>
      </c>
    </row>
    <row r="209" spans="1:9">
      <c r="A209" s="1">
        <v>36831</v>
      </c>
      <c r="B209">
        <v>30</v>
      </c>
      <c r="C209">
        <f t="shared" si="18"/>
        <v>30000</v>
      </c>
      <c r="D209" s="2"/>
      <c r="E209" t="s">
        <v>189</v>
      </c>
      <c r="F209" s="3">
        <f t="shared" si="21"/>
        <v>7.88</v>
      </c>
      <c r="G209" s="4">
        <f t="shared" si="19"/>
        <v>126903553.29949239</v>
      </c>
      <c r="H209" s="3">
        <f>200/INDEX('[1]US CPI'!$B$2:$M$97, YEAR(A209)-1912, MONTH(A209))</f>
        <v>1.1487650775416427</v>
      </c>
      <c r="I209" s="4">
        <f t="shared" si="20"/>
        <v>8.0432425579637954</v>
      </c>
    </row>
    <row r="210" spans="1:9">
      <c r="A210" s="1">
        <v>36873</v>
      </c>
      <c r="B210">
        <v>30</v>
      </c>
      <c r="C210">
        <f t="shared" si="18"/>
        <v>30000</v>
      </c>
      <c r="D210" s="2"/>
      <c r="E210" t="s">
        <v>190</v>
      </c>
      <c r="F210" s="3">
        <f t="shared" si="21"/>
        <v>7.25</v>
      </c>
      <c r="G210" s="4">
        <f t="shared" si="19"/>
        <v>137931034.48275861</v>
      </c>
      <c r="H210" s="3">
        <f>200/INDEX('[1]US CPI'!$B$2:$M$97, YEAR(A210)-1912, MONTH(A210))</f>
        <v>1.1494252873563218</v>
      </c>
      <c r="I210" s="4">
        <f t="shared" si="20"/>
        <v>8.0791812460476251</v>
      </c>
    </row>
    <row r="211" spans="1:9">
      <c r="A211" s="1">
        <v>36880</v>
      </c>
      <c r="B211">
        <v>80</v>
      </c>
      <c r="C211">
        <f t="shared" si="18"/>
        <v>80000</v>
      </c>
      <c r="D211" s="2"/>
      <c r="E211" t="s">
        <v>191</v>
      </c>
      <c r="F211" s="3">
        <f t="shared" si="21"/>
        <v>6.9</v>
      </c>
      <c r="G211" s="4">
        <f t="shared" si="19"/>
        <v>144927536.23188406</v>
      </c>
      <c r="H211" s="3">
        <f>200/INDEX('[1]US CPI'!$B$2:$M$97, YEAR(A211)-1912, MONTH(A211))</f>
        <v>1.1494252873563218</v>
      </c>
      <c r="I211" s="4">
        <f t="shared" si="20"/>
        <v>8.1006701618813626</v>
      </c>
    </row>
    <row r="212" spans="1:9">
      <c r="A212" s="1">
        <v>36905</v>
      </c>
      <c r="B212">
        <v>61</v>
      </c>
      <c r="C212">
        <f t="shared" si="18"/>
        <v>61000</v>
      </c>
      <c r="D212" s="2"/>
      <c r="E212" t="s">
        <v>192</v>
      </c>
      <c r="F212" s="3">
        <f t="shared" si="21"/>
        <v>7.31</v>
      </c>
      <c r="G212" s="4">
        <f t="shared" si="19"/>
        <v>136798905.60875514</v>
      </c>
      <c r="H212" s="3">
        <f>200/INDEX('[1]US CPI'!$B$2:$M$97, YEAR(A212)-1912, MONTH(A212))</f>
        <v>1.1422044545973731</v>
      </c>
      <c r="I212" s="4">
        <f t="shared" si="20"/>
        <v>8.0783387734616046</v>
      </c>
    </row>
    <row r="213" spans="1:9">
      <c r="A213" s="1">
        <v>36905</v>
      </c>
      <c r="B213">
        <v>82</v>
      </c>
      <c r="C213">
        <f t="shared" si="18"/>
        <v>82000</v>
      </c>
      <c r="D213" s="2"/>
      <c r="E213" t="s">
        <v>193</v>
      </c>
      <c r="F213" s="3">
        <f t="shared" si="21"/>
        <v>7.26</v>
      </c>
      <c r="G213" s="4">
        <f t="shared" si="19"/>
        <v>137741046.83195594</v>
      </c>
      <c r="H213" s="3">
        <f>200/INDEX('[1]US CPI'!$B$2:$M$97, YEAR(A213)-1912, MONTH(A213))</f>
        <v>1.1422044545973731</v>
      </c>
      <c r="I213" s="4">
        <f t="shared" si="20"/>
        <v>8.0813195297193712</v>
      </c>
    </row>
    <row r="214" spans="1:9">
      <c r="A214" s="1">
        <v>36905</v>
      </c>
      <c r="B214">
        <v>40</v>
      </c>
      <c r="C214">
        <f t="shared" si="18"/>
        <v>40000</v>
      </c>
      <c r="D214" s="2"/>
      <c r="E214" t="s">
        <v>194</v>
      </c>
      <c r="F214" s="3">
        <f t="shared" si="21"/>
        <v>6.84</v>
      </c>
      <c r="G214" s="4">
        <f t="shared" si="19"/>
        <v>146198830.40935671</v>
      </c>
      <c r="H214" s="3">
        <f>200/INDEX('[1]US CPI'!$B$2:$M$97, YEAR(A214)-1912, MONTH(A214))</f>
        <v>1.1422044545973731</v>
      </c>
      <c r="I214" s="4">
        <f t="shared" si="20"/>
        <v>8.1072000486993492</v>
      </c>
    </row>
    <row r="215" spans="1:9">
      <c r="A215" s="1">
        <v>37006</v>
      </c>
      <c r="B215">
        <v>40</v>
      </c>
      <c r="C215">
        <f t="shared" si="18"/>
        <v>40000</v>
      </c>
      <c r="D215" s="2"/>
      <c r="E215" t="s">
        <v>195</v>
      </c>
      <c r="F215" s="3">
        <f t="shared" si="21"/>
        <v>7.48</v>
      </c>
      <c r="G215" s="4">
        <f t="shared" si="19"/>
        <v>133689839.57219251</v>
      </c>
      <c r="H215" s="3">
        <f>200/INDEX('[1]US CPI'!$B$2:$M$97, YEAR(A215)-1912, MONTH(A215))</f>
        <v>1.1305822498586773</v>
      </c>
      <c r="I215" s="4">
        <f t="shared" si="20"/>
        <v>8.0727962393812813</v>
      </c>
    </row>
    <row r="216" spans="1:9">
      <c r="A216" s="1">
        <v>37006</v>
      </c>
      <c r="B216">
        <v>30</v>
      </c>
      <c r="C216">
        <f t="shared" si="18"/>
        <v>30000</v>
      </c>
      <c r="D216" s="2"/>
      <c r="E216" t="s">
        <v>196</v>
      </c>
      <c r="F216" s="3">
        <f t="shared" si="21"/>
        <v>6.48</v>
      </c>
      <c r="G216" s="4">
        <f t="shared" si="19"/>
        <v>154320987.65432099</v>
      </c>
      <c r="H216" s="3">
        <f>200/INDEX('[1]US CPI'!$B$2:$M$97, YEAR(A216)-1912, MONTH(A216))</f>
        <v>1.1305822498586773</v>
      </c>
      <c r="I216" s="4">
        <f t="shared" si="20"/>
        <v>8.1351228313751491</v>
      </c>
    </row>
    <row r="217" spans="1:9">
      <c r="A217" s="1">
        <v>37006</v>
      </c>
      <c r="B217">
        <v>40</v>
      </c>
      <c r="C217">
        <f t="shared" si="18"/>
        <v>40000</v>
      </c>
      <c r="D217" s="2"/>
      <c r="E217" t="s">
        <v>197</v>
      </c>
      <c r="F217" s="3">
        <f t="shared" si="21"/>
        <v>5.72</v>
      </c>
      <c r="G217" s="4">
        <f t="shared" si="19"/>
        <v>174825174.82517484</v>
      </c>
      <c r="H217" s="3">
        <f>200/INDEX('[1]US CPI'!$B$2:$M$97, YEAR(A217)-1912, MONTH(A217))</f>
        <v>1.1305822498586773</v>
      </c>
      <c r="I217" s="4">
        <f t="shared" si="20"/>
        <v>8.1893018084527185</v>
      </c>
    </row>
    <row r="218" spans="1:9">
      <c r="A218" s="1">
        <v>37012</v>
      </c>
      <c r="B218">
        <v>30</v>
      </c>
      <c r="C218">
        <f t="shared" si="18"/>
        <v>30000</v>
      </c>
      <c r="D218" s="2"/>
      <c r="E218" t="s">
        <v>198</v>
      </c>
      <c r="F218" s="3">
        <f t="shared" si="21"/>
        <v>6.82</v>
      </c>
      <c r="G218" s="4">
        <f t="shared" si="19"/>
        <v>146627565.98240468</v>
      </c>
      <c r="H218" s="3">
        <f>200/INDEX('[1]US CPI'!$B$2:$M$97, YEAR(A218)-1912, MONTH(A218))</f>
        <v>1.1254924029262803</v>
      </c>
      <c r="I218" s="4">
        <f t="shared" si="20"/>
        <v>8.1148730574848411</v>
      </c>
    </row>
    <row r="219" spans="1:9">
      <c r="A219" s="1">
        <v>37012</v>
      </c>
      <c r="B219">
        <v>82</v>
      </c>
      <c r="C219">
        <f t="shared" si="18"/>
        <v>82000</v>
      </c>
      <c r="D219" s="2"/>
      <c r="E219" t="s">
        <v>199</v>
      </c>
      <c r="F219" s="3">
        <f t="shared" si="21"/>
        <v>6.56</v>
      </c>
      <c r="G219" s="4">
        <f t="shared" si="19"/>
        <v>152439024.39024392</v>
      </c>
      <c r="H219" s="3">
        <f>200/INDEX('[1]US CPI'!$B$2:$M$97, YEAR(A219)-1912, MONTH(A219))</f>
        <v>1.1254924029262803</v>
      </c>
      <c r="I219" s="4">
        <f t="shared" si="20"/>
        <v>8.1317535927656603</v>
      </c>
    </row>
    <row r="220" spans="1:9">
      <c r="A220" s="1">
        <v>37012</v>
      </c>
      <c r="B220">
        <v>61</v>
      </c>
      <c r="C220">
        <f t="shared" si="18"/>
        <v>61000</v>
      </c>
      <c r="D220" s="2"/>
      <c r="E220" t="s">
        <v>200</v>
      </c>
      <c r="F220" s="3">
        <f t="shared" si="21"/>
        <v>6.49</v>
      </c>
      <c r="G220" s="4">
        <f t="shared" si="19"/>
        <v>154083204.93066254</v>
      </c>
      <c r="H220" s="3">
        <f>200/INDEX('[1]US CPI'!$B$2:$M$97, YEAR(A220)-1912, MONTH(A220))</f>
        <v>1.1254924029262803</v>
      </c>
      <c r="I220" s="4">
        <f t="shared" si="20"/>
        <v>8.1364127353409508</v>
      </c>
    </row>
    <row r="221" spans="1:9">
      <c r="A221" s="1">
        <v>37012</v>
      </c>
      <c r="B221">
        <v>40</v>
      </c>
      <c r="C221">
        <f t="shared" si="18"/>
        <v>40000</v>
      </c>
      <c r="D221" s="2"/>
      <c r="E221" t="s">
        <v>201</v>
      </c>
      <c r="F221" s="3">
        <f t="shared" si="21"/>
        <v>5.87</v>
      </c>
      <c r="G221" s="4">
        <f t="shared" si="19"/>
        <v>170357751.27768314</v>
      </c>
      <c r="H221" s="3">
        <f>200/INDEX('[1]US CPI'!$B$2:$M$97, YEAR(A221)-1912, MONTH(A221))</f>
        <v>1.1254924029262803</v>
      </c>
      <c r="I221" s="4">
        <f t="shared" si="20"/>
        <v>8.180019330893705</v>
      </c>
    </row>
    <row r="222" spans="1:9">
      <c r="A222" s="1">
        <v>37070</v>
      </c>
      <c r="B222">
        <v>40</v>
      </c>
      <c r="C222">
        <f t="shared" si="18"/>
        <v>40000</v>
      </c>
      <c r="D222" s="2"/>
      <c r="E222" t="s">
        <v>202</v>
      </c>
      <c r="F222" s="3">
        <f t="shared" si="21"/>
        <v>6.33</v>
      </c>
      <c r="G222" s="4">
        <f t="shared" si="19"/>
        <v>157977883.09636649</v>
      </c>
      <c r="H222" s="3">
        <f>200/INDEX('[1]US CPI'!$B$2:$M$97, YEAR(A222)-1912, MONTH(A222))</f>
        <v>1.1235955056179776</v>
      </c>
      <c r="I222" s="4">
        <f t="shared" si="20"/>
        <v>8.1479862966275576</v>
      </c>
    </row>
    <row r="223" spans="1:9">
      <c r="A223" s="1">
        <v>37078</v>
      </c>
      <c r="B223">
        <v>60</v>
      </c>
      <c r="C223">
        <f t="shared" si="18"/>
        <v>60000</v>
      </c>
      <c r="D223" s="2"/>
      <c r="E223" t="s">
        <v>202</v>
      </c>
      <c r="F223" s="3">
        <f t="shared" si="21"/>
        <v>6.33</v>
      </c>
      <c r="G223" s="4">
        <f t="shared" si="19"/>
        <v>157977883.09636649</v>
      </c>
      <c r="H223" s="3">
        <f>200/INDEX('[1]US CPI'!$B$2:$M$97, YEAR(A223)-1912, MONTH(A223))</f>
        <v>1.1267605633802817</v>
      </c>
      <c r="I223" s="4">
        <f t="shared" si="20"/>
        <v>8.1467646517097769</v>
      </c>
    </row>
    <row r="224" spans="1:9">
      <c r="A224" s="1">
        <v>37092</v>
      </c>
      <c r="B224">
        <v>80</v>
      </c>
      <c r="C224">
        <f t="shared" si="18"/>
        <v>80000</v>
      </c>
      <c r="D224" s="2"/>
      <c r="E224" t="s">
        <v>203</v>
      </c>
      <c r="F224" s="3">
        <f t="shared" si="21"/>
        <v>5.75</v>
      </c>
      <c r="G224" s="4">
        <f t="shared" si="19"/>
        <v>173913043.47826087</v>
      </c>
      <c r="H224" s="3">
        <f>200/INDEX('[1]US CPI'!$B$2:$M$97, YEAR(A224)-1912, MONTH(A224))</f>
        <v>1.1267605633802817</v>
      </c>
      <c r="I224" s="4">
        <f t="shared" si="20"/>
        <v>8.188500517037502</v>
      </c>
    </row>
    <row r="225" spans="1:9">
      <c r="A225" s="1">
        <v>37134</v>
      </c>
      <c r="B225">
        <v>60</v>
      </c>
      <c r="C225">
        <f t="shared" si="18"/>
        <v>60000</v>
      </c>
      <c r="D225" s="2"/>
      <c r="E225" t="s">
        <v>204</v>
      </c>
      <c r="F225" s="3">
        <f t="shared" si="21"/>
        <v>4.41</v>
      </c>
      <c r="G225" s="4">
        <f t="shared" si="19"/>
        <v>226757369.61451247</v>
      </c>
      <c r="H225" s="3">
        <f>200/INDEX('[1]US CPI'!$B$2:$M$97, YEAR(A225)-1912, MONTH(A225))</f>
        <v>1.1267605633802817</v>
      </c>
      <c r="I225" s="4">
        <f t="shared" si="20"/>
        <v>8.3037297722592935</v>
      </c>
    </row>
    <row r="226" spans="1:9">
      <c r="A226" s="1">
        <v>37225</v>
      </c>
      <c r="B226">
        <v>100</v>
      </c>
      <c r="C226">
        <f t="shared" si="18"/>
        <v>100000</v>
      </c>
      <c r="D226" s="2"/>
      <c r="E226" t="s">
        <v>205</v>
      </c>
      <c r="F226" s="3">
        <f t="shared" si="21"/>
        <v>2.99</v>
      </c>
      <c r="G226" s="4">
        <f t="shared" si="19"/>
        <v>334448160.53511703</v>
      </c>
      <c r="H226" s="3">
        <f>200/INDEX('[1]US CPI'!$B$2:$M$97, YEAR(A226)-1912, MONTH(A226))</f>
        <v>1.1273957158962795</v>
      </c>
      <c r="I226" s="4">
        <f t="shared" si="20"/>
        <v>8.4722524315072967</v>
      </c>
    </row>
    <row r="227" spans="1:9">
      <c r="A227" s="1">
        <v>37226</v>
      </c>
      <c r="B227">
        <v>40</v>
      </c>
      <c r="C227">
        <f t="shared" si="18"/>
        <v>40000</v>
      </c>
      <c r="D227" s="2"/>
      <c r="E227" t="s">
        <v>206</v>
      </c>
      <c r="F227" s="3">
        <f t="shared" si="21"/>
        <v>4.57</v>
      </c>
      <c r="G227" s="4">
        <f t="shared" si="19"/>
        <v>218818380.74398249</v>
      </c>
      <c r="H227" s="3">
        <f>200/INDEX('[1]US CPI'!$B$2:$M$97, YEAR(A227)-1912, MONTH(A227))</f>
        <v>1.1318619128466327</v>
      </c>
      <c r="I227" s="4">
        <f t="shared" si="20"/>
        <v>8.286290353772932</v>
      </c>
    </row>
    <row r="228" spans="1:9">
      <c r="A228" s="1">
        <v>37323</v>
      </c>
      <c r="B228">
        <v>40</v>
      </c>
      <c r="C228">
        <f t="shared" si="18"/>
        <v>40000</v>
      </c>
      <c r="D228" s="2"/>
      <c r="E228" t="s">
        <v>207</v>
      </c>
      <c r="F228" s="3">
        <f t="shared" si="21"/>
        <v>4.3099999999999996</v>
      </c>
      <c r="G228" s="4">
        <f t="shared" si="19"/>
        <v>232018561.4849188</v>
      </c>
      <c r="H228" s="3">
        <f>200/INDEX('[1]US CPI'!$B$2:$M$97, YEAR(A228)-1912, MONTH(A228))</f>
        <v>1.1185682326621924</v>
      </c>
      <c r="I228" s="4">
        <f t="shared" si="20"/>
        <v>8.3168602486351855</v>
      </c>
    </row>
    <row r="229" spans="1:9">
      <c r="A229" s="1">
        <v>37464</v>
      </c>
      <c r="B229">
        <v>40</v>
      </c>
      <c r="C229">
        <f t="shared" si="18"/>
        <v>40000</v>
      </c>
      <c r="D229" s="2"/>
      <c r="E229" t="s">
        <v>208</v>
      </c>
      <c r="F229" s="3">
        <f t="shared" si="21"/>
        <v>3.71</v>
      </c>
      <c r="G229" s="4">
        <f t="shared" si="19"/>
        <v>269541778.97574127</v>
      </c>
      <c r="H229" s="3">
        <f>200/INDEX('[1]US CPI'!$B$2:$M$97, YEAR(A229)-1912, MONTH(A229))</f>
        <v>1.1104941699056081</v>
      </c>
      <c r="I229" s="4">
        <f t="shared" si="20"/>
        <v>8.3851098075405055</v>
      </c>
    </row>
    <row r="230" spans="1:9">
      <c r="A230" s="1">
        <v>37477</v>
      </c>
      <c r="B230">
        <v>100</v>
      </c>
      <c r="C230">
        <f t="shared" si="18"/>
        <v>100000</v>
      </c>
      <c r="D230" s="2"/>
      <c r="E230" t="s">
        <v>209</v>
      </c>
      <c r="F230" s="3">
        <f t="shared" si="21"/>
        <v>2.65</v>
      </c>
      <c r="G230" s="4">
        <f t="shared" si="19"/>
        <v>377358490.56603777</v>
      </c>
      <c r="H230" s="3">
        <f>200/INDEX('[1]US CPI'!$B$2:$M$97, YEAR(A230)-1912, MONTH(A230))</f>
        <v>1.1068068622025458</v>
      </c>
      <c r="I230" s="4">
        <f t="shared" si="20"/>
        <v>8.5326822829601436</v>
      </c>
    </row>
    <row r="231" spans="1:9">
      <c r="A231" s="1">
        <v>37484</v>
      </c>
      <c r="B231">
        <v>60</v>
      </c>
      <c r="C231">
        <f t="shared" si="18"/>
        <v>60000</v>
      </c>
      <c r="D231" s="2"/>
      <c r="E231" t="s">
        <v>210</v>
      </c>
      <c r="F231" s="3">
        <f t="shared" si="21"/>
        <v>2.88</v>
      </c>
      <c r="G231" s="4">
        <f t="shared" si="19"/>
        <v>347222222.22222221</v>
      </c>
      <c r="H231" s="3">
        <f>200/INDEX('[1]US CPI'!$B$2:$M$97, YEAR(A231)-1912, MONTH(A231))</f>
        <v>1.1068068622025458</v>
      </c>
      <c r="I231" s="4">
        <f t="shared" si="20"/>
        <v>8.4965356691377192</v>
      </c>
    </row>
    <row r="232" spans="1:9">
      <c r="A232" s="1">
        <v>37484</v>
      </c>
      <c r="B232">
        <v>80</v>
      </c>
      <c r="C232">
        <f t="shared" si="18"/>
        <v>80000</v>
      </c>
      <c r="D232" s="2"/>
      <c r="E232" t="s">
        <v>211</v>
      </c>
      <c r="F232" s="3">
        <f t="shared" si="21"/>
        <v>3.74</v>
      </c>
      <c r="G232" s="4">
        <f t="shared" si="19"/>
        <v>267379679.14438501</v>
      </c>
      <c r="H232" s="3">
        <f>200/INDEX('[1]US CPI'!$B$2:$M$97, YEAR(A232)-1912, MONTH(A232))</f>
        <v>1.1068068622025458</v>
      </c>
      <c r="I232" s="4">
        <f t="shared" si="20"/>
        <v>8.3830565546964699</v>
      </c>
    </row>
    <row r="233" spans="1:9">
      <c r="A233" s="1">
        <v>37491</v>
      </c>
      <c r="B233">
        <v>40</v>
      </c>
      <c r="C233">
        <f t="shared" si="18"/>
        <v>40000</v>
      </c>
      <c r="D233" s="2"/>
      <c r="E233" t="s">
        <v>212</v>
      </c>
      <c r="F233" s="3">
        <f t="shared" si="21"/>
        <v>2.59</v>
      </c>
      <c r="G233" s="4">
        <f t="shared" si="19"/>
        <v>386100386.10038614</v>
      </c>
      <c r="H233" s="3">
        <f>200/INDEX('[1]US CPI'!$B$2:$M$97, YEAR(A233)-1912, MONTH(A233))</f>
        <v>1.1068068622025458</v>
      </c>
      <c r="I233" s="4">
        <f t="shared" si="20"/>
        <v>8.5426283928156987</v>
      </c>
    </row>
    <row r="234" spans="1:9">
      <c r="A234" s="1">
        <v>37498</v>
      </c>
      <c r="B234">
        <v>100</v>
      </c>
      <c r="C234">
        <f t="shared" si="18"/>
        <v>100000</v>
      </c>
      <c r="D234" s="2"/>
      <c r="E234" t="s">
        <v>213</v>
      </c>
      <c r="F234" s="3">
        <f t="shared" si="21"/>
        <v>2.0699999999999998</v>
      </c>
      <c r="G234" s="4">
        <f t="shared" si="19"/>
        <v>483091787.43961358</v>
      </c>
      <c r="H234" s="3">
        <f>200/INDEX('[1]US CPI'!$B$2:$M$97, YEAR(A234)-1912, MONTH(A234))</f>
        <v>1.1068068622025458</v>
      </c>
      <c r="I234" s="4">
        <f t="shared" si="20"/>
        <v>8.6399578114400324</v>
      </c>
    </row>
    <row r="235" spans="1:9">
      <c r="A235" s="1">
        <v>37505</v>
      </c>
      <c r="B235">
        <v>120</v>
      </c>
      <c r="C235">
        <f t="shared" si="18"/>
        <v>120000</v>
      </c>
      <c r="D235" s="2"/>
      <c r="E235" t="s">
        <v>212</v>
      </c>
      <c r="F235" s="3">
        <f t="shared" si="21"/>
        <v>2.59</v>
      </c>
      <c r="G235" s="4">
        <f t="shared" si="19"/>
        <v>386100386.10038614</v>
      </c>
      <c r="H235" s="3">
        <f>200/INDEX('[1]US CPI'!$B$2:$M$97, YEAR(A235)-1912, MONTH(A235))</f>
        <v>1.1049723756906078</v>
      </c>
      <c r="I235" s="4">
        <f t="shared" si="20"/>
        <v>8.5433488151239523</v>
      </c>
    </row>
    <row r="236" spans="1:9">
      <c r="A236" s="1">
        <v>37505</v>
      </c>
      <c r="B236">
        <v>40</v>
      </c>
      <c r="C236">
        <f t="shared" si="18"/>
        <v>40000</v>
      </c>
      <c r="D236" s="2"/>
      <c r="E236" t="s">
        <v>210</v>
      </c>
      <c r="F236" s="3">
        <f t="shared" si="21"/>
        <v>2.88</v>
      </c>
      <c r="G236" s="4">
        <f t="shared" si="19"/>
        <v>347222222.22222221</v>
      </c>
      <c r="H236" s="3">
        <f>200/INDEX('[1]US CPI'!$B$2:$M$97, YEAR(A236)-1912, MONTH(A236))</f>
        <v>1.1049723756906078</v>
      </c>
      <c r="I236" s="4">
        <f t="shared" si="20"/>
        <v>8.4972560914459727</v>
      </c>
    </row>
    <row r="237" spans="1:9">
      <c r="A237" s="1">
        <v>37519</v>
      </c>
      <c r="B237">
        <v>40</v>
      </c>
      <c r="C237">
        <f t="shared" si="18"/>
        <v>40000</v>
      </c>
      <c r="D237" s="2"/>
      <c r="E237" t="s">
        <v>212</v>
      </c>
      <c r="F237" s="3">
        <f t="shared" si="21"/>
        <v>2.59</v>
      </c>
      <c r="G237" s="4">
        <f t="shared" si="19"/>
        <v>386100386.10038614</v>
      </c>
      <c r="H237" s="3">
        <f>200/INDEX('[1]US CPI'!$B$2:$M$97, YEAR(A237)-1912, MONTH(A237))</f>
        <v>1.1049723756906078</v>
      </c>
      <c r="I237" s="4">
        <f t="shared" si="20"/>
        <v>8.5433488151239523</v>
      </c>
    </row>
    <row r="238" spans="1:9">
      <c r="A238" s="1">
        <v>37519</v>
      </c>
      <c r="B238">
        <v>60</v>
      </c>
      <c r="C238">
        <f t="shared" si="18"/>
        <v>60000</v>
      </c>
      <c r="D238" s="2"/>
      <c r="E238" t="s">
        <v>214</v>
      </c>
      <c r="F238" s="3">
        <f t="shared" si="21"/>
        <v>2.68</v>
      </c>
      <c r="G238" s="4">
        <f t="shared" si="19"/>
        <v>373134328.35820895</v>
      </c>
      <c r="H238" s="3">
        <f>200/INDEX('[1]US CPI'!$B$2:$M$97, YEAR(A238)-1912, MONTH(A238))</f>
        <v>1.1049723756906078</v>
      </c>
      <c r="I238" s="4">
        <f t="shared" si="20"/>
        <v>8.5285137851764148</v>
      </c>
    </row>
    <row r="239" spans="1:9">
      <c r="A239" s="1">
        <v>37905</v>
      </c>
      <c r="B239">
        <v>40</v>
      </c>
      <c r="C239">
        <f t="shared" si="18"/>
        <v>40000</v>
      </c>
      <c r="D239" s="2"/>
      <c r="E239" t="s">
        <v>215</v>
      </c>
      <c r="F239" s="3">
        <f t="shared" si="21"/>
        <v>2.58</v>
      </c>
      <c r="G239" s="4">
        <f t="shared" si="19"/>
        <v>387596899.22480619</v>
      </c>
      <c r="H239" s="3">
        <f>200/INDEX('[1]US CPI'!$B$2:$M$97, YEAR(A239)-1912, MONTH(A239))</f>
        <v>1.0810810810810811</v>
      </c>
      <c r="I239" s="4">
        <f t="shared" si="20"/>
        <v>8.5545220267758015</v>
      </c>
    </row>
    <row r="240" spans="1:9">
      <c r="A240" s="1">
        <v>37905</v>
      </c>
      <c r="B240">
        <v>120</v>
      </c>
      <c r="C240">
        <f t="shared" si="18"/>
        <v>120000</v>
      </c>
      <c r="D240" s="2"/>
      <c r="E240" t="s">
        <v>216</v>
      </c>
      <c r="F240" s="3">
        <f t="shared" si="21"/>
        <v>1.51</v>
      </c>
      <c r="G240" s="4">
        <f t="shared" si="19"/>
        <v>662251655.62913907</v>
      </c>
      <c r="H240" s="3">
        <f>200/INDEX('[1]US CPI'!$B$2:$M$97, YEAR(A240)-1912, MONTH(A240))</f>
        <v>1.0810810810810811</v>
      </c>
      <c r="I240" s="4">
        <f t="shared" si="20"/>
        <v>8.7871647854458637</v>
      </c>
    </row>
    <row r="241" spans="1:9">
      <c r="A241" s="1">
        <v>37954</v>
      </c>
      <c r="B241">
        <v>80</v>
      </c>
      <c r="C241">
        <f t="shared" si="18"/>
        <v>80000</v>
      </c>
      <c r="D241" s="2"/>
      <c r="E241" t="s">
        <v>217</v>
      </c>
      <c r="F241" s="3">
        <f t="shared" si="21"/>
        <v>1.93</v>
      </c>
      <c r="G241" s="4">
        <f t="shared" si="19"/>
        <v>518134715.02590674</v>
      </c>
      <c r="H241" s="3">
        <f>200/INDEX('[1]US CPI'!$B$2:$M$97, YEAR(A241)-1912, MONTH(A241))</f>
        <v>1.084010840108401</v>
      </c>
      <c r="I241" s="4">
        <f t="shared" si="20"/>
        <v>8.6794090658233234</v>
      </c>
    </row>
    <row r="242" spans="1:9">
      <c r="A242" s="1">
        <v>37954</v>
      </c>
      <c r="B242">
        <v>80</v>
      </c>
      <c r="C242">
        <f t="shared" si="18"/>
        <v>80000</v>
      </c>
      <c r="D242" s="2"/>
      <c r="E242" t="s">
        <v>218</v>
      </c>
      <c r="F242" s="3">
        <f t="shared" si="21"/>
        <v>1.78</v>
      </c>
      <c r="G242" s="4">
        <f t="shared" si="19"/>
        <v>561797752.80898881</v>
      </c>
      <c r="H242" s="3">
        <f>200/INDEX('[1]US CPI'!$B$2:$M$97, YEAR(A242)-1912, MONTH(A242))</f>
        <v>1.084010840108401</v>
      </c>
      <c r="I242" s="4">
        <f t="shared" si="20"/>
        <v>8.7145463725222037</v>
      </c>
    </row>
    <row r="243" spans="1:9">
      <c r="A243" s="1">
        <v>37954</v>
      </c>
      <c r="B243">
        <v>120</v>
      </c>
      <c r="C243">
        <f t="shared" si="18"/>
        <v>120000</v>
      </c>
      <c r="D243" s="2"/>
      <c r="E243" t="s">
        <v>219</v>
      </c>
      <c r="F243" s="3">
        <f t="shared" si="21"/>
        <v>1.61</v>
      </c>
      <c r="G243" s="4">
        <f t="shared" si="19"/>
        <v>621118012.42236018</v>
      </c>
      <c r="H243" s="3">
        <f>200/INDEX('[1]US CPI'!$B$2:$M$97, YEAR(A243)-1912, MONTH(A243))</f>
        <v>1.084010840108401</v>
      </c>
      <c r="I243" s="4">
        <f t="shared" si="20"/>
        <v>8.7581404987992482</v>
      </c>
    </row>
    <row r="244" spans="1:9">
      <c r="A244" s="1">
        <v>37954</v>
      </c>
      <c r="B244">
        <v>120</v>
      </c>
      <c r="C244">
        <f t="shared" si="18"/>
        <v>120000</v>
      </c>
      <c r="D244" s="2"/>
      <c r="E244" t="s">
        <v>216</v>
      </c>
      <c r="F244" s="3">
        <f t="shared" si="21"/>
        <v>1.51</v>
      </c>
      <c r="G244" s="4">
        <f t="shared" si="19"/>
        <v>662251655.62913907</v>
      </c>
      <c r="H244" s="3">
        <f>200/INDEX('[1]US CPI'!$B$2:$M$97, YEAR(A244)-1912, MONTH(A244))</f>
        <v>1.084010840108401</v>
      </c>
      <c r="I244" s="4">
        <f t="shared" si="20"/>
        <v>8.7859894275379293</v>
      </c>
    </row>
    <row r="245" spans="1:9">
      <c r="A245" s="1">
        <v>37954</v>
      </c>
      <c r="B245">
        <v>80</v>
      </c>
      <c r="C245">
        <f t="shared" si="18"/>
        <v>80000</v>
      </c>
      <c r="D245" s="2"/>
      <c r="E245" t="s">
        <v>220</v>
      </c>
      <c r="F245" s="3">
        <f t="shared" si="21"/>
        <v>1.42</v>
      </c>
      <c r="G245" s="4">
        <f t="shared" si="19"/>
        <v>704225352.11267614</v>
      </c>
      <c r="H245" s="3">
        <f>200/INDEX('[1]US CPI'!$B$2:$M$97, YEAR(A245)-1912, MONTH(A245))</f>
        <v>1.084010840108401</v>
      </c>
      <c r="I245" s="4">
        <f t="shared" si="20"/>
        <v>8.8126780304480423</v>
      </c>
    </row>
    <row r="246" spans="1:9">
      <c r="A246" s="1">
        <v>37954</v>
      </c>
      <c r="B246">
        <v>120</v>
      </c>
      <c r="C246">
        <f t="shared" si="18"/>
        <v>120000</v>
      </c>
      <c r="D246" s="2"/>
      <c r="E246" t="s">
        <v>221</v>
      </c>
      <c r="F246" s="3">
        <f t="shared" si="21"/>
        <v>1.39</v>
      </c>
      <c r="G246" s="4">
        <f t="shared" si="19"/>
        <v>719424460.43165469</v>
      </c>
      <c r="H246" s="3">
        <f>200/INDEX('[1]US CPI'!$B$2:$M$97, YEAR(A246)-1912, MONTH(A246))</f>
        <v>1.084010840108401</v>
      </c>
      <c r="I246" s="4">
        <f t="shared" si="20"/>
        <v>8.8219515745770032</v>
      </c>
    </row>
    <row r="247" spans="1:9">
      <c r="A247" s="1">
        <v>38073</v>
      </c>
      <c r="B247">
        <v>160</v>
      </c>
      <c r="C247">
        <f t="shared" si="18"/>
        <v>160000</v>
      </c>
      <c r="D247" s="2"/>
      <c r="E247" t="s">
        <v>222</v>
      </c>
      <c r="F247" s="3">
        <f t="shared" si="21"/>
        <v>1.94</v>
      </c>
      <c r="G247" s="4">
        <f t="shared" si="19"/>
        <v>515463917.52577323</v>
      </c>
      <c r="H247" s="3">
        <f>200/INDEX('[1]US CPI'!$B$2:$M$97, YEAR(A247)-1912, MONTH(A247))</f>
        <v>1.0672358591248665</v>
      </c>
      <c r="I247" s="4">
        <f t="shared" si="20"/>
        <v>8.6839378609575526</v>
      </c>
    </row>
    <row r="248" spans="1:9">
      <c r="A248" s="1">
        <v>38073</v>
      </c>
      <c r="B248">
        <v>160</v>
      </c>
      <c r="C248">
        <f t="shared" si="18"/>
        <v>160000</v>
      </c>
      <c r="D248" s="2"/>
      <c r="E248" t="s">
        <v>222</v>
      </c>
      <c r="F248" s="3">
        <f t="shared" si="21"/>
        <v>1.94</v>
      </c>
      <c r="G248" s="4">
        <f t="shared" si="19"/>
        <v>515463917.52577323</v>
      </c>
      <c r="H248" s="3">
        <f>200/INDEX('[1]US CPI'!$B$2:$M$97, YEAR(A248)-1912, MONTH(A248))</f>
        <v>1.0672358591248665</v>
      </c>
      <c r="I248" s="4">
        <f t="shared" si="20"/>
        <v>8.6839378609575526</v>
      </c>
    </row>
    <row r="249" spans="1:9">
      <c r="A249" s="1">
        <v>38073</v>
      </c>
      <c r="B249">
        <v>250</v>
      </c>
      <c r="C249">
        <f t="shared" si="18"/>
        <v>250000</v>
      </c>
      <c r="D249" s="2"/>
      <c r="E249" t="s">
        <v>223</v>
      </c>
      <c r="F249" s="3">
        <f t="shared" si="21"/>
        <v>1.7</v>
      </c>
      <c r="G249" s="4">
        <f t="shared" si="19"/>
        <v>588235294.11764705</v>
      </c>
      <c r="H249" s="3">
        <f>200/INDEX('[1]US CPI'!$B$2:$M$97, YEAR(A249)-1912, MONTH(A249))</f>
        <v>1.0672358591248665</v>
      </c>
      <c r="I249" s="4">
        <f t="shared" si="20"/>
        <v>8.741290669509505</v>
      </c>
    </row>
    <row r="250" spans="1:9">
      <c r="A250" s="1">
        <v>38073</v>
      </c>
      <c r="B250">
        <v>80</v>
      </c>
      <c r="C250">
        <f t="shared" si="18"/>
        <v>80000</v>
      </c>
      <c r="D250" s="2"/>
      <c r="E250" t="s">
        <v>224</v>
      </c>
      <c r="F250" s="3">
        <f t="shared" si="21"/>
        <v>1.57</v>
      </c>
      <c r="G250" s="4">
        <f t="shared" si="19"/>
        <v>636942675.1592356</v>
      </c>
      <c r="H250" s="3">
        <f>200/INDEX('[1]US CPI'!$B$2:$M$97, YEAR(A250)-1912, MONTH(A250))</f>
        <v>1.0672358591248665</v>
      </c>
      <c r="I250" s="4">
        <f t="shared" si="20"/>
        <v>8.7758399384785442</v>
      </c>
    </row>
    <row r="251" spans="1:9">
      <c r="A251" s="1">
        <v>38073</v>
      </c>
      <c r="B251">
        <v>80</v>
      </c>
      <c r="C251">
        <f t="shared" si="18"/>
        <v>80000</v>
      </c>
      <c r="D251" s="2"/>
      <c r="E251" t="s">
        <v>225</v>
      </c>
      <c r="F251" s="3">
        <f t="shared" si="21"/>
        <v>1.41</v>
      </c>
      <c r="G251" s="4">
        <f t="shared" si="19"/>
        <v>709219858.15602839</v>
      </c>
      <c r="H251" s="3">
        <f>200/INDEX('[1]US CPI'!$B$2:$M$97, YEAR(A251)-1912, MONTH(A251))</f>
        <v>1.0672358591248665</v>
      </c>
      <c r="I251" s="4">
        <f t="shared" si="20"/>
        <v>8.8225204782323985</v>
      </c>
    </row>
    <row r="252" spans="1:9">
      <c r="A252" s="1">
        <v>38073</v>
      </c>
      <c r="B252">
        <v>120</v>
      </c>
      <c r="C252">
        <f t="shared" si="18"/>
        <v>120000</v>
      </c>
      <c r="D252" s="2"/>
      <c r="E252" t="s">
        <v>226</v>
      </c>
      <c r="F252" s="3">
        <f t="shared" si="21"/>
        <v>1.38</v>
      </c>
      <c r="G252" s="4">
        <f t="shared" si="19"/>
        <v>724637681.15942037</v>
      </c>
      <c r="H252" s="3">
        <f>200/INDEX('[1]US CPI'!$B$2:$M$97, YEAR(A252)-1912, MONTH(A252))</f>
        <v>1.0672358591248665</v>
      </c>
      <c r="I252" s="4">
        <f t="shared" si="20"/>
        <v>8.8318605044865421</v>
      </c>
    </row>
    <row r="253" spans="1:9">
      <c r="A253" s="1">
        <v>38073</v>
      </c>
      <c r="B253">
        <v>120</v>
      </c>
      <c r="C253">
        <f t="shared" si="18"/>
        <v>120000</v>
      </c>
      <c r="D253" s="2"/>
      <c r="E253" t="s">
        <v>227</v>
      </c>
      <c r="F253" s="3">
        <f t="shared" si="21"/>
        <v>1.24</v>
      </c>
      <c r="G253" s="4">
        <f t="shared" si="19"/>
        <v>806451612.90322578</v>
      </c>
      <c r="H253" s="3">
        <f>200/INDEX('[1]US CPI'!$B$2:$M$97, YEAR(A253)-1912, MONTH(A253))</f>
        <v>1.0672358591248665</v>
      </c>
      <c r="I253" s="4">
        <f t="shared" si="20"/>
        <v>8.8783179057255435</v>
      </c>
    </row>
    <row r="254" spans="1:9">
      <c r="A254" s="1">
        <v>38079</v>
      </c>
      <c r="B254">
        <v>160</v>
      </c>
      <c r="C254">
        <f t="shared" si="18"/>
        <v>160000</v>
      </c>
      <c r="D254" s="2"/>
      <c r="E254" t="s">
        <v>228</v>
      </c>
      <c r="F254" s="3">
        <f t="shared" si="21"/>
        <v>1.22</v>
      </c>
      <c r="G254" s="4">
        <f t="shared" si="19"/>
        <v>819672131.14754105</v>
      </c>
      <c r="H254" s="3">
        <f>200/INDEX('[1]US CPI'!$B$2:$M$97, YEAR(A254)-1912, MONTH(A254))</f>
        <v>1.0638297872340425</v>
      </c>
      <c r="I254" s="4">
        <f t="shared" si="20"/>
        <v>8.8867680229249508</v>
      </c>
    </row>
    <row r="255" spans="1:9">
      <c r="A255" s="1">
        <v>38093</v>
      </c>
      <c r="B255">
        <v>250</v>
      </c>
      <c r="C255">
        <f t="shared" si="18"/>
        <v>250000</v>
      </c>
      <c r="D255" s="2"/>
      <c r="E255" t="s">
        <v>229</v>
      </c>
      <c r="F255" s="3">
        <f t="shared" si="21"/>
        <v>1.1499999999999999</v>
      </c>
      <c r="G255" s="4">
        <f t="shared" si="19"/>
        <v>869565217.39130437</v>
      </c>
      <c r="H255" s="3">
        <f>200/INDEX('[1]US CPI'!$B$2:$M$97, YEAR(A255)-1912, MONTH(A255))</f>
        <v>1.0638297872340425</v>
      </c>
      <c r="I255" s="4">
        <f t="shared" si="20"/>
        <v>8.9124300132460874</v>
      </c>
    </row>
    <row r="256" spans="1:9">
      <c r="A256" s="1">
        <v>38214</v>
      </c>
      <c r="B256">
        <v>80</v>
      </c>
      <c r="C256">
        <f t="shared" si="18"/>
        <v>80000</v>
      </c>
      <c r="F256" s="5">
        <v>1.45</v>
      </c>
      <c r="G256" s="4">
        <f t="shared" si="19"/>
        <v>689655172.41379309</v>
      </c>
      <c r="H256" s="3">
        <f>200/INDEX('[1]US CPI'!$B$2:$M$97, YEAR(A256)-1912, MONTH(A256))</f>
        <v>1.0554089709762533</v>
      </c>
      <c r="I256" s="4">
        <f t="shared" ref="I256:I290" si="22">LOG(G256/H256)</f>
        <v>8.8152112164051353</v>
      </c>
    </row>
    <row r="257" spans="1:9">
      <c r="A257" s="1">
        <v>38214</v>
      </c>
      <c r="B257">
        <v>120</v>
      </c>
      <c r="C257">
        <f t="shared" si="18"/>
        <v>120000</v>
      </c>
      <c r="F257" s="5">
        <v>1.2</v>
      </c>
      <c r="G257" s="4">
        <f t="shared" si="19"/>
        <v>833333333.33333337</v>
      </c>
      <c r="H257" s="3">
        <f>200/INDEX('[1]US CPI'!$B$2:$M$97, YEAR(A257)-1912, MONTH(A257))</f>
        <v>1.0554089709762533</v>
      </c>
      <c r="I257" s="4">
        <f t="shared" si="22"/>
        <v>8.8973979725924845</v>
      </c>
    </row>
    <row r="258" spans="1:9">
      <c r="A258" s="1">
        <v>38214</v>
      </c>
      <c r="B258">
        <v>200</v>
      </c>
      <c r="C258">
        <f t="shared" si="18"/>
        <v>200000</v>
      </c>
      <c r="F258" s="5">
        <v>1.02</v>
      </c>
      <c r="G258" s="4">
        <f t="shared" si="19"/>
        <v>980392156.86274505</v>
      </c>
      <c r="H258" s="3">
        <f>200/INDEX('[1]US CPI'!$B$2:$M$97, YEAR(A258)-1912, MONTH(A258))</f>
        <v>1.0554089709762533</v>
      </c>
      <c r="I258" s="4">
        <f t="shared" si="22"/>
        <v>8.9679790468781917</v>
      </c>
    </row>
    <row r="259" spans="1:9">
      <c r="A259" s="1">
        <v>38214</v>
      </c>
      <c r="B259">
        <v>250</v>
      </c>
      <c r="C259">
        <f t="shared" si="18"/>
        <v>250000</v>
      </c>
      <c r="F259" s="5">
        <v>1.3</v>
      </c>
      <c r="G259" s="4">
        <f t="shared" si="19"/>
        <v>769230769.23076916</v>
      </c>
      <c r="H259" s="3">
        <f>200/INDEX('[1]US CPI'!$B$2:$M$97, YEAR(A259)-1912, MONTH(A259))</f>
        <v>1.0554089709762533</v>
      </c>
      <c r="I259" s="4">
        <f t="shared" si="22"/>
        <v>8.8626358663332727</v>
      </c>
    </row>
    <row r="260" spans="1:9">
      <c r="A260" s="1">
        <v>38426</v>
      </c>
      <c r="B260">
        <v>40</v>
      </c>
      <c r="C260">
        <f t="shared" si="18"/>
        <v>40000</v>
      </c>
      <c r="F260" s="5">
        <v>1.93</v>
      </c>
      <c r="G260" s="4">
        <f t="shared" si="19"/>
        <v>518134715.02590674</v>
      </c>
      <c r="H260" s="3">
        <f>200/INDEX('[1]US CPI'!$B$2:$M$97, YEAR(A260)-1912, MONTH(A260))</f>
        <v>1.0346611484738748</v>
      </c>
      <c r="I260" s="4">
        <f t="shared" si="22"/>
        <v>8.6996445493567975</v>
      </c>
    </row>
    <row r="261" spans="1:9">
      <c r="A261" s="1">
        <v>38426</v>
      </c>
      <c r="B261">
        <v>80</v>
      </c>
      <c r="C261">
        <f t="shared" si="18"/>
        <v>80000</v>
      </c>
      <c r="F261" s="5">
        <v>1.06</v>
      </c>
      <c r="G261" s="4">
        <f t="shared" si="19"/>
        <v>943396226.41509426</v>
      </c>
      <c r="H261" s="3">
        <f>200/INDEX('[1]US CPI'!$B$2:$M$97, YEAR(A261)-1912, MONTH(A261))</f>
        <v>1.0346611484738748</v>
      </c>
      <c r="I261" s="4">
        <f t="shared" si="22"/>
        <v>8.959895993099801</v>
      </c>
    </row>
    <row r="262" spans="1:9">
      <c r="A262" s="1">
        <v>38426</v>
      </c>
      <c r="B262">
        <v>120</v>
      </c>
      <c r="C262">
        <f t="shared" si="18"/>
        <v>120000</v>
      </c>
      <c r="F262" s="5">
        <v>0.96</v>
      </c>
      <c r="G262" s="4">
        <f t="shared" ref="G262:G290" si="23">1000000000/F262</f>
        <v>1041666666.6666667</v>
      </c>
      <c r="H262" s="3">
        <f>200/INDEX('[1]US CPI'!$B$2:$M$97, YEAR(A262)-1912, MONTH(A262))</f>
        <v>1.0346611484738748</v>
      </c>
      <c r="I262" s="4">
        <f t="shared" si="22"/>
        <v>9.0029306253250034</v>
      </c>
    </row>
    <row r="263" spans="1:9">
      <c r="A263" s="1">
        <v>38426</v>
      </c>
      <c r="B263">
        <v>160</v>
      </c>
      <c r="C263">
        <f t="shared" si="18"/>
        <v>160000</v>
      </c>
      <c r="F263" s="5">
        <v>0.9</v>
      </c>
      <c r="G263" s="4">
        <f t="shared" si="23"/>
        <v>1111111111.1111112</v>
      </c>
      <c r="H263" s="3">
        <f>200/INDEX('[1]US CPI'!$B$2:$M$97, YEAR(A263)-1912, MONTH(A263))</f>
        <v>1.0346611484738748</v>
      </c>
      <c r="I263" s="4">
        <f t="shared" si="22"/>
        <v>9.0309593489252471</v>
      </c>
    </row>
    <row r="264" spans="1:9">
      <c r="A264" s="1">
        <v>38426</v>
      </c>
      <c r="B264">
        <v>200</v>
      </c>
      <c r="C264">
        <f t="shared" si="18"/>
        <v>200000</v>
      </c>
      <c r="F264" s="5">
        <v>0.79</v>
      </c>
      <c r="G264" s="4">
        <f t="shared" si="23"/>
        <v>1265822784.8101265</v>
      </c>
      <c r="H264" s="3">
        <f>200/INDEX('[1]US CPI'!$B$2:$M$97, YEAR(A264)-1912, MONTH(A264))</f>
        <v>1.0346611484738748</v>
      </c>
      <c r="I264" s="4">
        <f t="shared" si="22"/>
        <v>9.0875747670741305</v>
      </c>
    </row>
    <row r="265" spans="1:9">
      <c r="A265" s="1">
        <v>38610</v>
      </c>
      <c r="B265">
        <v>80</v>
      </c>
      <c r="C265">
        <f t="shared" si="18"/>
        <v>80000</v>
      </c>
      <c r="F265" s="5">
        <v>1</v>
      </c>
      <c r="G265" s="4">
        <f t="shared" si="23"/>
        <v>1000000000</v>
      </c>
      <c r="H265" s="3">
        <f>200/INDEX('[1]US CPI'!$B$2:$M$97, YEAR(A265)-1912, MONTH(A265))</f>
        <v>1.0060362173038229</v>
      </c>
      <c r="I265" s="4">
        <f t="shared" si="22"/>
        <v>8.9973863843973128</v>
      </c>
    </row>
    <row r="266" spans="1:9">
      <c r="A266" s="1">
        <v>38610</v>
      </c>
      <c r="B266">
        <v>120</v>
      </c>
      <c r="C266">
        <f t="shared" si="18"/>
        <v>120000</v>
      </c>
      <c r="F266" s="5">
        <v>0.91</v>
      </c>
      <c r="G266" s="4">
        <f t="shared" si="23"/>
        <v>1098901098.901099</v>
      </c>
      <c r="H266" s="3">
        <f>200/INDEX('[1]US CPI'!$B$2:$M$97, YEAR(A266)-1912, MONTH(A266))</f>
        <v>1.0060362173038229</v>
      </c>
      <c r="I266" s="4">
        <f t="shared" si="22"/>
        <v>9.0383449920762207</v>
      </c>
    </row>
    <row r="267" spans="1:9">
      <c r="A267" s="1">
        <v>38610</v>
      </c>
      <c r="B267">
        <v>160</v>
      </c>
      <c r="C267">
        <f t="shared" si="18"/>
        <v>160000</v>
      </c>
      <c r="F267" s="5">
        <v>0.75</v>
      </c>
      <c r="G267" s="4">
        <f t="shared" si="23"/>
        <v>1333333333.3333333</v>
      </c>
      <c r="H267" s="3">
        <f>200/INDEX('[1]US CPI'!$B$2:$M$97, YEAR(A267)-1912, MONTH(A267))</f>
        <v>1.0060362173038229</v>
      </c>
      <c r="I267" s="4">
        <f t="shared" si="22"/>
        <v>9.1223251210056127</v>
      </c>
    </row>
    <row r="268" spans="1:9">
      <c r="A268" s="1">
        <v>38610</v>
      </c>
      <c r="B268">
        <v>200</v>
      </c>
      <c r="C268">
        <f t="shared" si="18"/>
        <v>200000</v>
      </c>
      <c r="F268" s="5">
        <v>0.7</v>
      </c>
      <c r="G268" s="4">
        <f t="shared" si="23"/>
        <v>1428571428.5714288</v>
      </c>
      <c r="H268" s="3">
        <f>200/INDEX('[1]US CPI'!$B$2:$M$97, YEAR(A268)-1912, MONTH(A268))</f>
        <v>1.0060362173038229</v>
      </c>
      <c r="I268" s="4">
        <f t="shared" si="22"/>
        <v>9.1522883443830558</v>
      </c>
    </row>
    <row r="269" spans="1:9">
      <c r="A269" s="1">
        <v>38610</v>
      </c>
      <c r="B269">
        <v>300</v>
      </c>
      <c r="C269">
        <f t="shared" si="18"/>
        <v>300000</v>
      </c>
      <c r="F269" s="5">
        <v>0.76</v>
      </c>
      <c r="G269" s="4">
        <f t="shared" si="23"/>
        <v>1315789473.6842105</v>
      </c>
      <c r="H269" s="3">
        <f>200/INDEX('[1]US CPI'!$B$2:$M$97, YEAR(A269)-1912, MONTH(A269))</f>
        <v>1.0060362173038229</v>
      </c>
      <c r="I269" s="4">
        <f t="shared" si="22"/>
        <v>9.1165727921165214</v>
      </c>
    </row>
    <row r="270" spans="1:9">
      <c r="A270" s="1">
        <v>38791</v>
      </c>
      <c r="B270">
        <v>80</v>
      </c>
      <c r="C270">
        <f t="shared" si="18"/>
        <v>80000</v>
      </c>
      <c r="F270" s="5">
        <v>1</v>
      </c>
      <c r="G270" s="4">
        <f t="shared" si="23"/>
        <v>1000000000</v>
      </c>
      <c r="H270" s="3">
        <f>200/INDEX('[1]US CPI'!$B$2:$M$97, YEAR(A270)-1912, MONTH(A270))</f>
        <v>1.0010010010010009</v>
      </c>
      <c r="I270" s="4">
        <f t="shared" si="22"/>
        <v>8.9995654882259828</v>
      </c>
    </row>
    <row r="271" spans="1:9">
      <c r="A271" s="1">
        <v>38791</v>
      </c>
      <c r="B271">
        <v>120</v>
      </c>
      <c r="C271">
        <f t="shared" si="18"/>
        <v>120000</v>
      </c>
      <c r="F271" s="5">
        <v>0.96</v>
      </c>
      <c r="G271" s="4">
        <f t="shared" si="23"/>
        <v>1041666666.6666667</v>
      </c>
      <c r="H271" s="3">
        <f>200/INDEX('[1]US CPI'!$B$2:$M$97, YEAR(A271)-1912, MONTH(A271))</f>
        <v>1.0010010010010009</v>
      </c>
      <c r="I271" s="4">
        <f t="shared" si="22"/>
        <v>9.0172942551864139</v>
      </c>
    </row>
    <row r="272" spans="1:9">
      <c r="A272" s="1">
        <v>38791</v>
      </c>
      <c r="B272">
        <v>160</v>
      </c>
      <c r="C272">
        <f t="shared" si="18"/>
        <v>160000</v>
      </c>
      <c r="F272" s="5">
        <v>0.75</v>
      </c>
      <c r="G272" s="4">
        <f t="shared" si="23"/>
        <v>1333333333.3333333</v>
      </c>
      <c r="H272" s="3">
        <f>200/INDEX('[1]US CPI'!$B$2:$M$97, YEAR(A272)-1912, MONTH(A272))</f>
        <v>1.0010010010010009</v>
      </c>
      <c r="I272" s="4">
        <f t="shared" si="22"/>
        <v>9.1245042248342827</v>
      </c>
    </row>
    <row r="273" spans="1:9">
      <c r="A273" s="1">
        <v>38791</v>
      </c>
      <c r="B273">
        <v>200</v>
      </c>
      <c r="C273">
        <f t="shared" si="18"/>
        <v>200000</v>
      </c>
      <c r="F273" s="5">
        <v>0.7</v>
      </c>
      <c r="G273" s="4">
        <f t="shared" si="23"/>
        <v>1428571428.5714288</v>
      </c>
      <c r="H273" s="3">
        <f>200/INDEX('[1]US CPI'!$B$2:$M$97, YEAR(A273)-1912, MONTH(A273))</f>
        <v>1.0010010010010009</v>
      </c>
      <c r="I273" s="4">
        <f t="shared" si="22"/>
        <v>9.1544674482117259</v>
      </c>
    </row>
    <row r="274" spans="1:9">
      <c r="A274" s="1">
        <v>38791</v>
      </c>
      <c r="B274">
        <v>250</v>
      </c>
      <c r="C274">
        <f t="shared" si="18"/>
        <v>250000</v>
      </c>
      <c r="F274" s="5">
        <v>0.64</v>
      </c>
      <c r="G274" s="4">
        <f t="shared" si="23"/>
        <v>1562500000</v>
      </c>
      <c r="H274" s="3">
        <f>200/INDEX('[1]US CPI'!$B$2:$M$97, YEAR(A274)-1912, MONTH(A274))</f>
        <v>1.0010010010010009</v>
      </c>
      <c r="I274" s="4">
        <f t="shared" si="22"/>
        <v>9.1933855142420953</v>
      </c>
    </row>
    <row r="275" spans="1:9">
      <c r="A275" s="1">
        <v>38791</v>
      </c>
      <c r="B275">
        <v>300</v>
      </c>
      <c r="C275">
        <f t="shared" si="18"/>
        <v>300000</v>
      </c>
      <c r="F275" s="5">
        <v>0.66</v>
      </c>
      <c r="G275" s="4">
        <f t="shared" si="23"/>
        <v>1515151515.151515</v>
      </c>
      <c r="H275" s="3">
        <f>200/INDEX('[1]US CPI'!$B$2:$M$97, YEAR(A275)-1912, MONTH(A275))</f>
        <v>1.0010010010010009</v>
      </c>
      <c r="I275" s="4">
        <f t="shared" si="22"/>
        <v>9.1800215526841136</v>
      </c>
    </row>
    <row r="276" spans="1:9">
      <c r="A276" s="1">
        <v>38791</v>
      </c>
      <c r="B276">
        <v>400</v>
      </c>
      <c r="C276">
        <f t="shared" si="18"/>
        <v>400000</v>
      </c>
      <c r="F276" s="5">
        <v>0.97</v>
      </c>
      <c r="G276" s="4">
        <f t="shared" si="23"/>
        <v>1030927835.0515465</v>
      </c>
      <c r="H276" s="3">
        <f>200/INDEX('[1]US CPI'!$B$2:$M$97, YEAR(A276)-1912, MONTH(A276))</f>
        <v>1.0010010010010009</v>
      </c>
      <c r="I276" s="4">
        <f t="shared" si="22"/>
        <v>9.0127937539597376</v>
      </c>
    </row>
    <row r="277" spans="1:9">
      <c r="A277" s="1">
        <v>38791</v>
      </c>
      <c r="B277">
        <v>500</v>
      </c>
      <c r="C277">
        <f t="shared" si="18"/>
        <v>500000</v>
      </c>
      <c r="F277" s="5">
        <v>1.1200000000000001</v>
      </c>
      <c r="G277" s="4">
        <f t="shared" si="23"/>
        <v>892857142.85714281</v>
      </c>
      <c r="H277" s="3">
        <f>200/INDEX('[1]US CPI'!$B$2:$M$97, YEAR(A277)-1912, MONTH(A277))</f>
        <v>1.0010010010010009</v>
      </c>
      <c r="I277" s="4">
        <f t="shared" si="22"/>
        <v>8.9503474655558009</v>
      </c>
    </row>
    <row r="278" spans="1:9">
      <c r="A278" s="1">
        <v>39156</v>
      </c>
      <c r="B278">
        <v>80</v>
      </c>
      <c r="C278">
        <f t="shared" si="18"/>
        <v>80000</v>
      </c>
      <c r="F278" s="5">
        <v>0.875</v>
      </c>
      <c r="G278" s="4">
        <f t="shared" si="23"/>
        <v>1142857142.8571429</v>
      </c>
      <c r="H278" s="3">
        <f>200/INDEX('[1]US CPI'!$B$2:$M$97, YEAR(A278)-1912, MONTH(A278))</f>
        <v>0.97393743425922319</v>
      </c>
      <c r="I278" s="4">
        <f t="shared" si="22"/>
        <v>9.0694608882805081</v>
      </c>
    </row>
    <row r="279" spans="1:9">
      <c r="A279" s="1">
        <v>39156</v>
      </c>
      <c r="B279">
        <v>160</v>
      </c>
      <c r="C279">
        <f t="shared" si="18"/>
        <v>160000</v>
      </c>
      <c r="F279" s="5">
        <v>0.875</v>
      </c>
      <c r="G279" s="4">
        <f t="shared" si="23"/>
        <v>1142857142.8571429</v>
      </c>
      <c r="H279" s="3">
        <f>200/INDEX('[1]US CPI'!$B$2:$M$97, YEAR(A279)-1912, MONTH(A279))</f>
        <v>0.97393743425922319</v>
      </c>
      <c r="I279" s="4">
        <f t="shared" si="22"/>
        <v>9.0694608882805081</v>
      </c>
    </row>
    <row r="280" spans="1:9">
      <c r="A280" s="1">
        <v>39156</v>
      </c>
      <c r="B280">
        <v>250</v>
      </c>
      <c r="C280">
        <f t="shared" si="18"/>
        <v>250000</v>
      </c>
      <c r="F280" s="5">
        <v>0.44</v>
      </c>
      <c r="G280" s="4">
        <f t="shared" si="23"/>
        <v>2272727272.7272725</v>
      </c>
      <c r="H280" s="3">
        <f>200/INDEX('[1]US CPI'!$B$2:$M$97, YEAR(A280)-1912, MONTH(A280))</f>
        <v>0.97393743425922319</v>
      </c>
      <c r="I280" s="4">
        <f t="shared" si="22"/>
        <v>9.3680162648166352</v>
      </c>
    </row>
    <row r="281" spans="1:9">
      <c r="A281" s="1">
        <v>39156</v>
      </c>
      <c r="B281">
        <v>320</v>
      </c>
      <c r="C281">
        <f t="shared" si="18"/>
        <v>320000</v>
      </c>
      <c r="F281" s="5">
        <v>0.4375</v>
      </c>
      <c r="G281" s="4">
        <f t="shared" si="23"/>
        <v>2285714285.7142859</v>
      </c>
      <c r="H281" s="3">
        <f>200/INDEX('[1]US CPI'!$B$2:$M$97, YEAR(A281)-1912, MONTH(A281))</f>
        <v>0.97393743425922319</v>
      </c>
      <c r="I281" s="4">
        <f t="shared" si="22"/>
        <v>9.3704908839444894</v>
      </c>
    </row>
    <row r="282" spans="1:9">
      <c r="A282" s="1">
        <v>39156</v>
      </c>
      <c r="B282">
        <v>400</v>
      </c>
      <c r="C282">
        <f t="shared" si="18"/>
        <v>400000</v>
      </c>
      <c r="F282" s="5">
        <v>0.55000000000000004</v>
      </c>
      <c r="G282" s="4">
        <f t="shared" si="23"/>
        <v>1818181818.181818</v>
      </c>
      <c r="H282" s="3">
        <f>200/INDEX('[1]US CPI'!$B$2:$M$97, YEAR(A282)-1912, MONTH(A282))</f>
        <v>0.97393743425922319</v>
      </c>
      <c r="I282" s="4">
        <f t="shared" si="22"/>
        <v>9.2711062518085789</v>
      </c>
    </row>
    <row r="283" spans="1:9">
      <c r="A283" s="1">
        <v>39156</v>
      </c>
      <c r="B283">
        <v>500</v>
      </c>
      <c r="C283">
        <f t="shared" si="18"/>
        <v>500000</v>
      </c>
      <c r="F283" s="5">
        <v>0.55000000000000004</v>
      </c>
      <c r="G283" s="4">
        <f t="shared" si="23"/>
        <v>1818181818.181818</v>
      </c>
      <c r="H283" s="3">
        <f>200/INDEX('[1]US CPI'!$B$2:$M$97, YEAR(A283)-1912, MONTH(A283))</f>
        <v>0.97393743425922319</v>
      </c>
      <c r="I283" s="4">
        <f t="shared" si="22"/>
        <v>9.2711062518085789</v>
      </c>
    </row>
    <row r="284" spans="1:9">
      <c r="A284" s="1">
        <v>39522</v>
      </c>
      <c r="B284">
        <v>80</v>
      </c>
      <c r="C284">
        <f t="shared" si="18"/>
        <v>80000</v>
      </c>
      <c r="E284" s="5"/>
      <c r="F284" s="5">
        <v>0.81300813008130079</v>
      </c>
      <c r="G284" s="4">
        <f t="shared" si="23"/>
        <v>1230000000</v>
      </c>
      <c r="H284" s="3">
        <f>200/INDEX('[1]US CPI'!$B$2:$M$97, YEAR(A284)-1912, MONTH(A284))</f>
        <v>0.93664531115357241</v>
      </c>
      <c r="I284" s="4">
        <f t="shared" si="22"/>
        <v>9.1183299480552886</v>
      </c>
    </row>
    <row r="285" spans="1:9">
      <c r="A285" s="1">
        <v>39522</v>
      </c>
      <c r="B285">
        <v>160</v>
      </c>
      <c r="C285">
        <f t="shared" si="18"/>
        <v>160000</v>
      </c>
      <c r="E285" s="5"/>
      <c r="F285" s="5">
        <v>0.46948356807511737</v>
      </c>
      <c r="G285" s="4">
        <f t="shared" si="23"/>
        <v>2130000000</v>
      </c>
      <c r="H285" s="3">
        <f>200/INDEX('[1]US CPI'!$B$2:$M$97, YEAR(A285)-1912, MONTH(A285))</f>
        <v>0.93664531115357241</v>
      </c>
      <c r="I285" s="4">
        <f t="shared" si="22"/>
        <v>9.3568044400546277</v>
      </c>
    </row>
    <row r="286" spans="1:9">
      <c r="A286" s="1">
        <v>39522</v>
      </c>
      <c r="B286">
        <v>250</v>
      </c>
      <c r="C286">
        <f t="shared" si="18"/>
        <v>250000</v>
      </c>
      <c r="E286" s="5"/>
      <c r="F286" s="5">
        <v>0.36101083032490977</v>
      </c>
      <c r="G286" s="4">
        <f t="shared" si="23"/>
        <v>2770000000</v>
      </c>
      <c r="H286" s="3">
        <f>200/INDEX('[1]US CPI'!$B$2:$M$97, YEAR(A286)-1912, MONTH(A286))</f>
        <v>0.93664531115357241</v>
      </c>
      <c r="I286" s="4">
        <f t="shared" si="22"/>
        <v>9.4709046056803388</v>
      </c>
    </row>
    <row r="287" spans="1:9">
      <c r="A287" s="1">
        <v>39522</v>
      </c>
      <c r="B287">
        <v>320</v>
      </c>
      <c r="C287">
        <f t="shared" si="18"/>
        <v>320000</v>
      </c>
      <c r="E287" s="5"/>
      <c r="F287" s="5">
        <v>0.32786885245901642</v>
      </c>
      <c r="G287" s="4">
        <f t="shared" si="23"/>
        <v>3049999999.9999995</v>
      </c>
      <c r="H287" s="3">
        <f>200/INDEX('[1]US CPI'!$B$2:$M$97, YEAR(A287)-1912, MONTH(A287))</f>
        <v>0.93664531115357241</v>
      </c>
      <c r="I287" s="4">
        <f t="shared" si="22"/>
        <v>9.5127246759626765</v>
      </c>
    </row>
    <row r="288" spans="1:9">
      <c r="A288" s="1">
        <v>39522</v>
      </c>
      <c r="B288">
        <v>400</v>
      </c>
      <c r="C288">
        <f t="shared" si="18"/>
        <v>400000</v>
      </c>
      <c r="E288" s="5"/>
      <c r="F288" s="5">
        <v>0.32467532467532467</v>
      </c>
      <c r="G288" s="4">
        <f t="shared" si="23"/>
        <v>3080000000</v>
      </c>
      <c r="H288" s="3">
        <f>200/INDEX('[1]US CPI'!$B$2:$M$97, YEAR(A288)-1912, MONTH(A288))</f>
        <v>0.93664531115357241</v>
      </c>
      <c r="I288" s="4">
        <f t="shared" si="22"/>
        <v>9.5169755531163336</v>
      </c>
    </row>
    <row r="289" spans="1:9">
      <c r="A289" s="1">
        <v>39522</v>
      </c>
      <c r="B289">
        <v>500</v>
      </c>
      <c r="C289">
        <f t="shared" si="18"/>
        <v>500000</v>
      </c>
      <c r="E289" s="5"/>
      <c r="F289" s="5">
        <v>0.28985507246376813</v>
      </c>
      <c r="G289" s="4">
        <f t="shared" si="23"/>
        <v>3450000000</v>
      </c>
      <c r="H289" s="3">
        <f>200/INDEX('[1]US CPI'!$B$2:$M$97, YEAR(A289)-1912, MONTH(A289))</f>
        <v>0.93664531115357241</v>
      </c>
      <c r="I289" s="4">
        <f t="shared" si="22"/>
        <v>9.5662439316891632</v>
      </c>
    </row>
    <row r="290" spans="1:9">
      <c r="A290" s="1">
        <v>39522</v>
      </c>
      <c r="B290">
        <v>750</v>
      </c>
      <c r="C290">
        <f t="shared" si="18"/>
        <v>750000</v>
      </c>
      <c r="E290" s="5"/>
      <c r="F290" s="5">
        <v>0.31347962382445144</v>
      </c>
      <c r="G290" s="4">
        <f t="shared" si="23"/>
        <v>3189999999.9999995</v>
      </c>
      <c r="H290" s="3">
        <f>200/INDEX('[1]US CPI'!$B$2:$M$97, YEAR(A290)-1912, MONTH(A290))</f>
        <v>0.93664531115357241</v>
      </c>
      <c r="I290" s="4">
        <f t="shared" si="22"/>
        <v>9.5322155196730716</v>
      </c>
    </row>
    <row r="291" spans="1:9">
      <c r="A291" s="1">
        <v>39641</v>
      </c>
      <c r="B291">
        <v>160</v>
      </c>
      <c r="C291">
        <f t="shared" ref="C291:C296" si="24">B291*1000</f>
        <v>160000</v>
      </c>
      <c r="D291" s="2"/>
      <c r="E291" t="s">
        <v>230</v>
      </c>
      <c r="F291" s="3">
        <f t="shared" ref="F291:F296" si="25">MID(E291,2,2000)*1</f>
        <v>0.34</v>
      </c>
      <c r="G291" s="4">
        <f t="shared" ref="G291:G296" si="26">1000000000/F291</f>
        <v>2941176470.5882349</v>
      </c>
      <c r="H291" s="3">
        <f>200/INDEX('[1]US CPI'!$B$2:$M$97, YEAR(A291)-1912, 6)</f>
        <v>0.91743119266055051</v>
      </c>
      <c r="I291" s="4">
        <f t="shared" ref="I291:I296" si="27">LOG(G291/H291)</f>
        <v>9.5059475808983684</v>
      </c>
    </row>
    <row r="292" spans="1:9">
      <c r="A292" s="1">
        <v>39641</v>
      </c>
      <c r="B292">
        <v>250</v>
      </c>
      <c r="C292">
        <f t="shared" si="24"/>
        <v>250000</v>
      </c>
      <c r="D292" s="2"/>
      <c r="E292" t="s">
        <v>231</v>
      </c>
      <c r="F292" s="3">
        <f t="shared" si="25"/>
        <v>0.26</v>
      </c>
      <c r="G292" s="4">
        <f t="shared" si="26"/>
        <v>3846153846.1538458</v>
      </c>
      <c r="H292" s="3">
        <f>200/INDEX('[1]US CPI'!$B$2:$M$97, YEAR(A292)-1912, 6)</f>
        <v>0.91743119266055051</v>
      </c>
      <c r="I292" s="4">
        <f t="shared" si="27"/>
        <v>9.6224531499698056</v>
      </c>
    </row>
    <row r="293" spans="1:9">
      <c r="A293" s="1">
        <v>39641</v>
      </c>
      <c r="B293">
        <v>500</v>
      </c>
      <c r="C293">
        <f t="shared" si="24"/>
        <v>500000</v>
      </c>
      <c r="D293" s="2"/>
      <c r="E293" t="s">
        <v>232</v>
      </c>
      <c r="F293" s="3">
        <f t="shared" si="25"/>
        <v>0.15</v>
      </c>
      <c r="G293" s="4">
        <f t="shared" si="26"/>
        <v>6666666666.666667</v>
      </c>
      <c r="H293" s="3">
        <f>200/INDEX('[1]US CPI'!$B$2:$M$97, YEAR(A293)-1912, 6)</f>
        <v>0.91743119266055051</v>
      </c>
      <c r="I293" s="4">
        <f t="shared" si="27"/>
        <v>9.8613352388849425</v>
      </c>
    </row>
    <row r="294" spans="1:9">
      <c r="A294" s="1">
        <v>39641</v>
      </c>
      <c r="B294">
        <v>750</v>
      </c>
      <c r="C294">
        <f t="shared" si="24"/>
        <v>750000</v>
      </c>
      <c r="D294" s="2"/>
      <c r="E294" t="s">
        <v>233</v>
      </c>
      <c r="F294" s="3">
        <f t="shared" si="25"/>
        <v>0.17</v>
      </c>
      <c r="G294" s="4">
        <f t="shared" si="26"/>
        <v>5882352941.1764698</v>
      </c>
      <c r="H294" s="3">
        <f>200/INDEX('[1]US CPI'!$B$2:$M$97, YEAR(A294)-1912, 6)</f>
        <v>0.91743119266055051</v>
      </c>
      <c r="I294" s="4">
        <f t="shared" si="27"/>
        <v>9.8069775765623497</v>
      </c>
    </row>
    <row r="295" spans="1:9">
      <c r="A295" s="1">
        <v>39641</v>
      </c>
      <c r="B295">
        <v>1000</v>
      </c>
      <c r="C295">
        <f t="shared" si="24"/>
        <v>1000000</v>
      </c>
      <c r="D295" s="2"/>
      <c r="E295" t="s">
        <v>234</v>
      </c>
      <c r="F295" s="3">
        <f t="shared" si="25"/>
        <v>0.19</v>
      </c>
      <c r="G295" s="4">
        <f t="shared" si="26"/>
        <v>5263157894.7368422</v>
      </c>
      <c r="H295" s="3">
        <f>200/INDEX('[1]US CPI'!$B$2:$M$97, YEAR(A295)-1912, 6)</f>
        <v>0.91743119266055051</v>
      </c>
      <c r="I295" s="4">
        <f t="shared" si="27"/>
        <v>9.7586728969877949</v>
      </c>
    </row>
    <row r="296" spans="1:9">
      <c r="A296" s="1">
        <v>39641</v>
      </c>
      <c r="B296">
        <v>1500</v>
      </c>
      <c r="C296">
        <f t="shared" si="24"/>
        <v>1500000</v>
      </c>
      <c r="D296" s="2"/>
      <c r="E296" t="s">
        <v>235</v>
      </c>
      <c r="F296" s="3">
        <f t="shared" si="25"/>
        <v>0.24</v>
      </c>
      <c r="G296" s="4">
        <f t="shared" si="26"/>
        <v>4166666666.666667</v>
      </c>
      <c r="H296" s="3">
        <f>200/INDEX('[1]US CPI'!$B$2:$M$97, YEAR(A296)-1912, 6)</f>
        <v>0.91743119266055051</v>
      </c>
      <c r="I296" s="4">
        <f t="shared" si="27"/>
        <v>9.6572152562290174</v>
      </c>
    </row>
    <row r="297" spans="1:9">
      <c r="A297" s="1">
        <v>40330</v>
      </c>
      <c r="B297">
        <v>500</v>
      </c>
      <c r="C297">
        <f t="shared" ref="C297" si="28">B297*1000</f>
        <v>500000</v>
      </c>
      <c r="D297">
        <v>50</v>
      </c>
      <c r="F297">
        <f t="shared" ref="F297:F307" si="29">D297/B297</f>
        <v>0.1</v>
      </c>
      <c r="G297" s="4">
        <f t="shared" ref="G297:G311" si="30">1000000000/F297</f>
        <v>10000000000</v>
      </c>
      <c r="H297" s="3">
        <v>0.92</v>
      </c>
      <c r="I297" s="4">
        <f t="shared" ref="I297:I307" si="31">LOG(G297/H297)</f>
        <v>10.036212172654444</v>
      </c>
    </row>
    <row r="298" spans="1:9">
      <c r="A298" s="1">
        <v>40330</v>
      </c>
      <c r="B298">
        <v>750</v>
      </c>
      <c r="C298">
        <f t="shared" ref="C298" si="32">B298*1000</f>
        <v>750000</v>
      </c>
      <c r="D298">
        <v>55</v>
      </c>
      <c r="F298">
        <f t="shared" si="29"/>
        <v>7.3333333333333334E-2</v>
      </c>
      <c r="G298" s="4">
        <f t="shared" si="30"/>
        <v>13636363636.363636</v>
      </c>
      <c r="H298" s="3">
        <v>0.92</v>
      </c>
      <c r="I298" s="4">
        <f t="shared" si="31"/>
        <v>10.1709107465519</v>
      </c>
    </row>
    <row r="299" spans="1:9">
      <c r="A299" s="1">
        <v>40330</v>
      </c>
      <c r="B299">
        <v>1000</v>
      </c>
      <c r="C299">
        <f t="shared" ref="C299" si="33">B299*1000</f>
        <v>1000000</v>
      </c>
      <c r="D299">
        <v>60</v>
      </c>
      <c r="F299">
        <f t="shared" si="29"/>
        <v>0.06</v>
      </c>
      <c r="G299" s="4">
        <f t="shared" si="30"/>
        <v>16666666666.666668</v>
      </c>
      <c r="H299" s="3">
        <v>0.92</v>
      </c>
      <c r="I299" s="4">
        <f t="shared" si="31"/>
        <v>10.258060922270801</v>
      </c>
    </row>
    <row r="300" spans="1:9">
      <c r="A300" s="1">
        <v>40330</v>
      </c>
      <c r="B300">
        <v>1500</v>
      </c>
      <c r="C300">
        <f t="shared" ref="C300" si="34">B300*1000</f>
        <v>1500000</v>
      </c>
      <c r="D300">
        <v>80</v>
      </c>
      <c r="F300">
        <f t="shared" si="29"/>
        <v>5.3333333333333337E-2</v>
      </c>
      <c r="G300" s="4">
        <f t="shared" si="30"/>
        <v>18750000000</v>
      </c>
      <c r="H300" s="3">
        <v>0.92</v>
      </c>
      <c r="I300" s="4">
        <f t="shared" si="31"/>
        <v>10.309213444718182</v>
      </c>
    </row>
    <row r="301" spans="1:9">
      <c r="A301" s="1">
        <v>40330</v>
      </c>
      <c r="B301">
        <v>2000</v>
      </c>
      <c r="C301">
        <f t="shared" ref="C301" si="35">B301*1000</f>
        <v>2000000</v>
      </c>
      <c r="D301">
        <v>130</v>
      </c>
      <c r="F301">
        <f t="shared" si="29"/>
        <v>6.5000000000000002E-2</v>
      </c>
      <c r="G301" s="4">
        <f t="shared" si="30"/>
        <v>15384615384.615383</v>
      </c>
      <c r="H301" s="3">
        <v>0.92</v>
      </c>
      <c r="I301" s="4">
        <f t="shared" si="31"/>
        <v>10.223298816011589</v>
      </c>
    </row>
    <row r="302" spans="1:9">
      <c r="A302" s="1">
        <v>40634</v>
      </c>
      <c r="B302">
        <v>750</v>
      </c>
      <c r="C302">
        <f t="shared" ref="C302:C311" si="36">B302*1000</f>
        <v>750000</v>
      </c>
      <c r="D302">
        <v>60</v>
      </c>
      <c r="F302">
        <f t="shared" si="29"/>
        <v>0.08</v>
      </c>
      <c r="G302" s="4">
        <f t="shared" si="30"/>
        <v>12500000000</v>
      </c>
      <c r="H302" s="3">
        <v>0.9</v>
      </c>
      <c r="I302" s="4">
        <f t="shared" si="31"/>
        <v>10.142667503568731</v>
      </c>
    </row>
    <row r="303" spans="1:9">
      <c r="A303" s="1">
        <v>40634</v>
      </c>
      <c r="B303">
        <v>1000</v>
      </c>
      <c r="C303">
        <f t="shared" si="36"/>
        <v>1000000</v>
      </c>
      <c r="D303">
        <v>50</v>
      </c>
      <c r="F303">
        <f t="shared" si="29"/>
        <v>0.05</v>
      </c>
      <c r="G303" s="4">
        <f t="shared" si="30"/>
        <v>20000000000</v>
      </c>
      <c r="H303" s="3">
        <v>0.9</v>
      </c>
      <c r="I303" s="4">
        <f t="shared" si="31"/>
        <v>10.346787486224656</v>
      </c>
    </row>
    <row r="304" spans="1:9">
      <c r="A304" s="1">
        <v>40634</v>
      </c>
      <c r="B304">
        <v>1500</v>
      </c>
      <c r="C304">
        <f t="shared" si="36"/>
        <v>1500000</v>
      </c>
      <c r="D304">
        <v>70</v>
      </c>
      <c r="F304">
        <f t="shared" si="29"/>
        <v>4.6666666666666669E-2</v>
      </c>
      <c r="G304" s="4">
        <f t="shared" si="30"/>
        <v>21428571428.571426</v>
      </c>
      <c r="H304" s="3">
        <v>0.9</v>
      </c>
      <c r="I304" s="4">
        <f t="shared" si="31"/>
        <v>10.376750709602099</v>
      </c>
    </row>
    <row r="305" spans="1:9">
      <c r="A305" s="1">
        <v>40634</v>
      </c>
      <c r="B305">
        <v>2000</v>
      </c>
      <c r="C305">
        <f t="shared" si="36"/>
        <v>2000000</v>
      </c>
      <c r="D305">
        <v>75</v>
      </c>
      <c r="F305">
        <f t="shared" si="29"/>
        <v>3.7499999999999999E-2</v>
      </c>
      <c r="G305" s="4">
        <f t="shared" si="30"/>
        <v>26666666666.666668</v>
      </c>
      <c r="H305" s="3">
        <v>0.9</v>
      </c>
      <c r="I305" s="4">
        <f t="shared" si="31"/>
        <v>10.471726222832956</v>
      </c>
    </row>
    <row r="306" spans="1:9">
      <c r="A306" s="1">
        <v>40634</v>
      </c>
      <c r="B306">
        <v>3000</v>
      </c>
      <c r="C306">
        <f t="shared" si="36"/>
        <v>3000000</v>
      </c>
      <c r="D306">
        <v>150</v>
      </c>
      <c r="F306">
        <f t="shared" si="29"/>
        <v>0.05</v>
      </c>
      <c r="G306" s="4">
        <f t="shared" si="30"/>
        <v>20000000000</v>
      </c>
      <c r="H306" s="3">
        <v>0.9</v>
      </c>
      <c r="I306" s="4">
        <f t="shared" si="31"/>
        <v>10.346787486224656</v>
      </c>
    </row>
    <row r="307" spans="1:9">
      <c r="A307" s="1">
        <v>41022</v>
      </c>
      <c r="B307">
        <v>1000</v>
      </c>
      <c r="C307">
        <f t="shared" si="36"/>
        <v>1000000</v>
      </c>
      <c r="D307">
        <v>100</v>
      </c>
      <c r="F307">
        <f t="shared" si="29"/>
        <v>0.1</v>
      </c>
      <c r="G307" s="4">
        <f t="shared" si="30"/>
        <v>10000000000</v>
      </c>
      <c r="H307" s="3">
        <v>0.88</v>
      </c>
      <c r="I307" s="4">
        <f t="shared" si="31"/>
        <v>10.055517327849831</v>
      </c>
    </row>
    <row r="308" spans="1:9">
      <c r="A308" s="1">
        <v>41022</v>
      </c>
      <c r="B308">
        <v>1500</v>
      </c>
      <c r="C308">
        <f t="shared" si="36"/>
        <v>1500000</v>
      </c>
      <c r="D308">
        <v>115</v>
      </c>
      <c r="F308">
        <f t="shared" ref="F308:F310" si="37">D308/B308</f>
        <v>7.6666666666666661E-2</v>
      </c>
      <c r="G308" s="4">
        <f t="shared" si="30"/>
        <v>13043478260.869566</v>
      </c>
      <c r="H308" s="3">
        <v>0.88</v>
      </c>
      <c r="I308" s="4">
        <f t="shared" ref="I308:I310" si="38">LOG(G308/H308)</f>
        <v>10.1709107465519</v>
      </c>
    </row>
    <row r="309" spans="1:9">
      <c r="A309" s="1">
        <v>41022</v>
      </c>
      <c r="B309">
        <v>2000</v>
      </c>
      <c r="C309">
        <f t="shared" si="36"/>
        <v>2000000</v>
      </c>
      <c r="D309">
        <v>120</v>
      </c>
      <c r="F309">
        <f t="shared" si="37"/>
        <v>0.06</v>
      </c>
      <c r="G309" s="4">
        <f t="shared" si="30"/>
        <v>16666666666.666668</v>
      </c>
      <c r="H309" s="3">
        <v>0.88</v>
      </c>
      <c r="I309" s="4">
        <f t="shared" si="38"/>
        <v>10.277366077466187</v>
      </c>
    </row>
    <row r="310" spans="1:9">
      <c r="A310" s="1">
        <v>41022</v>
      </c>
      <c r="B310">
        <v>3000</v>
      </c>
      <c r="C310">
        <f t="shared" si="36"/>
        <v>3000000</v>
      </c>
      <c r="D310">
        <v>170</v>
      </c>
      <c r="F310">
        <f t="shared" si="37"/>
        <v>5.6666666666666664E-2</v>
      </c>
      <c r="G310" s="4">
        <f t="shared" si="30"/>
        <v>17647058823.529411</v>
      </c>
      <c r="H310" s="3">
        <v>0.88</v>
      </c>
      <c r="I310" s="4">
        <f t="shared" si="38"/>
        <v>10.302189661191219</v>
      </c>
    </row>
    <row r="311" spans="1:9">
      <c r="A311" s="1">
        <v>41022</v>
      </c>
      <c r="B311">
        <v>4000</v>
      </c>
      <c r="C311">
        <f t="shared" si="36"/>
        <v>4000000</v>
      </c>
      <c r="D311">
        <v>300</v>
      </c>
      <c r="F311">
        <f t="shared" ref="F311" si="39">D311/B311</f>
        <v>7.4999999999999997E-2</v>
      </c>
      <c r="G311" s="4">
        <f t="shared" si="30"/>
        <v>13333333333.333334</v>
      </c>
      <c r="H311" s="3">
        <v>0.88</v>
      </c>
      <c r="I311" s="4">
        <f t="shared" ref="I311" si="40">LOG(G311/H311)</f>
        <v>10.180456064458131</v>
      </c>
    </row>
    <row r="312" spans="1:9">
      <c r="A312" s="1">
        <v>41417</v>
      </c>
      <c r="B312">
        <v>1000</v>
      </c>
      <c r="C312">
        <f t="shared" ref="C312" si="41">B312*1000</f>
        <v>1000000</v>
      </c>
      <c r="D312">
        <v>65</v>
      </c>
      <c r="F312">
        <f t="shared" ref="F312" si="42">D312/B312</f>
        <v>6.5000000000000002E-2</v>
      </c>
      <c r="G312" s="4">
        <f t="shared" ref="G312" si="43">1000000000/F312</f>
        <v>15384615384.615383</v>
      </c>
      <c r="H312" s="3">
        <v>0.87</v>
      </c>
      <c r="I312" s="4">
        <f t="shared" ref="I312" si="44">LOG(G312/H312)</f>
        <v>10.247567390738526</v>
      </c>
    </row>
    <row r="313" spans="1:9">
      <c r="A313" s="1">
        <v>41417</v>
      </c>
      <c r="B313">
        <v>1500</v>
      </c>
      <c r="C313">
        <f t="shared" ref="C313:C315" si="45">B313*1000</f>
        <v>1500000</v>
      </c>
      <c r="D313">
        <v>80</v>
      </c>
      <c r="F313">
        <f t="shared" ref="F313:F315" si="46">D313/B313</f>
        <v>5.3333333333333337E-2</v>
      </c>
      <c r="G313" s="4">
        <f t="shared" ref="G313:G315" si="47">1000000000/F313</f>
        <v>18750000000</v>
      </c>
      <c r="H313" s="3">
        <v>0.87</v>
      </c>
      <c r="I313" s="4">
        <f t="shared" ref="I313:I315" si="48">LOG(G313/H313)</f>
        <v>10.333482019445119</v>
      </c>
    </row>
    <row r="314" spans="1:9">
      <c r="A314" s="1">
        <v>41417</v>
      </c>
      <c r="B314">
        <v>2000</v>
      </c>
      <c r="C314">
        <f t="shared" si="45"/>
        <v>2000000</v>
      </c>
      <c r="D314">
        <v>90</v>
      </c>
      <c r="F314">
        <f t="shared" si="46"/>
        <v>4.4999999999999998E-2</v>
      </c>
      <c r="G314" s="4">
        <f t="shared" si="47"/>
        <v>22222222222.222221</v>
      </c>
      <c r="H314" s="3">
        <v>0.87</v>
      </c>
      <c r="I314" s="4">
        <f t="shared" si="48"/>
        <v>10.407268233606038</v>
      </c>
    </row>
    <row r="315" spans="1:9">
      <c r="A315" s="1">
        <v>41417</v>
      </c>
      <c r="B315">
        <v>3000</v>
      </c>
      <c r="C315">
        <f t="shared" si="45"/>
        <v>3000000</v>
      </c>
      <c r="D315">
        <v>130</v>
      </c>
      <c r="F315">
        <f t="shared" si="46"/>
        <v>4.3333333333333335E-2</v>
      </c>
      <c r="G315" s="4">
        <f t="shared" si="47"/>
        <v>23076923076.923077</v>
      </c>
      <c r="H315" s="3">
        <v>0.87</v>
      </c>
      <c r="I315" s="4">
        <f t="shared" si="48"/>
        <v>10.423658649794207</v>
      </c>
    </row>
    <row r="316" spans="1:9">
      <c r="A316" s="1">
        <v>41417</v>
      </c>
      <c r="B316">
        <v>4000</v>
      </c>
      <c r="C316">
        <f t="shared" ref="C316:C317" si="49">B316*1000</f>
        <v>4000000</v>
      </c>
      <c r="D316">
        <v>190</v>
      </c>
      <c r="F316">
        <f t="shared" ref="F316:F317" si="50">D316/B316</f>
        <v>4.7500000000000001E-2</v>
      </c>
      <c r="G316" s="4">
        <f t="shared" ref="G316:G317" si="51">1000000000/F316</f>
        <v>21052631578.947369</v>
      </c>
      <c r="H316" s="3">
        <v>0.87</v>
      </c>
      <c r="I316" s="4">
        <f t="shared" ref="I316:I317" si="52">LOG(G316/H316)</f>
        <v>10.383787137756515</v>
      </c>
    </row>
    <row r="317" spans="1:9">
      <c r="A317" s="1">
        <v>41760</v>
      </c>
      <c r="B317">
        <v>1000</v>
      </c>
      <c r="C317">
        <f t="shared" si="49"/>
        <v>1000000</v>
      </c>
      <c r="D317">
        <v>60</v>
      </c>
      <c r="F317">
        <f t="shared" si="50"/>
        <v>0.06</v>
      </c>
      <c r="G317" s="4">
        <f t="shared" si="51"/>
        <v>16666666666.666668</v>
      </c>
      <c r="H317" s="3">
        <v>0.85</v>
      </c>
      <c r="I317" s="4">
        <f t="shared" si="52"/>
        <v>10.292429823902063</v>
      </c>
    </row>
    <row r="318" spans="1:9">
      <c r="A318" s="1">
        <v>41760</v>
      </c>
      <c r="B318">
        <v>2000</v>
      </c>
      <c r="C318">
        <f>B318*1000</f>
        <v>2000000</v>
      </c>
      <c r="D318">
        <v>85</v>
      </c>
      <c r="F318">
        <f>D318/B318</f>
        <v>4.2500000000000003E-2</v>
      </c>
      <c r="G318" s="4">
        <f>1000000000/F318</f>
        <v>23529411764.705879</v>
      </c>
      <c r="H318" s="3">
        <v>0.85</v>
      </c>
      <c r="I318" s="4">
        <f>LOG(G318/H318)</f>
        <v>10.442192144235396</v>
      </c>
    </row>
    <row r="319" spans="1:9">
      <c r="A319" s="1">
        <v>41760</v>
      </c>
      <c r="B319">
        <v>3000</v>
      </c>
      <c r="C319">
        <f>B319*1000</f>
        <v>3000000</v>
      </c>
      <c r="D319">
        <v>105</v>
      </c>
      <c r="F319">
        <f>D319/B319</f>
        <v>3.5000000000000003E-2</v>
      </c>
      <c r="G319" s="4">
        <f>1000000000/F319</f>
        <v>28571428571.42857</v>
      </c>
      <c r="H319" s="3">
        <v>0.85</v>
      </c>
      <c r="I319" s="4">
        <f>LOG(G319/H319)</f>
        <v>10.526513029935431</v>
      </c>
    </row>
    <row r="320" spans="1:9">
      <c r="A320" s="1">
        <v>41760</v>
      </c>
      <c r="B320">
        <v>4000</v>
      </c>
      <c r="C320">
        <f t="shared" ref="C320:C328" si="53">B320*1000</f>
        <v>4000000</v>
      </c>
      <c r="D320">
        <v>165</v>
      </c>
      <c r="F320">
        <f t="shared" ref="F320:F328" si="54">D320/B320</f>
        <v>4.1250000000000002E-2</v>
      </c>
      <c r="G320" s="4">
        <f t="shared" ref="G320:G328" si="55">1000000000/F320</f>
        <v>24242424242.42424</v>
      </c>
      <c r="H320" s="3">
        <v>0.85</v>
      </c>
      <c r="I320" s="4">
        <f t="shared" ref="I320:I328" si="56">LOG(G320/H320)</f>
        <v>10.455157121399763</v>
      </c>
    </row>
    <row r="321" spans="1:9">
      <c r="A321" s="1">
        <v>42156</v>
      </c>
      <c r="B321">
        <v>2000</v>
      </c>
      <c r="C321">
        <f t="shared" si="53"/>
        <v>2000000</v>
      </c>
      <c r="D321">
        <v>55</v>
      </c>
      <c r="F321">
        <f t="shared" si="54"/>
        <v>2.75E-2</v>
      </c>
      <c r="G321" s="4">
        <f t="shared" si="55"/>
        <v>36363636363.63636</v>
      </c>
      <c r="H321" s="3">
        <v>0.85</v>
      </c>
      <c r="I321" s="4">
        <f t="shared" si="56"/>
        <v>10.631248380455444</v>
      </c>
    </row>
    <row r="322" spans="1:9">
      <c r="A322" s="1">
        <v>42156</v>
      </c>
      <c r="B322">
        <v>3000</v>
      </c>
      <c r="C322">
        <f t="shared" si="53"/>
        <v>3000000</v>
      </c>
      <c r="D322">
        <v>95</v>
      </c>
      <c r="F322">
        <f t="shared" si="54"/>
        <v>3.1666666666666669E-2</v>
      </c>
      <c r="G322" s="4">
        <f t="shared" si="55"/>
        <v>31578947368.421051</v>
      </c>
      <c r="H322" s="3">
        <v>0.85</v>
      </c>
      <c r="I322" s="4">
        <f t="shared" si="56"/>
        <v>10.569978723716522</v>
      </c>
    </row>
    <row r="323" spans="1:9">
      <c r="A323" s="1">
        <v>42156</v>
      </c>
      <c r="B323">
        <v>4000</v>
      </c>
      <c r="C323">
        <f t="shared" si="53"/>
        <v>4000000</v>
      </c>
      <c r="D323">
        <v>140</v>
      </c>
      <c r="F323">
        <f t="shared" si="54"/>
        <v>3.5000000000000003E-2</v>
      </c>
      <c r="G323" s="4">
        <f t="shared" si="55"/>
        <v>28571428571.42857</v>
      </c>
      <c r="H323" s="3">
        <v>0.85</v>
      </c>
      <c r="I323" s="4">
        <f t="shared" si="56"/>
        <v>10.526513029935431</v>
      </c>
    </row>
    <row r="324" spans="1:9">
      <c r="A324" s="1">
        <v>42156</v>
      </c>
      <c r="B324">
        <v>6000</v>
      </c>
      <c r="C324">
        <f t="shared" si="53"/>
        <v>6000000</v>
      </c>
      <c r="D324">
        <v>240</v>
      </c>
      <c r="F324">
        <f t="shared" si="54"/>
        <v>0.04</v>
      </c>
      <c r="G324" s="4">
        <f t="shared" si="55"/>
        <v>25000000000</v>
      </c>
      <c r="H324" s="3">
        <v>0.85</v>
      </c>
      <c r="I324" s="4">
        <f t="shared" si="56"/>
        <v>10.468521082957745</v>
      </c>
    </row>
    <row r="325" spans="1:9">
      <c r="A325" s="1">
        <v>42522</v>
      </c>
      <c r="B325">
        <v>2000</v>
      </c>
      <c r="C325">
        <f t="shared" si="53"/>
        <v>2000000</v>
      </c>
      <c r="D325">
        <v>49</v>
      </c>
      <c r="F325">
        <f t="shared" si="54"/>
        <v>2.4500000000000001E-2</v>
      </c>
      <c r="G325" s="4">
        <f t="shared" si="55"/>
        <v>40816326530.612244</v>
      </c>
      <c r="H325" s="3">
        <v>0.84</v>
      </c>
      <c r="I325" s="4">
        <f t="shared" si="56"/>
        <v>10.686554629573585</v>
      </c>
    </row>
    <row r="326" spans="1:9">
      <c r="A326" s="1">
        <v>42522</v>
      </c>
      <c r="B326">
        <v>3000</v>
      </c>
      <c r="C326">
        <f t="shared" si="53"/>
        <v>3000000</v>
      </c>
      <c r="D326">
        <v>85</v>
      </c>
      <c r="F326">
        <f t="shared" si="54"/>
        <v>2.8333333333333332E-2</v>
      </c>
      <c r="G326" s="4">
        <f t="shared" si="55"/>
        <v>35294117647.058823</v>
      </c>
      <c r="H326" s="3">
        <v>0.84</v>
      </c>
      <c r="I326" s="4">
        <f t="shared" si="56"/>
        <v>10.623423042943488</v>
      </c>
    </row>
    <row r="327" spans="1:9">
      <c r="A327" s="1">
        <v>42522</v>
      </c>
      <c r="B327">
        <v>4000</v>
      </c>
      <c r="C327">
        <f t="shared" si="53"/>
        <v>4000000</v>
      </c>
      <c r="D327">
        <v>115</v>
      </c>
      <c r="F327">
        <f t="shared" si="54"/>
        <v>2.8750000000000001E-2</v>
      </c>
      <c r="G327" s="4">
        <f t="shared" si="55"/>
        <v>34782608695.652176</v>
      </c>
      <c r="H327" s="3">
        <v>0.84</v>
      </c>
      <c r="I327" s="4">
        <f t="shared" si="56"/>
        <v>10.617082864912469</v>
      </c>
    </row>
    <row r="328" spans="1:9">
      <c r="A328" s="1">
        <v>42522</v>
      </c>
      <c r="B328">
        <v>6000</v>
      </c>
      <c r="C328">
        <f t="shared" si="53"/>
        <v>6000000</v>
      </c>
      <c r="D328">
        <v>205</v>
      </c>
      <c r="F328">
        <f t="shared" si="54"/>
        <v>3.4166666666666665E-2</v>
      </c>
      <c r="G328" s="4">
        <f t="shared" si="55"/>
        <v>29268292682.92683</v>
      </c>
      <c r="H328" s="3">
        <v>0.84</v>
      </c>
      <c r="I328" s="4">
        <f t="shared" si="56"/>
        <v>10.542118103266008</v>
      </c>
    </row>
    <row r="329" spans="1:9">
      <c r="A329" s="1">
        <v>42887</v>
      </c>
      <c r="B329">
        <v>4000</v>
      </c>
      <c r="C329">
        <f t="shared" ref="C329" si="57">B329*1000</f>
        <v>4000000</v>
      </c>
      <c r="D329">
        <v>100</v>
      </c>
      <c r="F329">
        <f t="shared" ref="F329" si="58">D329/B329</f>
        <v>2.5000000000000001E-2</v>
      </c>
      <c r="G329" s="4">
        <f t="shared" ref="G329" si="59">1000000000/F329</f>
        <v>40000000000</v>
      </c>
      <c r="H329" s="3">
        <v>0.82</v>
      </c>
      <c r="I329" s="4">
        <f t="shared" ref="I329" si="60">LOG(G329/H329)</f>
        <v>10.688246138944246</v>
      </c>
    </row>
    <row r="330" spans="1:9">
      <c r="A330" s="1">
        <v>42887</v>
      </c>
      <c r="B330">
        <v>6000</v>
      </c>
      <c r="C330">
        <f t="shared" ref="C330" si="61">B330*1000</f>
        <v>6000000</v>
      </c>
      <c r="D330">
        <v>170</v>
      </c>
      <c r="F330">
        <f t="shared" ref="F330" si="62">D330/B330</f>
        <v>2.8333333333333332E-2</v>
      </c>
      <c r="G330" s="4">
        <f t="shared" ref="G330" si="63">1000000000/F330</f>
        <v>35294117647.058823</v>
      </c>
      <c r="H330" s="3">
        <v>0.82</v>
      </c>
      <c r="I330" s="4">
        <f t="shared" ref="I330" si="64">LOG(G330/H330)</f>
        <v>10.633888476621653</v>
      </c>
    </row>
    <row r="331" spans="1:9">
      <c r="A331" s="1">
        <v>42887</v>
      </c>
      <c r="B331">
        <v>8000</v>
      </c>
      <c r="C331">
        <f t="shared" ref="C331" si="65">B331*1000</f>
        <v>8000000</v>
      </c>
      <c r="D331">
        <v>250</v>
      </c>
      <c r="F331">
        <f t="shared" ref="F331" si="66">D331/B331</f>
        <v>3.125E-2</v>
      </c>
      <c r="G331" s="4">
        <f t="shared" ref="G331" si="67">1000000000/F331</f>
        <v>32000000000</v>
      </c>
      <c r="H331" s="3">
        <v>0.82</v>
      </c>
      <c r="I331" s="4">
        <f t="shared" ref="I331" si="68">LOG(G331/H331)</f>
        <v>10.59133612593619</v>
      </c>
    </row>
    <row r="332" spans="1:9">
      <c r="A332" s="1">
        <v>42887</v>
      </c>
      <c r="B332">
        <v>10000</v>
      </c>
      <c r="C332">
        <f t="shared" ref="C332:C333" si="69">B332*1000</f>
        <v>10000000</v>
      </c>
      <c r="D332">
        <v>360</v>
      </c>
      <c r="F332">
        <f t="shared" ref="F332:F333" si="70">D332/B332</f>
        <v>3.5999999999999997E-2</v>
      </c>
      <c r="G332" s="4">
        <f t="shared" ref="G332:G333" si="71">1000000000/F332</f>
        <v>27777777777.777779</v>
      </c>
      <c r="H332" s="3">
        <v>0.82</v>
      </c>
      <c r="I332" s="4">
        <f t="shared" ref="I332:I333" si="72">LOG(G332/H332)</f>
        <v>10.529883646848996</v>
      </c>
    </row>
    <row r="333" spans="1:9">
      <c r="A333" s="1">
        <v>43221</v>
      </c>
      <c r="B333">
        <v>4000</v>
      </c>
      <c r="C333">
        <f t="shared" si="69"/>
        <v>4000000</v>
      </c>
      <c r="D333">
        <v>90</v>
      </c>
      <c r="F333">
        <f t="shared" si="70"/>
        <v>2.2499999999999999E-2</v>
      </c>
      <c r="G333" s="4">
        <f t="shared" si="71"/>
        <v>44444444444.444443</v>
      </c>
      <c r="H333" s="3">
        <v>0.8</v>
      </c>
      <c r="I333" s="4">
        <f t="shared" si="72"/>
        <v>10.744727494896694</v>
      </c>
    </row>
    <row r="334" spans="1:9">
      <c r="A334" s="1">
        <v>43221</v>
      </c>
      <c r="B334">
        <v>6000</v>
      </c>
      <c r="C334">
        <f t="shared" ref="C334:C336" si="73">B334*1000</f>
        <v>6000000</v>
      </c>
      <c r="D334">
        <v>150</v>
      </c>
      <c r="F334">
        <f t="shared" ref="F334:F336" si="74">D334/B334</f>
        <v>2.5000000000000001E-2</v>
      </c>
      <c r="G334" s="4">
        <f t="shared" ref="G334:G336" si="75">1000000000/F334</f>
        <v>40000000000</v>
      </c>
      <c r="H334" s="3">
        <v>0.8</v>
      </c>
      <c r="I334" s="4">
        <f t="shared" ref="I334:I336" si="76">LOG(G334/H334)</f>
        <v>10.698970004336019</v>
      </c>
    </row>
    <row r="335" spans="1:9">
      <c r="A335" s="1">
        <v>43221</v>
      </c>
      <c r="B335">
        <v>8000</v>
      </c>
      <c r="C335">
        <f t="shared" si="73"/>
        <v>8000000</v>
      </c>
      <c r="D335">
        <v>230</v>
      </c>
      <c r="F335">
        <f t="shared" si="74"/>
        <v>2.8750000000000001E-2</v>
      </c>
      <c r="G335" s="4">
        <f t="shared" si="75"/>
        <v>34782608695.652176</v>
      </c>
      <c r="H335" s="3">
        <v>0.8</v>
      </c>
      <c r="I335" s="4">
        <f t="shared" si="76"/>
        <v>10.638272163982407</v>
      </c>
    </row>
    <row r="336" spans="1:9">
      <c r="A336" s="1">
        <v>43221</v>
      </c>
      <c r="B336">
        <v>10000</v>
      </c>
      <c r="C336">
        <f t="shared" si="73"/>
        <v>10000000</v>
      </c>
      <c r="D336">
        <v>310</v>
      </c>
      <c r="F336">
        <f t="shared" si="74"/>
        <v>3.1E-2</v>
      </c>
      <c r="G336" s="4">
        <f t="shared" si="75"/>
        <v>32258064516.129032</v>
      </c>
      <c r="H336" s="3">
        <v>0.8</v>
      </c>
      <c r="I336" s="4">
        <f t="shared" si="76"/>
        <v>10.605548319173783</v>
      </c>
    </row>
    <row r="337" spans="1:9">
      <c r="A337" s="1">
        <v>43221</v>
      </c>
      <c r="B337">
        <v>12000</v>
      </c>
      <c r="C337">
        <f t="shared" ref="C337" si="77">B337*1000</f>
        <v>12000000</v>
      </c>
      <c r="D337">
        <v>425</v>
      </c>
      <c r="F337">
        <f t="shared" ref="F337" si="78">D337/B337</f>
        <v>3.5416666666666666E-2</v>
      </c>
      <c r="G337" s="4">
        <f t="shared" ref="G337" si="79">1000000000/F337</f>
        <v>28235294117.64706</v>
      </c>
      <c r="H337" s="3">
        <v>0.8</v>
      </c>
      <c r="I337" s="4">
        <f t="shared" ref="I337" si="80">LOG(G337/H337)</f>
        <v>10.54770232900537</v>
      </c>
    </row>
    <row r="338" spans="1:9">
      <c r="A338" s="1">
        <v>43617</v>
      </c>
      <c r="B338">
        <v>4000</v>
      </c>
      <c r="C338">
        <f t="shared" ref="C338" si="81">B338*1000</f>
        <v>4000000</v>
      </c>
      <c r="D338">
        <v>65</v>
      </c>
      <c r="F338">
        <f t="shared" ref="F338" si="82">D338/B338</f>
        <v>1.6250000000000001E-2</v>
      </c>
      <c r="G338" s="4">
        <f t="shared" ref="G338" si="83">1000000000/F338</f>
        <v>61538461538.461533</v>
      </c>
      <c r="H338" s="3">
        <v>0.79</v>
      </c>
      <c r="I338" s="4">
        <f t="shared" ref="I338" si="84">LOG(G338/H338)</f>
        <v>10.891519543394665</v>
      </c>
    </row>
    <row r="339" spans="1:9">
      <c r="A339" s="1">
        <v>43617</v>
      </c>
      <c r="B339">
        <v>8000</v>
      </c>
      <c r="C339">
        <f t="shared" ref="C339:C341" si="85">B339*1000</f>
        <v>8000000</v>
      </c>
      <c r="D339">
        <v>189</v>
      </c>
      <c r="F339">
        <f t="shared" ref="F339:F341" si="86">D339/B339</f>
        <v>2.3625E-2</v>
      </c>
      <c r="G339" s="4">
        <f t="shared" ref="G339:G341" si="87">1000000000/F339</f>
        <v>42328042328.042328</v>
      </c>
      <c r="H339" s="3">
        <v>0.79</v>
      </c>
      <c r="I339" s="4">
        <f t="shared" ref="I339:I341" si="88">LOG(G339/H339)</f>
        <v>10.729001091528257</v>
      </c>
    </row>
    <row r="340" spans="1:9">
      <c r="A340" s="1">
        <v>43617</v>
      </c>
      <c r="B340">
        <v>12000</v>
      </c>
      <c r="C340">
        <f t="shared" si="85"/>
        <v>12000000</v>
      </c>
      <c r="D340">
        <v>350</v>
      </c>
      <c r="F340">
        <f t="shared" si="86"/>
        <v>2.9166666666666667E-2</v>
      </c>
      <c r="G340" s="4">
        <f t="shared" si="87"/>
        <v>34285714285.714287</v>
      </c>
      <c r="H340" s="3">
        <v>0.79</v>
      </c>
      <c r="I340" s="4">
        <f t="shared" si="88"/>
        <v>10.637486110406908</v>
      </c>
    </row>
    <row r="341" spans="1:9">
      <c r="A341" s="1">
        <v>43617</v>
      </c>
      <c r="B341">
        <v>14000</v>
      </c>
      <c r="C341">
        <f t="shared" si="85"/>
        <v>14000000</v>
      </c>
      <c r="D341">
        <v>437</v>
      </c>
      <c r="F341">
        <f t="shared" si="86"/>
        <v>3.1214285714285715E-2</v>
      </c>
      <c r="G341" s="4">
        <f t="shared" si="87"/>
        <v>32036613272.311211</v>
      </c>
      <c r="H341" s="3">
        <v>0.79</v>
      </c>
      <c r="I341" s="4">
        <f t="shared" si="88"/>
        <v>10.608019507417374</v>
      </c>
    </row>
    <row r="342" spans="1:9">
      <c r="A342" s="1">
        <v>43983</v>
      </c>
      <c r="B342">
        <v>8000</v>
      </c>
      <c r="C342">
        <f t="shared" ref="C342" si="89">B342*1000</f>
        <v>8000000</v>
      </c>
      <c r="D342">
        <v>155</v>
      </c>
      <c r="F342">
        <f t="shared" ref="F342" si="90">D342/B342</f>
        <v>1.9375E-2</v>
      </c>
      <c r="G342" s="4">
        <f t="shared" ref="G342" si="91">1000000000/F342</f>
        <v>51612903225.80645</v>
      </c>
      <c r="H342" s="3">
        <v>0.77</v>
      </c>
      <c r="I342" s="4">
        <f t="shared" ref="I342" si="92">LOG(G342/H342)</f>
        <v>10.82626756364917</v>
      </c>
    </row>
    <row r="343" spans="1:9">
      <c r="A343" s="1">
        <v>43983</v>
      </c>
      <c r="B343">
        <v>12000</v>
      </c>
      <c r="C343">
        <f t="shared" ref="C343" si="93">B343*1000</f>
        <v>12000000</v>
      </c>
      <c r="D343">
        <v>280</v>
      </c>
      <c r="F343">
        <f t="shared" ref="F343" si="94">D343/B343</f>
        <v>2.3333333333333334E-2</v>
      </c>
      <c r="G343" s="4">
        <f t="shared" ref="G343" si="95">1000000000/F343</f>
        <v>42857142857.142853</v>
      </c>
      <c r="H343" s="3">
        <v>0.77</v>
      </c>
      <c r="I343" s="4">
        <f t="shared" ref="I343" si="96">LOG(G343/H343)</f>
        <v>10.745532489532923</v>
      </c>
    </row>
    <row r="344" spans="1:9">
      <c r="A344" s="1">
        <v>43983</v>
      </c>
      <c r="B344">
        <v>14000</v>
      </c>
      <c r="C344">
        <f t="shared" ref="C344" si="97">B344*1000</f>
        <v>14000000</v>
      </c>
      <c r="D344">
        <v>324</v>
      </c>
      <c r="F344">
        <f t="shared" ref="F344" si="98">D344/B344</f>
        <v>2.3142857142857142E-2</v>
      </c>
      <c r="G344" s="4">
        <f t="shared" ref="G344" si="99">1000000000/F344</f>
        <v>43209876543.209877</v>
      </c>
      <c r="H344" s="3">
        <v>0.77</v>
      </c>
      <c r="I344" s="4">
        <f t="shared" ref="I344" si="100">LOG(G344/H344)</f>
        <v>10.749092300299145</v>
      </c>
    </row>
    <row r="345" spans="1:9">
      <c r="A345" s="1">
        <v>43983</v>
      </c>
      <c r="B345">
        <v>16000</v>
      </c>
      <c r="C345">
        <f t="shared" ref="C345:C348" si="101">B345*1000</f>
        <v>16000000</v>
      </c>
      <c r="D345">
        <v>387</v>
      </c>
      <c r="F345">
        <f t="shared" ref="F345:F348" si="102">D345/B345</f>
        <v>2.4187500000000001E-2</v>
      </c>
      <c r="G345" s="4">
        <f t="shared" ref="G345:G348" si="103">1000000000/F345</f>
        <v>41343669250.645996</v>
      </c>
      <c r="H345" s="3">
        <v>0.77</v>
      </c>
      <c r="I345" s="4">
        <f t="shared" ref="I345:I348" si="104">LOG(G345/H345)</f>
        <v>10.729918292464532</v>
      </c>
    </row>
    <row r="346" spans="1:9">
      <c r="A346" s="1">
        <v>44348</v>
      </c>
      <c r="B346">
        <v>8000</v>
      </c>
      <c r="C346">
        <f t="shared" si="101"/>
        <v>8000000</v>
      </c>
      <c r="D346">
        <v>182</v>
      </c>
      <c r="F346">
        <f t="shared" si="102"/>
        <v>2.2749999999999999E-2</v>
      </c>
      <c r="G346" s="4">
        <f t="shared" si="103"/>
        <v>43956043956.043961</v>
      </c>
      <c r="H346" s="3">
        <v>0.76</v>
      </c>
      <c r="I346" s="4">
        <f t="shared" si="104"/>
        <v>10.762205006726077</v>
      </c>
    </row>
    <row r="347" spans="1:9">
      <c r="A347" s="1">
        <v>44348</v>
      </c>
      <c r="B347">
        <v>12000</v>
      </c>
      <c r="C347">
        <f t="shared" si="101"/>
        <v>12000000</v>
      </c>
      <c r="D347">
        <v>343</v>
      </c>
      <c r="F347">
        <f t="shared" si="102"/>
        <v>2.8583333333333332E-2</v>
      </c>
      <c r="G347" s="4">
        <f t="shared" si="103"/>
        <v>34985422740.52478</v>
      </c>
      <c r="H347" s="3">
        <v>0.76</v>
      </c>
      <c r="I347" s="4">
        <f t="shared" si="104"/>
        <v>10.663073533724063</v>
      </c>
    </row>
    <row r="348" spans="1:9">
      <c r="A348" s="1">
        <v>44348</v>
      </c>
      <c r="B348">
        <v>14000</v>
      </c>
      <c r="C348">
        <f t="shared" si="101"/>
        <v>14000000</v>
      </c>
      <c r="D348">
        <v>430</v>
      </c>
      <c r="F348">
        <f t="shared" si="102"/>
        <v>3.0714285714285715E-2</v>
      </c>
      <c r="G348" s="4">
        <f t="shared" si="103"/>
        <v>32558139534.88372</v>
      </c>
      <c r="H348" s="3">
        <v>0.76</v>
      </c>
      <c r="I348" s="4">
        <f t="shared" si="104"/>
        <v>10.63184598781786</v>
      </c>
    </row>
    <row r="349" spans="1:9">
      <c r="A349" s="1">
        <v>44348</v>
      </c>
      <c r="B349">
        <v>16000</v>
      </c>
      <c r="C349">
        <f t="shared" ref="C349:C350" si="105">B349*1000</f>
        <v>16000000</v>
      </c>
      <c r="D349">
        <v>579</v>
      </c>
      <c r="F349">
        <f t="shared" ref="F349:F352" si="106">D349/B349</f>
        <v>3.6187499999999997E-2</v>
      </c>
      <c r="G349" s="4">
        <f t="shared" ref="G349:G352" si="107">1000000000/F349</f>
        <v>27633851468.048363</v>
      </c>
      <c r="H349" s="3">
        <v>0.76</v>
      </c>
      <c r="I349" s="4">
        <f t="shared" ref="I349:I352" si="108">LOG(G349/H349)</f>
        <v>10.560627826647698</v>
      </c>
    </row>
    <row r="350" spans="1:9">
      <c r="A350" s="1">
        <v>44713</v>
      </c>
      <c r="B350">
        <v>10000</v>
      </c>
      <c r="C350">
        <f t="shared" si="105"/>
        <v>10000000</v>
      </c>
      <c r="D350">
        <v>145</v>
      </c>
      <c r="F350">
        <f t="shared" si="106"/>
        <v>1.4500000000000001E-2</v>
      </c>
      <c r="G350" s="4">
        <f t="shared" si="107"/>
        <v>68965517241.379303</v>
      </c>
      <c r="H350" s="3">
        <v>0.69</v>
      </c>
      <c r="I350" s="4">
        <f t="shared" si="108"/>
        <v>10.99978290702777</v>
      </c>
    </row>
    <row r="351" spans="1:9">
      <c r="A351" s="1">
        <v>44713</v>
      </c>
      <c r="B351">
        <v>12000</v>
      </c>
      <c r="C351">
        <f t="shared" ref="C351:C354" si="109">B351*1000</f>
        <v>12000000</v>
      </c>
      <c r="D351">
        <v>159</v>
      </c>
      <c r="F351">
        <f t="shared" si="106"/>
        <v>1.325E-2</v>
      </c>
      <c r="G351" s="4">
        <f t="shared" si="107"/>
        <v>75471698113.20755</v>
      </c>
      <c r="H351" s="3">
        <v>0.69</v>
      </c>
      <c r="I351" s="4">
        <f t="shared" si="108"/>
        <v>11.038935030989919</v>
      </c>
    </row>
    <row r="352" spans="1:9">
      <c r="A352" s="1">
        <v>44713</v>
      </c>
      <c r="B352">
        <v>14000</v>
      </c>
      <c r="C352">
        <f t="shared" si="109"/>
        <v>14000000</v>
      </c>
      <c r="D352">
        <v>200</v>
      </c>
      <c r="F352">
        <f t="shared" si="106"/>
        <v>1.4285714285714285E-2</v>
      </c>
      <c r="G352" s="4">
        <f t="shared" si="107"/>
        <v>70000000000</v>
      </c>
      <c r="H352" s="3">
        <v>0.69</v>
      </c>
      <c r="I352" s="4">
        <f t="shared" si="108"/>
        <v>11.006248949277001</v>
      </c>
    </row>
    <row r="353" spans="1:9">
      <c r="A353" s="1">
        <v>44713</v>
      </c>
      <c r="B353">
        <v>16000</v>
      </c>
      <c r="C353">
        <f t="shared" si="109"/>
        <v>16000000</v>
      </c>
      <c r="D353">
        <v>245</v>
      </c>
      <c r="F353">
        <f t="shared" ref="F353:F354" si="110">D353/B353</f>
        <v>1.53125E-2</v>
      </c>
      <c r="G353" s="4">
        <f t="shared" ref="G353:G354" si="111">1000000000/F353</f>
        <v>65306122448.979591</v>
      </c>
      <c r="H353" s="3">
        <v>0.69</v>
      </c>
      <c r="I353" s="4">
        <f t="shared" ref="I353:I354" si="112">LOG(G353/H353)</f>
        <v>10.976104807554137</v>
      </c>
    </row>
    <row r="354" spans="1:9">
      <c r="A354" s="1">
        <v>45078</v>
      </c>
      <c r="B354">
        <v>10000</v>
      </c>
      <c r="C354">
        <f t="shared" si="109"/>
        <v>10000000</v>
      </c>
      <c r="D354">
        <v>145</v>
      </c>
      <c r="F354">
        <f t="shared" si="110"/>
        <v>1.4500000000000001E-2</v>
      </c>
      <c r="G354" s="4">
        <f t="shared" si="111"/>
        <v>68965517241.379303</v>
      </c>
      <c r="H354" s="3">
        <v>0.64</v>
      </c>
      <c r="I354" s="4">
        <f t="shared" si="112"/>
        <v>11.032452023781138</v>
      </c>
    </row>
    <row r="355" spans="1:9">
      <c r="A355" s="1">
        <v>45078</v>
      </c>
      <c r="B355">
        <v>10000</v>
      </c>
      <c r="C355">
        <f>B355*1000</f>
        <v>10000000</v>
      </c>
      <c r="D355">
        <v>126</v>
      </c>
      <c r="F355">
        <f>D355/B355</f>
        <v>1.26E-2</v>
      </c>
      <c r="G355" s="4">
        <f t="shared" ref="G355:G357" si="113">1000000000/F355</f>
        <v>79365079365.079361</v>
      </c>
      <c r="H355" s="3">
        <v>0.64</v>
      </c>
      <c r="I355" s="4">
        <f t="shared" ref="I355:I357" si="114">LOG(G355/H355)</f>
        <v>11.093449480898549</v>
      </c>
    </row>
    <row r="356" spans="1:9">
      <c r="A356" s="1">
        <v>45078</v>
      </c>
      <c r="B356">
        <v>14000</v>
      </c>
      <c r="C356">
        <f>B356*1000</f>
        <v>14000000</v>
      </c>
      <c r="D356">
        <v>165</v>
      </c>
      <c r="F356">
        <f>D356/B356</f>
        <v>1.1785714285714287E-2</v>
      </c>
      <c r="G356" s="4">
        <f t="shared" si="113"/>
        <v>84848484848.484848</v>
      </c>
      <c r="H356" s="3">
        <v>0.64</v>
      </c>
      <c r="I356" s="4">
        <f t="shared" si="114"/>
        <v>11.122464117480444</v>
      </c>
    </row>
    <row r="357" spans="1:9">
      <c r="A357" s="1">
        <v>45078</v>
      </c>
      <c r="B357">
        <v>18000</v>
      </c>
      <c r="C357">
        <f>B357*1000</f>
        <v>18000000</v>
      </c>
      <c r="D357">
        <v>255</v>
      </c>
      <c r="F357">
        <f>D357/B357</f>
        <v>1.4166666666666666E-2</v>
      </c>
      <c r="G357" s="4">
        <f t="shared" si="113"/>
        <v>70588235294.117645</v>
      </c>
      <c r="H357" s="3">
        <v>0.64</v>
      </c>
      <c r="I357" s="4">
        <f t="shared" si="114"/>
        <v>11.042552350685463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"/>
  <sheetViews>
    <sheetView topLeftCell="A76" workbookViewId="0">
      <selection activeCell="C97" sqref="C97"/>
    </sheetView>
  </sheetViews>
  <sheetFormatPr defaultRowHeight="14.25"/>
  <cols>
    <col min="1" max="1" width="18.265625" bestFit="1" customWidth="1"/>
    <col min="2" max="2" width="16.73046875" bestFit="1" customWidth="1"/>
    <col min="3" max="3" width="12" bestFit="1" customWidth="1"/>
    <col min="4" max="4" width="15.796875" bestFit="1" customWidth="1"/>
    <col min="6" max="6" width="13.19921875" bestFit="1" customWidth="1"/>
  </cols>
  <sheetData>
    <row r="1" spans="1:8">
      <c r="A1" t="s">
        <v>238</v>
      </c>
      <c r="B1" t="s">
        <v>244</v>
      </c>
    </row>
    <row r="4" spans="1:8">
      <c r="A4" t="s">
        <v>236</v>
      </c>
      <c r="B4" t="s">
        <v>242</v>
      </c>
      <c r="C4" t="s">
        <v>243</v>
      </c>
      <c r="D4" t="s">
        <v>4</v>
      </c>
      <c r="E4" t="s">
        <v>237</v>
      </c>
      <c r="F4" t="s">
        <v>245</v>
      </c>
      <c r="G4" t="s">
        <v>6</v>
      </c>
      <c r="H4" t="s">
        <v>246</v>
      </c>
    </row>
    <row r="5" spans="1:8">
      <c r="A5" s="1">
        <v>32295</v>
      </c>
      <c r="D5">
        <v>640000</v>
      </c>
      <c r="E5">
        <f t="shared" ref="E5:E12" si="0">LOG(D5)</f>
        <v>5.8061799739838875</v>
      </c>
      <c r="F5">
        <f>1000000000/D5</f>
        <v>1562.5</v>
      </c>
      <c r="G5" s="5">
        <v>1.7</v>
      </c>
      <c r="H5">
        <f>LOG(F5/G5)</f>
        <v>2.9633711046378388</v>
      </c>
    </row>
    <row r="6" spans="1:8">
      <c r="A6" s="1">
        <v>33025</v>
      </c>
      <c r="D6">
        <v>300000</v>
      </c>
      <c r="E6">
        <f t="shared" si="0"/>
        <v>5.4771212547196626</v>
      </c>
      <c r="F6">
        <f t="shared" ref="F6:F27" si="1">1000000000/D6</f>
        <v>3333.3333333333335</v>
      </c>
      <c r="G6" s="5">
        <v>1.6</v>
      </c>
      <c r="H6">
        <f t="shared" ref="H6:H27" si="2">LOG(F6/G6)</f>
        <v>3.3187587626244128</v>
      </c>
    </row>
    <row r="7" spans="1:8">
      <c r="A7" s="1">
        <v>33756</v>
      </c>
      <c r="D7">
        <v>160000</v>
      </c>
      <c r="E7">
        <f t="shared" si="0"/>
        <v>5.204119982655925</v>
      </c>
      <c r="F7">
        <f t="shared" si="1"/>
        <v>6250</v>
      </c>
      <c r="G7" s="5">
        <v>1.5</v>
      </c>
      <c r="H7">
        <f t="shared" si="2"/>
        <v>3.6197887582883941</v>
      </c>
    </row>
    <row r="8" spans="1:8">
      <c r="A8" s="1">
        <v>35217</v>
      </c>
      <c r="D8">
        <v>12000</v>
      </c>
      <c r="E8">
        <f t="shared" si="0"/>
        <v>4.0791812460476251</v>
      </c>
      <c r="F8">
        <f t="shared" si="1"/>
        <v>83333.333333333328</v>
      </c>
      <c r="G8" s="5">
        <v>1.27</v>
      </c>
      <c r="H8">
        <f t="shared" si="2"/>
        <v>4.8170150329964185</v>
      </c>
    </row>
    <row r="9" spans="1:8">
      <c r="A9" s="1">
        <v>35947</v>
      </c>
      <c r="D9">
        <v>5000</v>
      </c>
      <c r="E9">
        <f t="shared" si="0"/>
        <v>3.6989700043360187</v>
      </c>
      <c r="F9">
        <f t="shared" si="1"/>
        <v>200000</v>
      </c>
      <c r="G9" s="5">
        <v>1.23</v>
      </c>
      <c r="H9">
        <f t="shared" si="2"/>
        <v>5.2111248842245832</v>
      </c>
    </row>
    <row r="10" spans="1:8">
      <c r="A10" s="1">
        <v>36678</v>
      </c>
      <c r="D10">
        <v>1630</v>
      </c>
      <c r="E10">
        <f t="shared" si="0"/>
        <v>3.2121876044039577</v>
      </c>
      <c r="F10">
        <f t="shared" si="1"/>
        <v>613496.93251533748</v>
      </c>
      <c r="G10" s="5">
        <v>1.1599999999999999</v>
      </c>
      <c r="H10">
        <f t="shared" si="2"/>
        <v>5.7233544063691237</v>
      </c>
    </row>
    <row r="11" spans="1:8">
      <c r="A11" s="1">
        <v>37712</v>
      </c>
      <c r="D11">
        <v>300</v>
      </c>
      <c r="E11">
        <f t="shared" si="0"/>
        <v>2.4771212547196626</v>
      </c>
      <c r="F11">
        <f t="shared" si="1"/>
        <v>3333333.3333333335</v>
      </c>
      <c r="G11" s="5">
        <v>1.08</v>
      </c>
      <c r="H11">
        <f t="shared" si="2"/>
        <v>6.489454989793388</v>
      </c>
    </row>
    <row r="12" spans="1:8">
      <c r="A12" s="1">
        <v>38687</v>
      </c>
      <c r="D12">
        <v>40</v>
      </c>
      <c r="E12">
        <f t="shared" si="0"/>
        <v>1.6020599913279623</v>
      </c>
      <c r="F12">
        <f t="shared" si="1"/>
        <v>25000000</v>
      </c>
      <c r="G12" s="5">
        <v>1.01</v>
      </c>
      <c r="H12">
        <f t="shared" si="2"/>
        <v>7.3936186348893953</v>
      </c>
    </row>
    <row r="13" spans="1:8">
      <c r="A13" s="1">
        <v>39479</v>
      </c>
      <c r="B13">
        <v>80</v>
      </c>
      <c r="C13">
        <v>595</v>
      </c>
      <c r="D13">
        <f>C13/B13</f>
        <v>7.4375</v>
      </c>
      <c r="E13">
        <f t="shared" ref="E13:E14" si="3">LOG(D13)</f>
        <v>0.87142697873660602</v>
      </c>
      <c r="F13">
        <f t="shared" si="1"/>
        <v>134453781.51260504</v>
      </c>
      <c r="G13" s="5">
        <v>0.92</v>
      </c>
      <c r="H13">
        <f t="shared" si="2"/>
        <v>8.1647851939178384</v>
      </c>
    </row>
    <row r="14" spans="1:8">
      <c r="A14" s="1">
        <v>39479</v>
      </c>
      <c r="B14">
        <v>160</v>
      </c>
      <c r="C14">
        <v>945</v>
      </c>
      <c r="D14">
        <f>C14/B14</f>
        <v>5.90625</v>
      </c>
      <c r="E14">
        <f t="shared" si="3"/>
        <v>0.77131182585333813</v>
      </c>
      <c r="F14">
        <f t="shared" si="1"/>
        <v>169312169.31216931</v>
      </c>
      <c r="G14" s="5">
        <v>0.92</v>
      </c>
      <c r="H14">
        <f t="shared" si="2"/>
        <v>8.264900346801106</v>
      </c>
    </row>
    <row r="15" spans="1:8">
      <c r="A15" s="1">
        <v>39845</v>
      </c>
      <c r="B15">
        <v>80</v>
      </c>
      <c r="C15">
        <v>390</v>
      </c>
      <c r="D15">
        <f>C15/B15</f>
        <v>4.875</v>
      </c>
      <c r="E15">
        <f t="shared" ref="E15:E27" si="4">LOG(D15)</f>
        <v>0.68797462003455567</v>
      </c>
      <c r="F15">
        <f t="shared" si="1"/>
        <v>205128205.12820512</v>
      </c>
      <c r="G15" s="5">
        <v>0.92</v>
      </c>
      <c r="H15">
        <f t="shared" si="2"/>
        <v>8.3482375526198886</v>
      </c>
    </row>
    <row r="16" spans="1:8">
      <c r="A16" s="1">
        <v>39845</v>
      </c>
      <c r="B16">
        <v>160</v>
      </c>
      <c r="C16">
        <v>765</v>
      </c>
      <c r="D16">
        <f>C16/B16</f>
        <v>4.78125</v>
      </c>
      <c r="E16">
        <f t="shared" si="4"/>
        <v>0.67954145249769282</v>
      </c>
      <c r="F16">
        <f t="shared" si="1"/>
        <v>209150326.79738563</v>
      </c>
      <c r="G16" s="5">
        <v>0.92</v>
      </c>
      <c r="H16">
        <f t="shared" si="2"/>
        <v>8.3566707201567514</v>
      </c>
    </row>
    <row r="17" spans="1:9">
      <c r="A17" s="1">
        <v>39934</v>
      </c>
      <c r="B17">
        <v>80</v>
      </c>
      <c r="C17">
        <v>325</v>
      </c>
      <c r="D17">
        <f t="shared" ref="D17:D18" si="5">C17/B17</f>
        <v>4.0625</v>
      </c>
      <c r="E17">
        <f t="shared" si="4"/>
        <v>0.60879337398693079</v>
      </c>
      <c r="F17">
        <f t="shared" si="1"/>
        <v>246153846.15384614</v>
      </c>
      <c r="G17" s="5">
        <v>0.92</v>
      </c>
      <c r="H17">
        <f t="shared" si="2"/>
        <v>8.4274187986675138</v>
      </c>
    </row>
    <row r="18" spans="1:9">
      <c r="A18" s="1">
        <v>39934</v>
      </c>
      <c r="B18">
        <v>100</v>
      </c>
      <c r="C18">
        <v>630</v>
      </c>
      <c r="D18">
        <f t="shared" si="5"/>
        <v>6.3</v>
      </c>
      <c r="E18">
        <f t="shared" si="4"/>
        <v>0.79934054945358168</v>
      </c>
      <c r="F18">
        <f t="shared" si="1"/>
        <v>158730158.73015875</v>
      </c>
      <c r="G18" s="5">
        <v>0.92</v>
      </c>
      <c r="H18">
        <f t="shared" si="2"/>
        <v>8.2368716232008623</v>
      </c>
    </row>
    <row r="19" spans="1:9">
      <c r="A19" s="1">
        <v>40026</v>
      </c>
      <c r="B19">
        <v>160</v>
      </c>
      <c r="C19">
        <v>440</v>
      </c>
      <c r="D19">
        <f t="shared" ref="D19:D27" si="6">C19/B19</f>
        <v>2.75</v>
      </c>
      <c r="E19">
        <f t="shared" si="4"/>
        <v>0.43933269383026263</v>
      </c>
      <c r="F19">
        <f t="shared" si="1"/>
        <v>363636363.63636363</v>
      </c>
      <c r="G19" s="5">
        <v>0.92</v>
      </c>
      <c r="H19">
        <f t="shared" si="2"/>
        <v>8.5968794788241816</v>
      </c>
    </row>
    <row r="20" spans="1:9">
      <c r="A20" s="1">
        <v>40187</v>
      </c>
      <c r="B20">
        <v>40</v>
      </c>
      <c r="C20">
        <v>130</v>
      </c>
      <c r="D20">
        <f t="shared" si="6"/>
        <v>3.25</v>
      </c>
      <c r="E20">
        <f t="shared" si="4"/>
        <v>0.51188336097887432</v>
      </c>
      <c r="F20">
        <f t="shared" si="1"/>
        <v>307692307.69230771</v>
      </c>
      <c r="G20" s="5">
        <v>0.92</v>
      </c>
      <c r="H20">
        <f t="shared" si="2"/>
        <v>8.52432881167557</v>
      </c>
    </row>
    <row r="21" spans="1:9">
      <c r="A21" s="1">
        <v>40330</v>
      </c>
      <c r="B21">
        <v>40</v>
      </c>
      <c r="C21">
        <v>118</v>
      </c>
      <c r="D21">
        <f t="shared" si="6"/>
        <v>2.95</v>
      </c>
      <c r="E21">
        <f t="shared" si="4"/>
        <v>0.46982201597816303</v>
      </c>
      <c r="F21">
        <f t="shared" si="1"/>
        <v>338983050.84745759</v>
      </c>
      <c r="G21" s="5">
        <v>0.92</v>
      </c>
      <c r="H21">
        <f t="shared" si="2"/>
        <v>8.566390156676281</v>
      </c>
    </row>
    <row r="22" spans="1:9">
      <c r="A22" s="1">
        <v>40330</v>
      </c>
      <c r="B22">
        <v>80</v>
      </c>
      <c r="C22">
        <v>219</v>
      </c>
      <c r="D22">
        <f t="shared" si="6"/>
        <v>2.7374999999999998</v>
      </c>
      <c r="E22">
        <f t="shared" si="4"/>
        <v>0.43735412784817473</v>
      </c>
      <c r="F22">
        <f t="shared" si="1"/>
        <v>365296803.65296805</v>
      </c>
      <c r="G22" s="5">
        <v>0.92</v>
      </c>
      <c r="H22">
        <f t="shared" si="2"/>
        <v>8.5988580448062706</v>
      </c>
    </row>
    <row r="23" spans="1:9">
      <c r="A23" s="1">
        <v>40330</v>
      </c>
      <c r="B23">
        <v>160</v>
      </c>
      <c r="C23">
        <v>425</v>
      </c>
      <c r="D23">
        <f t="shared" si="6"/>
        <v>2.65625</v>
      </c>
      <c r="E23">
        <f t="shared" si="4"/>
        <v>0.42426894739438675</v>
      </c>
      <c r="F23">
        <f t="shared" si="1"/>
        <v>376470588.2352941</v>
      </c>
      <c r="G23" s="5">
        <v>0.92</v>
      </c>
      <c r="H23">
        <f t="shared" si="2"/>
        <v>8.6119432252600578</v>
      </c>
    </row>
    <row r="24" spans="1:9">
      <c r="A24" s="1">
        <v>40634</v>
      </c>
      <c r="B24">
        <v>40</v>
      </c>
      <c r="C24">
        <v>95</v>
      </c>
      <c r="D24">
        <f t="shared" si="6"/>
        <v>2.375</v>
      </c>
      <c r="E24">
        <f t="shared" si="4"/>
        <v>0.37566361396088538</v>
      </c>
      <c r="F24">
        <f t="shared" si="1"/>
        <v>421052631.57894737</v>
      </c>
      <c r="G24" s="5">
        <v>0.9</v>
      </c>
      <c r="H24">
        <f t="shared" si="2"/>
        <v>8.6700938765997897</v>
      </c>
    </row>
    <row r="25" spans="1:9">
      <c r="A25" s="1">
        <v>40634</v>
      </c>
      <c r="B25">
        <v>80</v>
      </c>
      <c r="C25">
        <v>172</v>
      </c>
      <c r="D25">
        <f t="shared" si="6"/>
        <v>2.15</v>
      </c>
      <c r="E25">
        <f t="shared" si="4"/>
        <v>0.33243845991560533</v>
      </c>
      <c r="F25">
        <f t="shared" si="1"/>
        <v>465116279.06976748</v>
      </c>
      <c r="G25" s="5">
        <v>0.9</v>
      </c>
      <c r="H25">
        <f t="shared" si="2"/>
        <v>8.713319030645069</v>
      </c>
    </row>
    <row r="26" spans="1:9">
      <c r="A26" s="1">
        <v>40634</v>
      </c>
      <c r="B26">
        <v>120</v>
      </c>
      <c r="C26">
        <v>230</v>
      </c>
      <c r="D26">
        <f t="shared" si="6"/>
        <v>1.9166666666666667</v>
      </c>
      <c r="E26">
        <f t="shared" si="4"/>
        <v>0.28254658996996806</v>
      </c>
      <c r="F26">
        <f t="shared" si="1"/>
        <v>521739130.43478256</v>
      </c>
      <c r="G26" s="5">
        <v>0.9</v>
      </c>
      <c r="H26">
        <f t="shared" si="2"/>
        <v>8.7632109005907068</v>
      </c>
    </row>
    <row r="27" spans="1:9">
      <c r="A27" s="1">
        <v>40634</v>
      </c>
      <c r="B27">
        <v>250</v>
      </c>
      <c r="C27">
        <v>615</v>
      </c>
      <c r="D27">
        <f t="shared" si="6"/>
        <v>2.46</v>
      </c>
      <c r="E27">
        <f t="shared" si="4"/>
        <v>0.39093510710337914</v>
      </c>
      <c r="F27">
        <f t="shared" si="1"/>
        <v>406504065.04065043</v>
      </c>
      <c r="G27" s="5">
        <v>0.9</v>
      </c>
      <c r="H27">
        <f t="shared" si="2"/>
        <v>8.6548223834572955</v>
      </c>
    </row>
    <row r="28" spans="1:9">
      <c r="A28" s="1">
        <v>41022</v>
      </c>
      <c r="B28">
        <v>80</v>
      </c>
      <c r="C28">
        <v>140</v>
      </c>
      <c r="D28">
        <f t="shared" ref="D28:D32" si="7">C28/B28</f>
        <v>1.75</v>
      </c>
      <c r="E28">
        <f t="shared" ref="E28:E32" si="8">LOG(D28)</f>
        <v>0.24303804868629444</v>
      </c>
      <c r="F28">
        <f t="shared" ref="F28:F32" si="9">1000000000/D28</f>
        <v>571428571.42857146</v>
      </c>
      <c r="G28" s="5">
        <v>0.88</v>
      </c>
      <c r="H28">
        <f t="shared" ref="H28:H32" si="10">LOG(F28/G28)</f>
        <v>8.8124792791635365</v>
      </c>
      <c r="I28" t="s">
        <v>267</v>
      </c>
    </row>
    <row r="29" spans="1:9">
      <c r="A29" s="1">
        <v>41022</v>
      </c>
      <c r="B29">
        <v>120</v>
      </c>
      <c r="C29">
        <v>150</v>
      </c>
      <c r="D29">
        <f t="shared" si="7"/>
        <v>1.25</v>
      </c>
      <c r="E29">
        <f t="shared" si="8"/>
        <v>9.691001300805642E-2</v>
      </c>
      <c r="F29">
        <f t="shared" si="9"/>
        <v>800000000</v>
      </c>
      <c r="G29" s="5">
        <v>0.88</v>
      </c>
      <c r="H29">
        <f t="shared" si="10"/>
        <v>8.9586073148417746</v>
      </c>
      <c r="I29" t="s">
        <v>267</v>
      </c>
    </row>
    <row r="30" spans="1:9">
      <c r="A30" s="1">
        <v>41022</v>
      </c>
      <c r="B30">
        <v>240</v>
      </c>
      <c r="C30">
        <v>335</v>
      </c>
      <c r="D30">
        <f t="shared" si="7"/>
        <v>1.3958333333333333</v>
      </c>
      <c r="E30">
        <f t="shared" si="8"/>
        <v>0.14483356532523919</v>
      </c>
      <c r="F30">
        <f t="shared" si="9"/>
        <v>716417910.44776118</v>
      </c>
      <c r="G30" s="5">
        <v>0.88</v>
      </c>
      <c r="H30">
        <f t="shared" si="10"/>
        <v>8.9106837625245916</v>
      </c>
      <c r="I30" t="s">
        <v>267</v>
      </c>
    </row>
    <row r="31" spans="1:9">
      <c r="A31" s="1">
        <v>41022</v>
      </c>
      <c r="B31">
        <v>480</v>
      </c>
      <c r="C31">
        <v>800</v>
      </c>
      <c r="D31">
        <f t="shared" si="7"/>
        <v>1.6666666666666667</v>
      </c>
      <c r="E31">
        <f t="shared" si="8"/>
        <v>0.22184874961635639</v>
      </c>
      <c r="F31">
        <f t="shared" si="9"/>
        <v>600000000</v>
      </c>
      <c r="G31" s="5">
        <v>0.88</v>
      </c>
      <c r="H31">
        <f t="shared" si="10"/>
        <v>8.8336685782334747</v>
      </c>
      <c r="I31" t="s">
        <v>267</v>
      </c>
    </row>
    <row r="32" spans="1:9">
      <c r="A32" s="1">
        <v>41022</v>
      </c>
      <c r="B32">
        <v>128</v>
      </c>
      <c r="C32">
        <v>157</v>
      </c>
      <c r="D32">
        <f t="shared" si="7"/>
        <v>1.2265625</v>
      </c>
      <c r="E32">
        <f t="shared" si="8"/>
        <v>8.8689682761365365E-2</v>
      </c>
      <c r="F32">
        <f t="shared" si="9"/>
        <v>815286624.20382166</v>
      </c>
      <c r="G32" s="5">
        <v>0.88</v>
      </c>
      <c r="H32">
        <f t="shared" si="10"/>
        <v>8.9668276450884665</v>
      </c>
      <c r="I32" t="s">
        <v>268</v>
      </c>
    </row>
    <row r="33" spans="1:9">
      <c r="A33" s="1">
        <v>41022</v>
      </c>
      <c r="B33">
        <v>256</v>
      </c>
      <c r="C33">
        <v>345</v>
      </c>
      <c r="D33">
        <f t="shared" ref="D33" si="11">C33/B33</f>
        <v>1.34765625</v>
      </c>
      <c r="E33">
        <f t="shared" ref="E33" si="12">LOG(D33)</f>
        <v>0.12957912976142455</v>
      </c>
      <c r="F33">
        <f t="shared" ref="F33" si="13">1000000000/D33</f>
        <v>742028985.50724638</v>
      </c>
      <c r="G33" s="5">
        <v>0.88</v>
      </c>
      <c r="H33">
        <f t="shared" ref="H33" si="14">LOG(F33/G33)</f>
        <v>8.9259381980884065</v>
      </c>
      <c r="I33" t="s">
        <v>268</v>
      </c>
    </row>
    <row r="34" spans="1:9">
      <c r="A34" s="1">
        <v>41417</v>
      </c>
      <c r="B34">
        <v>120</v>
      </c>
      <c r="C34">
        <v>155</v>
      </c>
      <c r="D34">
        <f t="shared" ref="D34:D39" si="15">C34/B34</f>
        <v>1.2916666666666667</v>
      </c>
      <c r="E34">
        <f t="shared" ref="E34:E45" si="16">LOG(D34)</f>
        <v>0.11115045212266668</v>
      </c>
      <c r="F34">
        <f t="shared" ref="F34:F39" si="17">1000000000/D34</f>
        <v>774193548.38709676</v>
      </c>
      <c r="G34" s="5">
        <v>0.87</v>
      </c>
      <c r="H34">
        <f t="shared" ref="H34:H39" si="18">LOG(F34/G34)</f>
        <v>8.949330295258715</v>
      </c>
      <c r="I34" t="s">
        <v>267</v>
      </c>
    </row>
    <row r="35" spans="1:9">
      <c r="A35" s="1">
        <v>41417</v>
      </c>
      <c r="B35">
        <v>180</v>
      </c>
      <c r="C35">
        <v>175</v>
      </c>
      <c r="D35">
        <f t="shared" si="15"/>
        <v>0.97222222222222221</v>
      </c>
      <c r="E35">
        <f t="shared" si="16"/>
        <v>-1.2234456417011635E-2</v>
      </c>
      <c r="F35">
        <f t="shared" si="17"/>
        <v>1028571428.5714285</v>
      </c>
      <c r="G35" s="5">
        <v>0.87</v>
      </c>
      <c r="H35">
        <f t="shared" si="18"/>
        <v>9.0727152037983938</v>
      </c>
      <c r="I35" t="s">
        <v>267</v>
      </c>
    </row>
    <row r="36" spans="1:9">
      <c r="A36" s="1">
        <v>41417</v>
      </c>
      <c r="B36">
        <v>240</v>
      </c>
      <c r="C36">
        <v>220</v>
      </c>
      <c r="D36">
        <f t="shared" si="15"/>
        <v>0.91666666666666663</v>
      </c>
      <c r="E36">
        <f t="shared" si="16"/>
        <v>-3.7788560889399803E-2</v>
      </c>
      <c r="F36">
        <f t="shared" si="17"/>
        <v>1090909090.909091</v>
      </c>
      <c r="G36" s="5">
        <v>0.87</v>
      </c>
      <c r="H36">
        <f t="shared" si="18"/>
        <v>9.0982693082707815</v>
      </c>
      <c r="I36" t="s">
        <v>267</v>
      </c>
    </row>
    <row r="37" spans="1:9">
      <c r="A37" s="1">
        <v>41417</v>
      </c>
      <c r="B37">
        <v>120</v>
      </c>
      <c r="C37">
        <v>100</v>
      </c>
      <c r="D37">
        <f t="shared" si="15"/>
        <v>0.83333333333333337</v>
      </c>
      <c r="E37">
        <f t="shared" si="16"/>
        <v>-7.9181246047624804E-2</v>
      </c>
      <c r="F37">
        <f t="shared" si="17"/>
        <v>1200000000</v>
      </c>
      <c r="G37" s="5">
        <v>0.87</v>
      </c>
      <c r="H37">
        <f t="shared" si="18"/>
        <v>9.1396619934290069</v>
      </c>
      <c r="I37" t="s">
        <v>268</v>
      </c>
    </row>
    <row r="38" spans="1:9">
      <c r="A38" s="1">
        <v>41417</v>
      </c>
      <c r="B38">
        <v>250</v>
      </c>
      <c r="C38">
        <v>180</v>
      </c>
      <c r="D38">
        <f t="shared" si="15"/>
        <v>0.72</v>
      </c>
      <c r="E38">
        <f t="shared" si="16"/>
        <v>-0.14266750356873156</v>
      </c>
      <c r="F38">
        <f t="shared" si="17"/>
        <v>1388888888.8888888</v>
      </c>
      <c r="G38" s="5">
        <v>0.87</v>
      </c>
      <c r="H38">
        <f t="shared" si="18"/>
        <v>9.2031482509501128</v>
      </c>
      <c r="I38" t="s">
        <v>268</v>
      </c>
    </row>
    <row r="39" spans="1:9">
      <c r="A39" s="1">
        <v>41417</v>
      </c>
      <c r="B39">
        <v>500</v>
      </c>
      <c r="C39">
        <v>350</v>
      </c>
      <c r="D39">
        <f t="shared" si="15"/>
        <v>0.7</v>
      </c>
      <c r="E39">
        <f t="shared" si="16"/>
        <v>-0.15490195998574319</v>
      </c>
      <c r="F39">
        <f t="shared" si="17"/>
        <v>1428571428.5714288</v>
      </c>
      <c r="G39" s="5">
        <v>0.87</v>
      </c>
      <c r="H39">
        <f t="shared" si="18"/>
        <v>9.2153827073671248</v>
      </c>
      <c r="I39" t="s">
        <v>268</v>
      </c>
    </row>
    <row r="40" spans="1:9">
      <c r="A40" s="1">
        <v>41760</v>
      </c>
      <c r="B40">
        <v>180</v>
      </c>
      <c r="C40">
        <v>125</v>
      </c>
      <c r="D40">
        <f>C40/B40</f>
        <v>0.69444444444444442</v>
      </c>
      <c r="E40">
        <f>LOG(D40)</f>
        <v>-0.15836249209524966</v>
      </c>
      <c r="F40">
        <f>1000000000/D40</f>
        <v>1440000000</v>
      </c>
      <c r="G40" s="5">
        <v>0.85</v>
      </c>
      <c r="H40">
        <f>LOG(F40/G40)</f>
        <v>9.2289435663809574</v>
      </c>
      <c r="I40" t="s">
        <v>269</v>
      </c>
    </row>
    <row r="41" spans="1:9">
      <c r="A41" s="1">
        <v>41760</v>
      </c>
      <c r="B41">
        <v>240</v>
      </c>
      <c r="C41">
        <v>225</v>
      </c>
      <c r="D41">
        <f>C41/B41</f>
        <v>0.9375</v>
      </c>
      <c r="E41">
        <f>LOG(D41)</f>
        <v>-2.8028723600243537E-2</v>
      </c>
      <c r="F41">
        <f>1000000000/D41</f>
        <v>1066666666.6666666</v>
      </c>
      <c r="G41" s="5">
        <v>0.85</v>
      </c>
      <c r="H41">
        <f>LOG(F41/G41)</f>
        <v>9.0986097978859508</v>
      </c>
      <c r="I41" t="s">
        <v>269</v>
      </c>
    </row>
    <row r="42" spans="1:9">
      <c r="A42" s="1">
        <v>41760</v>
      </c>
      <c r="B42">
        <v>480</v>
      </c>
      <c r="C42">
        <v>440</v>
      </c>
      <c r="D42">
        <f>C42/B42</f>
        <v>0.91666666666666663</v>
      </c>
      <c r="E42">
        <f>LOG(D42)</f>
        <v>-3.7788560889399803E-2</v>
      </c>
      <c r="F42">
        <f>1000000000/D42</f>
        <v>1090909090.909091</v>
      </c>
      <c r="G42" s="5">
        <v>0.85</v>
      </c>
      <c r="H42">
        <f>LOG(F42/G42)</f>
        <v>9.1083696351751069</v>
      </c>
      <c r="I42" t="s">
        <v>269</v>
      </c>
    </row>
    <row r="43" spans="1:9">
      <c r="A43" s="1">
        <v>41760</v>
      </c>
      <c r="B43">
        <v>120</v>
      </c>
      <c r="C43">
        <v>83</v>
      </c>
      <c r="D43">
        <f t="shared" ref="D43:D45" si="19">C43/B43</f>
        <v>0.69166666666666665</v>
      </c>
      <c r="E43">
        <f t="shared" si="16"/>
        <v>-0.16010315367155092</v>
      </c>
      <c r="F43">
        <f t="shared" ref="F43:F45" si="20">1000000000/D43</f>
        <v>1445783132.5301206</v>
      </c>
      <c r="G43" s="5">
        <v>0.85</v>
      </c>
      <c r="H43">
        <f t="shared" ref="H43:H45" si="21">LOG(F43/G43)</f>
        <v>9.2306842279572585</v>
      </c>
      <c r="I43" t="s">
        <v>268</v>
      </c>
    </row>
    <row r="44" spans="1:9">
      <c r="A44" s="1">
        <v>41760</v>
      </c>
      <c r="B44">
        <v>250</v>
      </c>
      <c r="C44">
        <v>150</v>
      </c>
      <c r="D44">
        <f t="shared" si="19"/>
        <v>0.6</v>
      </c>
      <c r="E44">
        <f t="shared" si="16"/>
        <v>-0.22184874961635639</v>
      </c>
      <c r="F44">
        <f t="shared" si="20"/>
        <v>1666666666.6666667</v>
      </c>
      <c r="G44" s="5">
        <v>0.85</v>
      </c>
      <c r="H44">
        <f t="shared" si="21"/>
        <v>9.2924298239020633</v>
      </c>
      <c r="I44" t="s">
        <v>268</v>
      </c>
    </row>
    <row r="45" spans="1:9">
      <c r="A45" s="1">
        <v>41760</v>
      </c>
      <c r="B45">
        <v>500</v>
      </c>
      <c r="C45">
        <v>255</v>
      </c>
      <c r="D45">
        <f t="shared" si="19"/>
        <v>0.51</v>
      </c>
      <c r="E45">
        <f t="shared" si="16"/>
        <v>-0.29242982390206362</v>
      </c>
      <c r="F45">
        <f t="shared" si="20"/>
        <v>1960784313.7254901</v>
      </c>
      <c r="G45" s="5">
        <v>0.85</v>
      </c>
      <c r="H45">
        <f t="shared" si="21"/>
        <v>9.3630108981877704</v>
      </c>
      <c r="I45" t="s">
        <v>268</v>
      </c>
    </row>
    <row r="46" spans="1:9">
      <c r="A46" s="1">
        <v>42156</v>
      </c>
      <c r="B46">
        <v>240</v>
      </c>
      <c r="C46">
        <v>110</v>
      </c>
      <c r="D46">
        <f t="shared" ref="D46:D57" si="22">C46/B46</f>
        <v>0.45833333333333331</v>
      </c>
      <c r="E46">
        <f t="shared" ref="E46:E57" si="23">LOG(D46)</f>
        <v>-0.338818556553381</v>
      </c>
      <c r="F46">
        <f t="shared" ref="F46:F57" si="24">1000000000/D46</f>
        <v>2181818181.818182</v>
      </c>
      <c r="G46" s="5">
        <v>0.85</v>
      </c>
      <c r="H46">
        <f t="shared" ref="H46" si="25">LOG(F46/G46)</f>
        <v>9.4093996308390881</v>
      </c>
      <c r="I46" t="s">
        <v>269</v>
      </c>
    </row>
    <row r="47" spans="1:9">
      <c r="A47" s="1">
        <v>42156</v>
      </c>
      <c r="B47">
        <v>480</v>
      </c>
      <c r="C47">
        <v>209</v>
      </c>
      <c r="D47">
        <f t="shared" si="22"/>
        <v>0.43541666666666667</v>
      </c>
      <c r="E47">
        <f t="shared" si="23"/>
        <v>-0.36109495126453323</v>
      </c>
      <c r="F47">
        <f t="shared" si="24"/>
        <v>2296650717.7033491</v>
      </c>
      <c r="G47" s="5">
        <v>0.85</v>
      </c>
      <c r="H47">
        <f>LOG(F47/G47)</f>
        <v>9.4316760255502405</v>
      </c>
      <c r="I47" t="s">
        <v>269</v>
      </c>
    </row>
    <row r="48" spans="1:9">
      <c r="A48" s="1">
        <v>42156</v>
      </c>
      <c r="B48">
        <v>600</v>
      </c>
      <c r="C48">
        <v>380</v>
      </c>
      <c r="D48">
        <f t="shared" si="22"/>
        <v>0.6333333333333333</v>
      </c>
      <c r="E48">
        <f t="shared" si="23"/>
        <v>-0.19836765376683349</v>
      </c>
      <c r="F48">
        <f t="shared" si="24"/>
        <v>1578947368.4210527</v>
      </c>
      <c r="G48" s="5">
        <v>0.85</v>
      </c>
      <c r="H48">
        <f>LOG(F48/G48)</f>
        <v>9.2689487280525409</v>
      </c>
      <c r="I48" t="s">
        <v>269</v>
      </c>
    </row>
    <row r="49" spans="1:9">
      <c r="A49" s="1">
        <v>42156</v>
      </c>
      <c r="B49">
        <v>250</v>
      </c>
      <c r="C49">
        <v>143</v>
      </c>
      <c r="D49">
        <f t="shared" si="22"/>
        <v>0.57199999999999995</v>
      </c>
      <c r="E49">
        <f t="shared" si="23"/>
        <v>-0.24260397120697583</v>
      </c>
      <c r="F49">
        <f t="shared" si="24"/>
        <v>1748251748.2517483</v>
      </c>
      <c r="G49" s="5">
        <v>0.85</v>
      </c>
      <c r="H49">
        <f t="shared" ref="H49" si="26">LOG(F49/G49)</f>
        <v>9.3131850454926823</v>
      </c>
      <c r="I49" t="s">
        <v>268</v>
      </c>
    </row>
    <row r="50" spans="1:9">
      <c r="A50" s="1">
        <v>42156</v>
      </c>
      <c r="B50">
        <v>500</v>
      </c>
      <c r="C50">
        <v>180</v>
      </c>
      <c r="D50">
        <f t="shared" si="22"/>
        <v>0.36</v>
      </c>
      <c r="E50">
        <f t="shared" si="23"/>
        <v>-0.44369749923271273</v>
      </c>
      <c r="F50">
        <f t="shared" si="24"/>
        <v>2777777777.7777777</v>
      </c>
      <c r="G50" s="5">
        <v>0.85</v>
      </c>
      <c r="H50">
        <f t="shared" ref="H50" si="27">LOG(F50/G50)</f>
        <v>9.5142785735184194</v>
      </c>
      <c r="I50" t="s">
        <v>268</v>
      </c>
    </row>
    <row r="51" spans="1:9">
      <c r="A51" s="1">
        <v>42156</v>
      </c>
      <c r="B51">
        <v>1000</v>
      </c>
      <c r="C51">
        <v>398</v>
      </c>
      <c r="D51">
        <f t="shared" si="22"/>
        <v>0.39800000000000002</v>
      </c>
      <c r="E51">
        <f t="shared" si="23"/>
        <v>-0.40011692792631215</v>
      </c>
      <c r="F51">
        <f t="shared" si="24"/>
        <v>2512562814.0703516</v>
      </c>
      <c r="G51" s="5">
        <v>0.85</v>
      </c>
      <c r="H51">
        <f t="shared" ref="H51:H57" si="28">LOG(F51/G51)</f>
        <v>9.4706980022120195</v>
      </c>
      <c r="I51" t="s">
        <v>268</v>
      </c>
    </row>
    <row r="52" spans="1:9">
      <c r="A52" s="1">
        <v>42522</v>
      </c>
      <c r="B52">
        <v>240</v>
      </c>
      <c r="C52">
        <v>110</v>
      </c>
      <c r="D52">
        <f t="shared" si="22"/>
        <v>0.45833333333333331</v>
      </c>
      <c r="E52">
        <f t="shared" si="23"/>
        <v>-0.338818556553381</v>
      </c>
      <c r="F52">
        <f t="shared" si="24"/>
        <v>2181818181.818182</v>
      </c>
      <c r="G52" s="5">
        <v>0.84</v>
      </c>
      <c r="H52">
        <f t="shared" si="28"/>
        <v>9.414539270491499</v>
      </c>
      <c r="I52" t="s">
        <v>269</v>
      </c>
    </row>
    <row r="53" spans="1:9">
      <c r="A53" s="1">
        <v>42522</v>
      </c>
      <c r="B53">
        <v>480</v>
      </c>
      <c r="C53">
        <v>200</v>
      </c>
      <c r="D53">
        <f t="shared" si="22"/>
        <v>0.41666666666666669</v>
      </c>
      <c r="E53">
        <f t="shared" si="23"/>
        <v>-0.38021124171160603</v>
      </c>
      <c r="F53">
        <f t="shared" si="24"/>
        <v>2400000000</v>
      </c>
      <c r="G53" s="5">
        <v>0.84</v>
      </c>
      <c r="H53">
        <f t="shared" si="28"/>
        <v>9.4559319556497243</v>
      </c>
      <c r="I53" t="s">
        <v>269</v>
      </c>
    </row>
    <row r="54" spans="1:9">
      <c r="A54" s="1">
        <v>42522</v>
      </c>
      <c r="B54">
        <v>600</v>
      </c>
      <c r="C54">
        <v>299</v>
      </c>
      <c r="D54">
        <f t="shared" si="22"/>
        <v>0.49833333333333335</v>
      </c>
      <c r="E54">
        <f t="shared" si="23"/>
        <v>-0.30248006205921396</v>
      </c>
      <c r="F54">
        <f t="shared" si="24"/>
        <v>2006688963.2107022</v>
      </c>
      <c r="G54" s="5">
        <v>0.84</v>
      </c>
      <c r="H54">
        <f t="shared" si="28"/>
        <v>9.3782007759973318</v>
      </c>
      <c r="I54" t="s">
        <v>269</v>
      </c>
    </row>
    <row r="55" spans="1:9">
      <c r="A55" s="1">
        <v>42522</v>
      </c>
      <c r="B55">
        <v>250</v>
      </c>
      <c r="C55">
        <v>88</v>
      </c>
      <c r="D55">
        <f t="shared" si="22"/>
        <v>0.35199999999999998</v>
      </c>
      <c r="E55">
        <f t="shared" si="23"/>
        <v>-0.45345733652186898</v>
      </c>
      <c r="F55">
        <f t="shared" si="24"/>
        <v>2840909090.909091</v>
      </c>
      <c r="G55" s="5">
        <v>0.84</v>
      </c>
      <c r="H55">
        <f t="shared" si="28"/>
        <v>9.5291780504599881</v>
      </c>
      <c r="I55" t="s">
        <v>268</v>
      </c>
    </row>
    <row r="56" spans="1:9">
      <c r="A56" s="1">
        <v>42522</v>
      </c>
      <c r="B56">
        <v>500</v>
      </c>
      <c r="C56">
        <v>155</v>
      </c>
      <c r="D56">
        <f t="shared" si="22"/>
        <v>0.31</v>
      </c>
      <c r="E56">
        <f t="shared" si="23"/>
        <v>-0.50863830616572736</v>
      </c>
      <c r="F56">
        <f t="shared" si="24"/>
        <v>3225806451.6129031</v>
      </c>
      <c r="G56" s="5">
        <v>0.84</v>
      </c>
      <c r="H56">
        <f t="shared" si="28"/>
        <v>9.5843590201038449</v>
      </c>
      <c r="I56" t="s">
        <v>268</v>
      </c>
    </row>
    <row r="57" spans="1:9">
      <c r="A57" s="1">
        <v>42522</v>
      </c>
      <c r="B57">
        <v>1000</v>
      </c>
      <c r="C57">
        <v>316</v>
      </c>
      <c r="D57">
        <f t="shared" si="22"/>
        <v>0.316</v>
      </c>
      <c r="E57">
        <f t="shared" si="23"/>
        <v>-0.50031291738159622</v>
      </c>
      <c r="F57">
        <f t="shared" si="24"/>
        <v>3164556962.0253162</v>
      </c>
      <c r="G57" s="5">
        <v>0.84</v>
      </c>
      <c r="H57">
        <f t="shared" si="28"/>
        <v>9.5760336313197136</v>
      </c>
      <c r="I57" t="s">
        <v>268</v>
      </c>
    </row>
    <row r="58" spans="1:9">
      <c r="A58" s="1">
        <v>42887</v>
      </c>
      <c r="B58">
        <v>256</v>
      </c>
      <c r="C58">
        <v>135</v>
      </c>
      <c r="D58">
        <f t="shared" ref="D58" si="29">C58/B58</f>
        <v>0.52734375</v>
      </c>
      <c r="E58">
        <f t="shared" ref="E58" si="30">LOG(D58)</f>
        <v>-0.27790619681684342</v>
      </c>
      <c r="F58">
        <f t="shared" ref="F58" si="31">1000000000/D58</f>
        <v>1896296296.2962964</v>
      </c>
      <c r="G58" s="5">
        <v>0.82</v>
      </c>
      <c r="H58">
        <f t="shared" ref="H58" si="32">LOG(F58/G58)</f>
        <v>9.3640923444331268</v>
      </c>
      <c r="I58" t="s">
        <v>270</v>
      </c>
    </row>
    <row r="59" spans="1:9">
      <c r="A59" s="1">
        <v>42887</v>
      </c>
      <c r="B59">
        <v>512</v>
      </c>
      <c r="C59">
        <v>180</v>
      </c>
      <c r="D59">
        <f t="shared" ref="D59" si="33">C59/B59</f>
        <v>0.3515625</v>
      </c>
      <c r="E59">
        <f t="shared" ref="E59" si="34">LOG(D59)</f>
        <v>-0.45399745587252471</v>
      </c>
      <c r="F59">
        <f t="shared" ref="F59" si="35">1000000000/D59</f>
        <v>2844444444.4444447</v>
      </c>
      <c r="G59" s="5">
        <v>0.82</v>
      </c>
      <c r="H59">
        <f t="shared" ref="H59" si="36">LOG(F59/G59)</f>
        <v>9.5401836034888081</v>
      </c>
      <c r="I59" t="s">
        <v>270</v>
      </c>
    </row>
    <row r="60" spans="1:9">
      <c r="A60" s="1">
        <v>42887</v>
      </c>
      <c r="B60">
        <v>1024</v>
      </c>
      <c r="C60">
        <v>350</v>
      </c>
      <c r="D60">
        <f t="shared" ref="D60:D61" si="37">C60/B60</f>
        <v>0.341796875</v>
      </c>
      <c r="E60">
        <f t="shared" ref="E60:E61" si="38">LOG(D60)</f>
        <v>-0.46623191228953631</v>
      </c>
      <c r="F60">
        <f t="shared" ref="F60:F61" si="39">1000000000/D60</f>
        <v>2925714285.7142859</v>
      </c>
      <c r="G60" s="5">
        <v>0.82</v>
      </c>
      <c r="H60">
        <f t="shared" ref="H60:H61" si="40">LOG(F60/G60)</f>
        <v>9.5524180599058202</v>
      </c>
      <c r="I60" t="s">
        <v>270</v>
      </c>
    </row>
    <row r="61" spans="1:9">
      <c r="A61" s="1">
        <v>42887</v>
      </c>
      <c r="B61">
        <v>500</v>
      </c>
      <c r="C61">
        <v>185</v>
      </c>
      <c r="D61">
        <f t="shared" si="37"/>
        <v>0.37</v>
      </c>
      <c r="E61">
        <f t="shared" si="38"/>
        <v>-0.43179827593300502</v>
      </c>
      <c r="F61">
        <f t="shared" si="39"/>
        <v>2702702702.7027025</v>
      </c>
      <c r="G61" s="5">
        <v>0.82</v>
      </c>
      <c r="H61">
        <f t="shared" si="40"/>
        <v>9.5179844235492883</v>
      </c>
      <c r="I61" t="s">
        <v>268</v>
      </c>
    </row>
    <row r="62" spans="1:9">
      <c r="A62" s="1">
        <v>42887</v>
      </c>
      <c r="B62">
        <v>1000</v>
      </c>
      <c r="C62">
        <v>336</v>
      </c>
      <c r="D62">
        <f t="shared" ref="D62" si="41">C62/B62</f>
        <v>0.33600000000000002</v>
      </c>
      <c r="E62">
        <f t="shared" ref="E62" si="42">LOG(D62)</f>
        <v>-0.4736607226101559</v>
      </c>
      <c r="F62">
        <f t="shared" ref="F62" si="43">1000000000/D62</f>
        <v>2976190476.1904759</v>
      </c>
      <c r="G62" s="5">
        <v>0.82</v>
      </c>
      <c r="H62">
        <f t="shared" ref="H62" si="44">LOG(F62/G62)</f>
        <v>9.5598468702264388</v>
      </c>
      <c r="I62" t="s">
        <v>268</v>
      </c>
    </row>
    <row r="63" spans="1:9">
      <c r="A63" s="1">
        <v>42887</v>
      </c>
      <c r="B63">
        <v>2000</v>
      </c>
      <c r="C63">
        <v>710</v>
      </c>
      <c r="D63">
        <f t="shared" ref="D63:D64" si="45">C63/B63</f>
        <v>0.35499999999999998</v>
      </c>
      <c r="E63">
        <f t="shared" ref="E63:E64" si="46">LOG(D63)</f>
        <v>-0.44977164694490596</v>
      </c>
      <c r="F63">
        <f t="shared" ref="F63:F64" si="47">1000000000/D63</f>
        <v>2816901408.4507046</v>
      </c>
      <c r="G63" s="5">
        <v>0.82</v>
      </c>
      <c r="H63">
        <f t="shared" ref="H63:H64" si="48">LOG(F63/G63)</f>
        <v>9.53595779456119</v>
      </c>
      <c r="I63" t="s">
        <v>268</v>
      </c>
    </row>
    <row r="64" spans="1:9">
      <c r="A64" s="1">
        <v>43221</v>
      </c>
      <c r="B64">
        <v>256</v>
      </c>
      <c r="C64">
        <v>100</v>
      </c>
      <c r="D64">
        <f t="shared" si="45"/>
        <v>0.390625</v>
      </c>
      <c r="E64">
        <f t="shared" si="46"/>
        <v>-0.40823996531184958</v>
      </c>
      <c r="F64">
        <f t="shared" si="47"/>
        <v>2560000000</v>
      </c>
      <c r="G64" s="5">
        <v>0.8</v>
      </c>
      <c r="H64">
        <f t="shared" si="48"/>
        <v>9.5051499783199063</v>
      </c>
      <c r="I64" t="s">
        <v>270</v>
      </c>
    </row>
    <row r="65" spans="1:9">
      <c r="A65" s="1">
        <v>43221</v>
      </c>
      <c r="B65">
        <v>512</v>
      </c>
      <c r="C65">
        <v>149</v>
      </c>
      <c r="D65">
        <f t="shared" ref="D65:D67" si="49">C65/B65</f>
        <v>0.291015625</v>
      </c>
      <c r="E65">
        <f t="shared" ref="E65:E67" si="50">LOG(D65)</f>
        <v>-0.5360836925635567</v>
      </c>
      <c r="F65">
        <f t="shared" ref="F65:F67" si="51">1000000000/D65</f>
        <v>3436241610.738255</v>
      </c>
      <c r="G65" s="5">
        <v>0.8</v>
      </c>
      <c r="H65">
        <f t="shared" ref="H65:H67" si="52">LOG(F65/G65)</f>
        <v>9.6329937055716126</v>
      </c>
      <c r="I65" t="s">
        <v>270</v>
      </c>
    </row>
    <row r="66" spans="1:9">
      <c r="A66" s="1">
        <v>43221</v>
      </c>
      <c r="B66">
        <v>1024</v>
      </c>
      <c r="C66">
        <v>400</v>
      </c>
      <c r="D66">
        <f t="shared" si="49"/>
        <v>0.390625</v>
      </c>
      <c r="E66">
        <f t="shared" si="50"/>
        <v>-0.40823996531184958</v>
      </c>
      <c r="F66">
        <f t="shared" si="51"/>
        <v>2560000000</v>
      </c>
      <c r="G66" s="5">
        <v>0.8</v>
      </c>
      <c r="H66">
        <f t="shared" si="52"/>
        <v>9.5051499783199063</v>
      </c>
      <c r="I66" t="s">
        <v>270</v>
      </c>
    </row>
    <row r="67" spans="1:9">
      <c r="A67" s="1">
        <v>43221</v>
      </c>
      <c r="B67">
        <v>500</v>
      </c>
      <c r="C67">
        <v>145</v>
      </c>
      <c r="D67">
        <f t="shared" si="49"/>
        <v>0.28999999999999998</v>
      </c>
      <c r="E67">
        <f t="shared" si="50"/>
        <v>-0.53760200210104392</v>
      </c>
      <c r="F67">
        <f t="shared" si="51"/>
        <v>3448275862.0689659</v>
      </c>
      <c r="G67" s="5">
        <v>0.8</v>
      </c>
      <c r="H67">
        <f t="shared" si="52"/>
        <v>9.6345120151091006</v>
      </c>
      <c r="I67" t="s">
        <v>268</v>
      </c>
    </row>
    <row r="68" spans="1:9">
      <c r="A68" s="1">
        <v>43221</v>
      </c>
      <c r="B68">
        <v>1000</v>
      </c>
      <c r="C68">
        <v>280</v>
      </c>
      <c r="D68">
        <f t="shared" ref="D68:D69" si="53">C68/B68</f>
        <v>0.28000000000000003</v>
      </c>
      <c r="E68">
        <f t="shared" ref="E68:E69" si="54">LOG(D68)</f>
        <v>-0.55284196865778079</v>
      </c>
      <c r="F68">
        <f t="shared" ref="F68:F69" si="55">1000000000/D68</f>
        <v>3571428571.4285712</v>
      </c>
      <c r="G68" s="5">
        <v>0.8</v>
      </c>
      <c r="H68">
        <f t="shared" ref="H68:H69" si="56">LOG(F68/G68)</f>
        <v>9.6497519816658368</v>
      </c>
      <c r="I68" t="s">
        <v>268</v>
      </c>
    </row>
    <row r="69" spans="1:9">
      <c r="A69" s="1">
        <v>43221</v>
      </c>
      <c r="B69">
        <v>2000</v>
      </c>
      <c r="C69">
        <v>649</v>
      </c>
      <c r="D69">
        <f t="shared" si="53"/>
        <v>0.32450000000000001</v>
      </c>
      <c r="E69">
        <f t="shared" si="54"/>
        <v>-0.48878529886361194</v>
      </c>
      <c r="F69">
        <f t="shared" si="55"/>
        <v>3081664098.6132512</v>
      </c>
      <c r="G69" s="5">
        <v>0.8</v>
      </c>
      <c r="H69">
        <f t="shared" si="56"/>
        <v>9.5856953118716692</v>
      </c>
      <c r="I69" t="s">
        <v>268</v>
      </c>
    </row>
    <row r="70" spans="1:9">
      <c r="A70" s="1">
        <v>43617</v>
      </c>
      <c r="B70">
        <v>512</v>
      </c>
      <c r="C70">
        <v>63</v>
      </c>
      <c r="D70">
        <f t="shared" ref="D70" si="57">C70/B70</f>
        <v>0.123046875</v>
      </c>
      <c r="E70">
        <f t="shared" ref="E70" si="58">LOG(D70)</f>
        <v>-0.90992941152224904</v>
      </c>
      <c r="F70">
        <f t="shared" ref="F70" si="59">1000000000/D70</f>
        <v>8126984126.984127</v>
      </c>
      <c r="G70" s="5">
        <v>0.79</v>
      </c>
      <c r="H70">
        <f t="shared" ref="H70" si="60">LOG(F70/G70)</f>
        <v>10.012302320231807</v>
      </c>
      <c r="I70" t="s">
        <v>270</v>
      </c>
    </row>
    <row r="71" spans="1:9">
      <c r="A71" s="1">
        <v>43617</v>
      </c>
      <c r="B71">
        <v>1024</v>
      </c>
      <c r="C71">
        <v>110</v>
      </c>
      <c r="D71">
        <f t="shared" ref="D71" si="61">C71/B71</f>
        <v>0.107421875</v>
      </c>
      <c r="E71">
        <f t="shared" ref="E71" si="62">LOG(D71)</f>
        <v>-0.96890727148158695</v>
      </c>
      <c r="F71">
        <f t="shared" ref="F71" si="63">1000000000/D71</f>
        <v>9309090909.09091</v>
      </c>
      <c r="G71" s="5">
        <v>0.79</v>
      </c>
      <c r="H71">
        <f t="shared" ref="H71" si="64">LOG(F71/G71)</f>
        <v>10.071280180191145</v>
      </c>
      <c r="I71" t="s">
        <v>270</v>
      </c>
    </row>
    <row r="72" spans="1:9">
      <c r="A72" s="1">
        <v>43617</v>
      </c>
      <c r="B72">
        <v>2048</v>
      </c>
      <c r="C72">
        <v>195</v>
      </c>
      <c r="D72">
        <f t="shared" ref="D72" si="65">C72/B72</f>
        <v>9.521484375E-2</v>
      </c>
      <c r="E72">
        <f t="shared" ref="E72" si="66">LOG(D72)</f>
        <v>-1.0212953409412751</v>
      </c>
      <c r="F72">
        <f t="shared" ref="F72" si="67">1000000000/D72</f>
        <v>10502564102.564102</v>
      </c>
      <c r="G72" s="5">
        <v>0.79</v>
      </c>
      <c r="H72">
        <f t="shared" ref="H72" si="68">LOG(F72/G72)</f>
        <v>10.123668249650834</v>
      </c>
      <c r="I72" t="s">
        <v>270</v>
      </c>
    </row>
    <row r="73" spans="1:9">
      <c r="A73" s="1">
        <v>43617</v>
      </c>
      <c r="B73">
        <v>1000</v>
      </c>
      <c r="C73">
        <v>108</v>
      </c>
      <c r="D73">
        <f t="shared" ref="D73:D74" si="69">C73/B73</f>
        <v>0.108</v>
      </c>
      <c r="E73">
        <f t="shared" ref="E73:E74" si="70">LOG(D73)</f>
        <v>-0.96657624451305035</v>
      </c>
      <c r="F73">
        <f t="shared" ref="F73:F74" si="71">1000000000/D73</f>
        <v>9259259259.2592602</v>
      </c>
      <c r="G73" s="5">
        <v>0.79</v>
      </c>
      <c r="H73">
        <f t="shared" ref="H73:H74" si="72">LOG(F73/G73)</f>
        <v>10.06894915322261</v>
      </c>
      <c r="I73" t="s">
        <v>268</v>
      </c>
    </row>
    <row r="74" spans="1:9">
      <c r="A74" s="1">
        <v>43617</v>
      </c>
      <c r="B74">
        <v>2000</v>
      </c>
      <c r="C74">
        <v>245</v>
      </c>
      <c r="D74">
        <f t="shared" si="69"/>
        <v>0.1225</v>
      </c>
      <c r="E74">
        <f t="shared" si="70"/>
        <v>-0.91186391129944877</v>
      </c>
      <c r="F74">
        <f t="shared" si="71"/>
        <v>8163265306.1224489</v>
      </c>
      <c r="G74" s="5">
        <v>0.79</v>
      </c>
      <c r="H74">
        <f t="shared" si="72"/>
        <v>10.014236820009007</v>
      </c>
      <c r="I74" t="s">
        <v>268</v>
      </c>
    </row>
    <row r="75" spans="1:9">
      <c r="A75" s="1">
        <v>43617</v>
      </c>
      <c r="B75">
        <v>4000</v>
      </c>
      <c r="C75">
        <v>498</v>
      </c>
      <c r="D75">
        <f t="shared" ref="D75" si="73">C75/B75</f>
        <v>0.1245</v>
      </c>
      <c r="E75">
        <f t="shared" ref="E75" si="74">LOG(D75)</f>
        <v>-0.90483064856824491</v>
      </c>
      <c r="F75">
        <f t="shared" ref="F75" si="75">1000000000/D75</f>
        <v>8032128514.0562248</v>
      </c>
      <c r="G75" s="5">
        <v>0.79</v>
      </c>
      <c r="H75">
        <f t="shared" ref="H75" si="76">LOG(F75/G75)</f>
        <v>10.007203557277803</v>
      </c>
      <c r="I75" t="s">
        <v>268</v>
      </c>
    </row>
    <row r="76" spans="1:9">
      <c r="A76" s="1">
        <v>43983</v>
      </c>
      <c r="B76">
        <v>512</v>
      </c>
      <c r="C76">
        <v>73</v>
      </c>
      <c r="D76">
        <f t="shared" ref="D76" si="77">C76/B76</f>
        <v>0.142578125</v>
      </c>
      <c r="E76">
        <f t="shared" ref="E76" si="78">LOG(D76)</f>
        <v>-0.84594710085537483</v>
      </c>
      <c r="F76">
        <f t="shared" ref="F76" si="79">1000000000/D76</f>
        <v>7013698630.1369867</v>
      </c>
      <c r="G76" s="5">
        <v>0.77</v>
      </c>
      <c r="H76">
        <f t="shared" ref="H76" si="80">LOG(F76/G76)</f>
        <v>9.9594563756828922</v>
      </c>
      <c r="I76" t="s">
        <v>270</v>
      </c>
    </row>
    <row r="77" spans="1:9">
      <c r="A77" s="1">
        <v>43983</v>
      </c>
      <c r="B77">
        <v>1024</v>
      </c>
      <c r="C77">
        <v>119</v>
      </c>
      <c r="D77">
        <f>C77/B77</f>
        <v>0.1162109375</v>
      </c>
      <c r="E77">
        <f>LOG(D77)</f>
        <v>-0.93475299524728117</v>
      </c>
      <c r="F77">
        <f>1000000000/D77</f>
        <v>8605042016.8067226</v>
      </c>
      <c r="G77" s="5">
        <v>0.77</v>
      </c>
      <c r="H77">
        <f>LOG(F77/G77)</f>
        <v>10.048262270074799</v>
      </c>
      <c r="I77" t="s">
        <v>270</v>
      </c>
    </row>
    <row r="78" spans="1:9">
      <c r="A78" s="1">
        <v>43983</v>
      </c>
      <c r="B78">
        <v>2048</v>
      </c>
      <c r="C78">
        <v>269</v>
      </c>
      <c r="D78">
        <f t="shared" ref="D78:D79" si="81">C78/B78</f>
        <v>0.13134765625</v>
      </c>
      <c r="E78">
        <f t="shared" ref="E78:E79" si="82">LOG(D78)</f>
        <v>-0.88157767230138517</v>
      </c>
      <c r="F78">
        <f t="shared" ref="F78:F79" si="83">1000000000/D78</f>
        <v>7613382899.628253</v>
      </c>
      <c r="G78" s="5">
        <v>0.77</v>
      </c>
      <c r="H78">
        <f t="shared" ref="H78:H79" si="84">LOG(F78/G78)</f>
        <v>9.9950869471289039</v>
      </c>
      <c r="I78" t="s">
        <v>270</v>
      </c>
    </row>
    <row r="79" spans="1:9">
      <c r="A79" s="1">
        <v>43983</v>
      </c>
      <c r="B79">
        <v>1000</v>
      </c>
      <c r="C79">
        <v>127</v>
      </c>
      <c r="D79">
        <f t="shared" si="81"/>
        <v>0.127</v>
      </c>
      <c r="E79">
        <f t="shared" si="82"/>
        <v>-0.89619627904404309</v>
      </c>
      <c r="F79">
        <f t="shared" si="83"/>
        <v>7874015748.031496</v>
      </c>
      <c r="G79" s="5">
        <v>0.77</v>
      </c>
      <c r="H79">
        <f t="shared" si="84"/>
        <v>10.00970555387156</v>
      </c>
      <c r="I79" t="s">
        <v>268</v>
      </c>
    </row>
    <row r="80" spans="1:9">
      <c r="A80" s="1">
        <v>43983</v>
      </c>
      <c r="B80">
        <v>2000</v>
      </c>
      <c r="C80">
        <v>244</v>
      </c>
      <c r="D80">
        <f t="shared" ref="D80" si="85">C80/B80</f>
        <v>0.122</v>
      </c>
      <c r="E80">
        <f t="shared" ref="E80" si="86">LOG(D80)</f>
        <v>-0.91364016932525183</v>
      </c>
      <c r="F80">
        <f t="shared" ref="F80" si="87">1000000000/D80</f>
        <v>8196721311.4754105</v>
      </c>
      <c r="G80" s="5">
        <v>0.77</v>
      </c>
      <c r="H80">
        <f t="shared" ref="H80" si="88">LOG(F80/G80)</f>
        <v>10.027149444152769</v>
      </c>
      <c r="I80" t="s">
        <v>268</v>
      </c>
    </row>
    <row r="81" spans="1:9">
      <c r="A81" s="1">
        <v>43983</v>
      </c>
      <c r="B81">
        <v>4000</v>
      </c>
      <c r="C81">
        <v>635</v>
      </c>
      <c r="D81">
        <f t="shared" ref="D81:D82" si="89">C81/B81</f>
        <v>0.15875</v>
      </c>
      <c r="E81">
        <f t="shared" ref="E81:E82" si="90">LOG(D81)</f>
        <v>-0.79928626603598674</v>
      </c>
      <c r="F81">
        <f t="shared" ref="F81:F82" si="91">1000000000/D81</f>
        <v>6299212598.4251966</v>
      </c>
      <c r="G81" s="5">
        <v>0.77</v>
      </c>
      <c r="H81">
        <f t="shared" ref="H81:H82" si="92">LOG(F81/G81)</f>
        <v>9.9127955408635042</v>
      </c>
      <c r="I81" t="s">
        <v>268</v>
      </c>
    </row>
    <row r="82" spans="1:9">
      <c r="A82" s="1">
        <v>44348</v>
      </c>
      <c r="B82">
        <v>512</v>
      </c>
      <c r="C82">
        <v>63</v>
      </c>
      <c r="D82">
        <f t="shared" si="89"/>
        <v>0.123046875</v>
      </c>
      <c r="E82">
        <f t="shared" si="90"/>
        <v>-0.90992941152224904</v>
      </c>
      <c r="F82">
        <f t="shared" si="91"/>
        <v>8126984126.984127</v>
      </c>
      <c r="G82" s="5">
        <v>0.76</v>
      </c>
      <c r="H82">
        <f t="shared" si="92"/>
        <v>10.029115819241458</v>
      </c>
      <c r="I82" t="s">
        <v>270</v>
      </c>
    </row>
    <row r="83" spans="1:9">
      <c r="A83" s="1">
        <v>44348</v>
      </c>
      <c r="B83">
        <v>1024</v>
      </c>
      <c r="C83">
        <v>123</v>
      </c>
      <c r="D83">
        <f>C83/B83</f>
        <v>0.1201171875</v>
      </c>
      <c r="E83">
        <f>LOG(D83)</f>
        <v>-0.92039484520041404</v>
      </c>
      <c r="F83">
        <f>1000000000/D83</f>
        <v>8325203252.0325203</v>
      </c>
      <c r="G83" s="5">
        <v>0.76</v>
      </c>
      <c r="H83">
        <f>LOG(F83/G83)</f>
        <v>10.039581252919623</v>
      </c>
      <c r="I83" t="s">
        <v>270</v>
      </c>
    </row>
    <row r="84" spans="1:9">
      <c r="A84" s="1">
        <v>44348</v>
      </c>
      <c r="B84">
        <v>2048</v>
      </c>
      <c r="C84">
        <v>224</v>
      </c>
      <c r="D84">
        <f t="shared" ref="D84:D87" si="93">C84/B84</f>
        <v>0.109375</v>
      </c>
      <c r="E84">
        <f t="shared" ref="E84:E87" si="94">LOG(D84)</f>
        <v>-0.96108193396963038</v>
      </c>
      <c r="F84">
        <f t="shared" ref="F84:F87" si="95">1000000000/D84</f>
        <v>9142857142.8571434</v>
      </c>
      <c r="G84" s="5">
        <v>0.76</v>
      </c>
      <c r="H84">
        <f t="shared" ref="H84:H87" si="96">LOG(F84/G84)</f>
        <v>10.080268341688839</v>
      </c>
      <c r="I84" t="s">
        <v>270</v>
      </c>
    </row>
    <row r="85" spans="1:9">
      <c r="A85" s="1">
        <v>44348</v>
      </c>
      <c r="B85">
        <v>1000</v>
      </c>
      <c r="C85">
        <v>100</v>
      </c>
      <c r="D85">
        <f t="shared" si="93"/>
        <v>0.1</v>
      </c>
      <c r="E85">
        <f t="shared" si="94"/>
        <v>-1</v>
      </c>
      <c r="F85">
        <f t="shared" si="95"/>
        <v>10000000000</v>
      </c>
      <c r="G85" s="5">
        <v>0.76</v>
      </c>
      <c r="H85">
        <f t="shared" si="96"/>
        <v>10.119186407719209</v>
      </c>
      <c r="I85" t="s">
        <v>268</v>
      </c>
    </row>
    <row r="86" spans="1:9">
      <c r="A86" s="1">
        <v>44348</v>
      </c>
      <c r="B86">
        <v>2000</v>
      </c>
      <c r="C86">
        <v>215</v>
      </c>
      <c r="D86">
        <f t="shared" si="93"/>
        <v>0.1075</v>
      </c>
      <c r="E86">
        <f t="shared" si="94"/>
        <v>-0.96859153574837586</v>
      </c>
      <c r="F86">
        <f t="shared" si="95"/>
        <v>9302325581.3953495</v>
      </c>
      <c r="G86" s="5">
        <v>0.76</v>
      </c>
      <c r="H86">
        <f t="shared" si="96"/>
        <v>10.087777943467584</v>
      </c>
      <c r="I86" t="s">
        <v>268</v>
      </c>
    </row>
    <row r="87" spans="1:9">
      <c r="A87" s="1">
        <v>44348</v>
      </c>
      <c r="B87">
        <v>4000</v>
      </c>
      <c r="C87">
        <v>400</v>
      </c>
      <c r="D87">
        <f t="shared" si="93"/>
        <v>0.1</v>
      </c>
      <c r="E87">
        <f t="shared" si="94"/>
        <v>-1</v>
      </c>
      <c r="F87">
        <f t="shared" si="95"/>
        <v>10000000000</v>
      </c>
      <c r="G87" s="5">
        <v>0.76</v>
      </c>
      <c r="H87">
        <f t="shared" si="96"/>
        <v>10.119186407719209</v>
      </c>
      <c r="I87" t="s">
        <v>268</v>
      </c>
    </row>
    <row r="88" spans="1:9">
      <c r="A88" s="1">
        <v>44348</v>
      </c>
      <c r="B88">
        <v>8000</v>
      </c>
      <c r="C88">
        <v>780</v>
      </c>
      <c r="D88">
        <f t="shared" ref="D88:D89" si="97">C88/B88</f>
        <v>9.7500000000000003E-2</v>
      </c>
      <c r="E88">
        <f t="shared" ref="E88:E89" si="98">LOG(D88)</f>
        <v>-1.0109953843014632</v>
      </c>
      <c r="F88">
        <f t="shared" ref="F88:F89" si="99">1000000000/D88</f>
        <v>10256410256.410255</v>
      </c>
      <c r="G88" s="5">
        <v>0.76</v>
      </c>
      <c r="H88">
        <f t="shared" ref="H88:H89" si="100">LOG(F88/G88)</f>
        <v>10.130181792020672</v>
      </c>
      <c r="I88" t="s">
        <v>268</v>
      </c>
    </row>
    <row r="89" spans="1:9">
      <c r="A89" s="1">
        <v>44713</v>
      </c>
      <c r="B89">
        <v>512</v>
      </c>
      <c r="C89">
        <v>50</v>
      </c>
      <c r="D89">
        <f t="shared" si="97"/>
        <v>9.765625E-2</v>
      </c>
      <c r="E89">
        <f t="shared" si="98"/>
        <v>-1.0102999566398119</v>
      </c>
      <c r="F89">
        <f t="shared" si="99"/>
        <v>10240000000</v>
      </c>
      <c r="G89" s="5">
        <v>0.69</v>
      </c>
      <c r="H89">
        <f t="shared" si="100"/>
        <v>10.171450865902557</v>
      </c>
      <c r="I89" t="s">
        <v>270</v>
      </c>
    </row>
    <row r="90" spans="1:9">
      <c r="A90" s="1">
        <v>44713</v>
      </c>
      <c r="B90">
        <v>1024</v>
      </c>
      <c r="C90">
        <v>80</v>
      </c>
      <c r="D90">
        <f>C90/B90</f>
        <v>7.8125E-2</v>
      </c>
      <c r="E90">
        <f>LOG(D90)</f>
        <v>-1.1072099696478683</v>
      </c>
      <c r="F90">
        <f>1000000000/D90</f>
        <v>12800000000</v>
      </c>
      <c r="G90" s="5">
        <v>0.69</v>
      </c>
      <c r="H90">
        <f>LOG(F90/G90)</f>
        <v>10.268360878910613</v>
      </c>
      <c r="I90" t="s">
        <v>270</v>
      </c>
    </row>
    <row r="91" spans="1:9">
      <c r="A91" s="1">
        <v>44713</v>
      </c>
      <c r="B91">
        <v>2048</v>
      </c>
      <c r="C91">
        <v>180</v>
      </c>
      <c r="D91">
        <f t="shared" ref="D91:D96" si="101">C91/B91</f>
        <v>8.7890625E-2</v>
      </c>
      <c r="E91">
        <f t="shared" ref="E91:E96" si="102">LOG(D91)</f>
        <v>-1.0560574472004871</v>
      </c>
      <c r="F91">
        <f t="shared" ref="F91:F96" si="103">1000000000/D91</f>
        <v>11377777777.777779</v>
      </c>
      <c r="G91" s="5">
        <v>0.69</v>
      </c>
      <c r="H91">
        <f t="shared" ref="H91:H96" si="104">LOG(F91/G91)</f>
        <v>10.217208356463232</v>
      </c>
      <c r="I91" t="s">
        <v>270</v>
      </c>
    </row>
    <row r="92" spans="1:9">
      <c r="A92" s="1">
        <v>44713</v>
      </c>
      <c r="B92">
        <v>1000</v>
      </c>
      <c r="C92">
        <v>95</v>
      </c>
      <c r="D92">
        <f t="shared" si="101"/>
        <v>9.5000000000000001E-2</v>
      </c>
      <c r="E92">
        <f t="shared" si="102"/>
        <v>-1.0222763947111522</v>
      </c>
      <c r="F92">
        <f t="shared" si="103"/>
        <v>10526315789.473684</v>
      </c>
      <c r="G92" s="5">
        <v>0.69</v>
      </c>
      <c r="H92">
        <f t="shared" si="104"/>
        <v>10.183427303973897</v>
      </c>
      <c r="I92" t="s">
        <v>268</v>
      </c>
    </row>
    <row r="93" spans="1:9">
      <c r="A93" s="1">
        <v>44713</v>
      </c>
      <c r="B93">
        <v>2000</v>
      </c>
      <c r="C93">
        <v>175</v>
      </c>
      <c r="D93">
        <f t="shared" si="101"/>
        <v>8.7499999999999994E-2</v>
      </c>
      <c r="E93">
        <f t="shared" si="102"/>
        <v>-1.0579919469776868</v>
      </c>
      <c r="F93">
        <f t="shared" si="103"/>
        <v>11428571428.57143</v>
      </c>
      <c r="G93" s="5">
        <v>0.69</v>
      </c>
      <c r="H93">
        <f t="shared" si="104"/>
        <v>10.219142856240431</v>
      </c>
      <c r="I93" t="s">
        <v>268</v>
      </c>
    </row>
    <row r="94" spans="1:9">
      <c r="A94" s="1">
        <v>44713</v>
      </c>
      <c r="B94">
        <v>4000</v>
      </c>
      <c r="C94">
        <v>348</v>
      </c>
      <c r="D94">
        <f t="shared" si="101"/>
        <v>8.6999999999999994E-2</v>
      </c>
      <c r="E94">
        <f t="shared" si="102"/>
        <v>-1.0604807473813815</v>
      </c>
      <c r="F94">
        <f t="shared" si="103"/>
        <v>11494252873.563219</v>
      </c>
      <c r="G94" s="5">
        <v>0.69</v>
      </c>
      <c r="H94">
        <f t="shared" si="104"/>
        <v>10.221631656644126</v>
      </c>
      <c r="I94" t="s">
        <v>268</v>
      </c>
    </row>
    <row r="95" spans="1:9">
      <c r="A95" s="1">
        <v>44713</v>
      </c>
      <c r="B95">
        <v>8000</v>
      </c>
      <c r="C95">
        <v>722</v>
      </c>
      <c r="D95">
        <f t="shared" si="101"/>
        <v>9.0249999999999997E-2</v>
      </c>
      <c r="E95">
        <f t="shared" si="102"/>
        <v>-1.0445527894223046</v>
      </c>
      <c r="F95">
        <f t="shared" si="103"/>
        <v>11080332409.9723</v>
      </c>
      <c r="G95" s="5">
        <v>0.69</v>
      </c>
      <c r="H95">
        <f t="shared" si="104"/>
        <v>10.205703698685049</v>
      </c>
      <c r="I95" t="s">
        <v>268</v>
      </c>
    </row>
    <row r="96" spans="1:9">
      <c r="A96" s="1">
        <v>45078</v>
      </c>
      <c r="B96">
        <v>512</v>
      </c>
      <c r="C96">
        <v>32</v>
      </c>
      <c r="D96">
        <f t="shared" si="101"/>
        <v>6.25E-2</v>
      </c>
      <c r="E96">
        <f t="shared" si="102"/>
        <v>-1.2041199826559248</v>
      </c>
      <c r="F96">
        <f t="shared" si="103"/>
        <v>16000000000</v>
      </c>
      <c r="G96" s="5">
        <v>0.64</v>
      </c>
      <c r="H96">
        <f t="shared" si="104"/>
        <v>10.397940008672037</v>
      </c>
      <c r="I96" t="s">
        <v>270</v>
      </c>
    </row>
    <row r="97" spans="1:9">
      <c r="A97" s="1">
        <v>45078</v>
      </c>
      <c r="B97">
        <v>1000</v>
      </c>
      <c r="C97">
        <v>47</v>
      </c>
      <c r="D97">
        <f>C97/B97</f>
        <v>4.7E-2</v>
      </c>
      <c r="E97">
        <f>LOG(D97)</f>
        <v>-1.3279021420642825</v>
      </c>
      <c r="F97">
        <f>1000000000/D97</f>
        <v>21276595744.680851</v>
      </c>
      <c r="G97" s="5">
        <v>0.64</v>
      </c>
      <c r="H97">
        <f>LOG(F97/G97)</f>
        <v>10.521722168080395</v>
      </c>
      <c r="I97" t="s">
        <v>270</v>
      </c>
    </row>
    <row r="98" spans="1:9">
      <c r="A98" s="1">
        <v>45078</v>
      </c>
      <c r="B98">
        <v>2000</v>
      </c>
      <c r="C98">
        <v>80</v>
      </c>
      <c r="D98">
        <f t="shared" ref="D98:D102" si="105">C98/B98</f>
        <v>0.04</v>
      </c>
      <c r="E98">
        <f t="shared" ref="E98:E102" si="106">LOG(D98)</f>
        <v>-1.3979400086720375</v>
      </c>
      <c r="F98">
        <f t="shared" ref="F98:F102" si="107">1000000000/D98</f>
        <v>25000000000</v>
      </c>
      <c r="G98" s="5">
        <v>0.64</v>
      </c>
      <c r="H98">
        <f t="shared" ref="H98:H102" si="108">LOG(F98/G98)</f>
        <v>10.59176003468815</v>
      </c>
      <c r="I98" t="s">
        <v>270</v>
      </c>
    </row>
    <row r="99" spans="1:9">
      <c r="A99" s="1">
        <v>45078</v>
      </c>
      <c r="B99">
        <v>1000</v>
      </c>
      <c r="C99">
        <v>58</v>
      </c>
      <c r="D99">
        <f t="shared" si="105"/>
        <v>5.8000000000000003E-2</v>
      </c>
      <c r="E99">
        <f t="shared" si="106"/>
        <v>-1.2365720064370627</v>
      </c>
      <c r="F99">
        <f t="shared" si="107"/>
        <v>17241379310.344826</v>
      </c>
      <c r="G99" s="5">
        <v>0.64</v>
      </c>
      <c r="H99">
        <f t="shared" si="108"/>
        <v>10.430392032453176</v>
      </c>
      <c r="I99" t="s">
        <v>268</v>
      </c>
    </row>
    <row r="100" spans="1:9">
      <c r="A100" s="1">
        <v>45078</v>
      </c>
      <c r="B100">
        <v>2000</v>
      </c>
      <c r="C100">
        <v>107</v>
      </c>
      <c r="D100">
        <f t="shared" si="105"/>
        <v>5.3499999999999999E-2</v>
      </c>
      <c r="E100">
        <f t="shared" si="106"/>
        <v>-1.2716462179787715</v>
      </c>
      <c r="F100">
        <f t="shared" si="107"/>
        <v>18691588785.04673</v>
      </c>
      <c r="G100" s="5">
        <v>0.64</v>
      </c>
      <c r="H100">
        <f t="shared" si="108"/>
        <v>10.465466243994884</v>
      </c>
      <c r="I100" t="s">
        <v>268</v>
      </c>
    </row>
    <row r="101" spans="1:9">
      <c r="A101" s="1">
        <v>45078</v>
      </c>
      <c r="B101">
        <v>4000</v>
      </c>
      <c r="C101">
        <v>248</v>
      </c>
      <c r="D101">
        <f t="shared" si="105"/>
        <v>6.2E-2</v>
      </c>
      <c r="E101">
        <f t="shared" si="106"/>
        <v>-1.2076083105017461</v>
      </c>
      <c r="F101">
        <f t="shared" si="107"/>
        <v>16129032258.064516</v>
      </c>
      <c r="G101" s="5">
        <v>0.64</v>
      </c>
      <c r="H101">
        <f t="shared" si="108"/>
        <v>10.401428336517858</v>
      </c>
      <c r="I101" t="s">
        <v>268</v>
      </c>
    </row>
    <row r="102" spans="1:9">
      <c r="A102" s="1">
        <v>45078</v>
      </c>
      <c r="B102">
        <v>8000</v>
      </c>
      <c r="C102">
        <v>424</v>
      </c>
      <c r="D102">
        <f t="shared" si="105"/>
        <v>5.2999999999999999E-2</v>
      </c>
      <c r="E102">
        <f t="shared" si="106"/>
        <v>-1.2757241303992111</v>
      </c>
      <c r="F102">
        <f t="shared" si="107"/>
        <v>18867924528.301888</v>
      </c>
      <c r="G102" s="5">
        <v>0.64</v>
      </c>
      <c r="H102">
        <f t="shared" si="108"/>
        <v>10.469544156415324</v>
      </c>
      <c r="I102" t="s">
        <v>268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57"/>
  <sheetViews>
    <sheetView topLeftCell="A5" workbookViewId="0">
      <selection activeCell="C24" sqref="C24"/>
    </sheetView>
  </sheetViews>
  <sheetFormatPr defaultRowHeight="14.25"/>
  <cols>
    <col min="1" max="1" width="20.796875" bestFit="1" customWidth="1"/>
    <col min="2" max="2" width="16.73046875" bestFit="1" customWidth="1"/>
    <col min="3" max="3" width="12" bestFit="1" customWidth="1"/>
    <col min="4" max="4" width="15.796875" bestFit="1" customWidth="1"/>
    <col min="6" max="6" width="13.19921875" bestFit="1" customWidth="1"/>
  </cols>
  <sheetData>
    <row r="4" spans="1:9">
      <c r="A4" t="s">
        <v>271</v>
      </c>
      <c r="B4" t="s">
        <v>242</v>
      </c>
      <c r="C4" t="s">
        <v>243</v>
      </c>
      <c r="D4" t="s">
        <v>4</v>
      </c>
      <c r="E4" t="s">
        <v>237</v>
      </c>
      <c r="F4" t="s">
        <v>245</v>
      </c>
      <c r="G4" t="s">
        <v>6</v>
      </c>
      <c r="H4" t="s">
        <v>246</v>
      </c>
    </row>
    <row r="5" spans="1:9">
      <c r="A5" s="1">
        <v>33025</v>
      </c>
      <c r="B5">
        <v>1E-4</v>
      </c>
      <c r="C5">
        <v>10000</v>
      </c>
      <c r="D5">
        <f t="shared" ref="D5" si="0">C5/B5</f>
        <v>100000000</v>
      </c>
      <c r="E5">
        <f t="shared" ref="E5" si="1">LOG(D5)</f>
        <v>8</v>
      </c>
      <c r="F5">
        <f t="shared" ref="F5" si="2">1000000000/D5</f>
        <v>10</v>
      </c>
      <c r="G5" s="5">
        <v>0.82</v>
      </c>
      <c r="H5">
        <f t="shared" ref="H5" si="3">LOG(F5/G5)</f>
        <v>1.0861861476162833</v>
      </c>
      <c r="I5" t="s">
        <v>270</v>
      </c>
    </row>
    <row r="6" spans="1:9">
      <c r="A6" s="1">
        <v>42887</v>
      </c>
      <c r="B6">
        <v>375</v>
      </c>
      <c r="C6">
        <v>1900</v>
      </c>
      <c r="D6">
        <f t="shared" ref="D6:D19" si="4">C6/B6</f>
        <v>5.0666666666666664</v>
      </c>
      <c r="E6">
        <f t="shared" ref="E6:E19" si="5">LOG(D6)</f>
        <v>0.70472233322511013</v>
      </c>
      <c r="F6">
        <f t="shared" ref="F6:F19" si="6">1000000000/D6</f>
        <v>197368421.05263159</v>
      </c>
      <c r="G6" s="5">
        <v>0.82</v>
      </c>
      <c r="H6">
        <f t="shared" ref="H6:H19" si="7">LOG(F6/G6)</f>
        <v>8.3814638143911733</v>
      </c>
      <c r="I6" t="s">
        <v>270</v>
      </c>
    </row>
    <row r="7" spans="1:9">
      <c r="A7" s="1">
        <v>43221</v>
      </c>
      <c r="B7">
        <v>118</v>
      </c>
      <c r="C7">
        <v>198</v>
      </c>
      <c r="D7">
        <f t="shared" si="4"/>
        <v>1.6779661016949152</v>
      </c>
      <c r="E7">
        <f t="shared" si="5"/>
        <v>0.22478318295540572</v>
      </c>
      <c r="F7">
        <f t="shared" si="6"/>
        <v>595959595.95959592</v>
      </c>
      <c r="G7" s="5">
        <v>0.8</v>
      </c>
      <c r="H7">
        <f t="shared" si="7"/>
        <v>8.8721268300526503</v>
      </c>
      <c r="I7" t="s">
        <v>270</v>
      </c>
    </row>
    <row r="8" spans="1:9">
      <c r="A8" s="1">
        <v>43221</v>
      </c>
      <c r="B8">
        <v>280</v>
      </c>
      <c r="C8">
        <v>360</v>
      </c>
      <c r="D8">
        <f t="shared" si="4"/>
        <v>1.2857142857142858</v>
      </c>
      <c r="E8">
        <f t="shared" si="5"/>
        <v>0.10914446942506807</v>
      </c>
      <c r="F8">
        <f t="shared" si="6"/>
        <v>777777777.77777767</v>
      </c>
      <c r="G8" s="5">
        <v>0.8</v>
      </c>
      <c r="H8">
        <f t="shared" si="7"/>
        <v>8.987765543582988</v>
      </c>
      <c r="I8" t="s">
        <v>270</v>
      </c>
    </row>
    <row r="9" spans="1:9">
      <c r="A9" s="1">
        <v>43221</v>
      </c>
      <c r="B9">
        <v>480</v>
      </c>
      <c r="C9">
        <v>560</v>
      </c>
      <c r="D9">
        <f t="shared" si="4"/>
        <v>1.1666666666666667</v>
      </c>
      <c r="E9">
        <f t="shared" si="5"/>
        <v>6.6946789630613221E-2</v>
      </c>
      <c r="F9">
        <f t="shared" si="6"/>
        <v>857142857.14285707</v>
      </c>
      <c r="G9" s="5">
        <v>0.8</v>
      </c>
      <c r="H9">
        <f t="shared" si="7"/>
        <v>9.0299632233774432</v>
      </c>
      <c r="I9" t="s">
        <v>270</v>
      </c>
    </row>
    <row r="10" spans="1:9">
      <c r="A10" s="1">
        <v>43221</v>
      </c>
      <c r="B10">
        <v>960</v>
      </c>
      <c r="C10">
        <v>1602</v>
      </c>
      <c r="D10">
        <f t="shared" si="4"/>
        <v>1.66875</v>
      </c>
      <c r="E10">
        <f t="shared" si="5"/>
        <v>0.22239127870865044</v>
      </c>
      <c r="F10">
        <f t="shared" si="6"/>
        <v>599250936.32958806</v>
      </c>
      <c r="G10" s="5">
        <v>0.8</v>
      </c>
      <c r="H10">
        <f t="shared" si="7"/>
        <v>8.8745187342994054</v>
      </c>
      <c r="I10" t="s">
        <v>270</v>
      </c>
    </row>
    <row r="11" spans="1:9">
      <c r="A11" s="1">
        <v>43617</v>
      </c>
      <c r="B11">
        <v>280</v>
      </c>
      <c r="C11">
        <v>255</v>
      </c>
      <c r="D11">
        <f t="shared" si="4"/>
        <v>0.9107142857142857</v>
      </c>
      <c r="E11">
        <f t="shared" si="5"/>
        <v>-4.0617850908264058E-2</v>
      </c>
      <c r="F11">
        <f t="shared" si="6"/>
        <v>1098039215.6862745</v>
      </c>
      <c r="G11" s="5">
        <v>0.79</v>
      </c>
      <c r="H11">
        <f t="shared" si="7"/>
        <v>9.1429907596178221</v>
      </c>
      <c r="I11" t="s">
        <v>270</v>
      </c>
    </row>
    <row r="12" spans="1:9">
      <c r="A12" s="1">
        <v>43617</v>
      </c>
      <c r="B12">
        <v>480</v>
      </c>
      <c r="C12">
        <v>470</v>
      </c>
      <c r="D12">
        <f t="shared" si="4"/>
        <v>0.97916666666666663</v>
      </c>
      <c r="E12">
        <f t="shared" si="5"/>
        <v>-9.1433794398697709E-3</v>
      </c>
      <c r="F12">
        <f t="shared" si="6"/>
        <v>1021276595.7446809</v>
      </c>
      <c r="G12" s="5">
        <v>0.79</v>
      </c>
      <c r="H12">
        <f t="shared" si="7"/>
        <v>9.1115162881494278</v>
      </c>
      <c r="I12" t="s">
        <v>270</v>
      </c>
    </row>
    <row r="13" spans="1:9">
      <c r="A13" s="1">
        <v>43617</v>
      </c>
      <c r="B13">
        <v>960</v>
      </c>
      <c r="C13">
        <v>1150</v>
      </c>
      <c r="D13">
        <f t="shared" si="4"/>
        <v>1.1979166666666667</v>
      </c>
      <c r="E13">
        <f t="shared" si="5"/>
        <v>7.8426607314043301E-2</v>
      </c>
      <c r="F13">
        <f t="shared" si="6"/>
        <v>834782608.69565213</v>
      </c>
      <c r="G13" s="5">
        <v>0.79</v>
      </c>
      <c r="H13">
        <f t="shared" si="7"/>
        <v>9.0239463013955152</v>
      </c>
      <c r="I13" t="s">
        <v>270</v>
      </c>
    </row>
    <row r="14" spans="1:9">
      <c r="A14" s="1">
        <v>43983</v>
      </c>
      <c r="B14">
        <v>280</v>
      </c>
      <c r="C14">
        <v>422</v>
      </c>
      <c r="D14">
        <f t="shared" si="4"/>
        <v>1.5071428571428571</v>
      </c>
      <c r="E14">
        <f t="shared" si="5"/>
        <v>0.17815441961945463</v>
      </c>
      <c r="F14">
        <f t="shared" si="6"/>
        <v>663507109.0047394</v>
      </c>
      <c r="G14" s="5">
        <v>0.77</v>
      </c>
      <c r="H14">
        <f t="shared" si="7"/>
        <v>8.9353548552080628</v>
      </c>
      <c r="I14" t="s">
        <v>270</v>
      </c>
    </row>
    <row r="15" spans="1:9">
      <c r="A15" s="1">
        <v>43983</v>
      </c>
      <c r="B15">
        <v>480</v>
      </c>
      <c r="C15">
        <v>849</v>
      </c>
      <c r="D15">
        <f t="shared" si="4"/>
        <v>1.76875</v>
      </c>
      <c r="E15">
        <f t="shared" si="5"/>
        <v>0.24766645286836547</v>
      </c>
      <c r="F15">
        <f t="shared" si="6"/>
        <v>565371024.73498237</v>
      </c>
      <c r="G15" s="5">
        <v>0.77</v>
      </c>
      <c r="H15">
        <f t="shared" si="7"/>
        <v>8.8658428219591521</v>
      </c>
      <c r="I15" t="s">
        <v>270</v>
      </c>
    </row>
    <row r="16" spans="1:9">
      <c r="A16" s="1">
        <v>43983</v>
      </c>
      <c r="B16">
        <v>960</v>
      </c>
      <c r="C16">
        <v>1313</v>
      </c>
      <c r="D16">
        <f t="shared" si="4"/>
        <v>1.3677083333333333</v>
      </c>
      <c r="E16">
        <f t="shared" si="5"/>
        <v>0.13599349304991093</v>
      </c>
      <c r="F16">
        <f t="shared" si="6"/>
        <v>731150038.08073115</v>
      </c>
      <c r="G16" s="5">
        <v>0.77</v>
      </c>
      <c r="H16">
        <f t="shared" si="7"/>
        <v>8.9775157817776066</v>
      </c>
      <c r="I16" t="s">
        <v>270</v>
      </c>
    </row>
    <row r="17" spans="1:9">
      <c r="A17" s="1">
        <v>44348</v>
      </c>
      <c r="B17">
        <v>280</v>
      </c>
      <c r="C17">
        <v>431</v>
      </c>
      <c r="D17">
        <f t="shared" si="4"/>
        <v>1.5392857142857144</v>
      </c>
      <c r="E17">
        <f t="shared" si="5"/>
        <v>0.1873192388185124</v>
      </c>
      <c r="F17">
        <f t="shared" si="6"/>
        <v>649651972.15777254</v>
      </c>
      <c r="G17" s="5">
        <v>0.77</v>
      </c>
      <c r="H17">
        <f t="shared" si="7"/>
        <v>8.9261900360090056</v>
      </c>
      <c r="I17" t="s">
        <v>270</v>
      </c>
    </row>
    <row r="18" spans="1:9">
      <c r="A18" s="1">
        <v>44348</v>
      </c>
      <c r="B18">
        <v>480</v>
      </c>
      <c r="C18">
        <v>849</v>
      </c>
      <c r="D18">
        <f t="shared" si="4"/>
        <v>1.76875</v>
      </c>
      <c r="E18">
        <f t="shared" si="5"/>
        <v>0.24766645286836547</v>
      </c>
      <c r="F18">
        <f t="shared" si="6"/>
        <v>565371024.73498237</v>
      </c>
      <c r="G18" s="5">
        <v>0.77</v>
      </c>
      <c r="H18">
        <f t="shared" si="7"/>
        <v>8.8658428219591521</v>
      </c>
      <c r="I18" t="s">
        <v>270</v>
      </c>
    </row>
    <row r="19" spans="1:9">
      <c r="A19" s="1">
        <v>44348</v>
      </c>
      <c r="B19">
        <v>1500</v>
      </c>
      <c r="C19">
        <v>2497</v>
      </c>
      <c r="D19">
        <f t="shared" si="4"/>
        <v>1.6646666666666667</v>
      </c>
      <c r="E19">
        <f t="shared" si="5"/>
        <v>0.22132728329566653</v>
      </c>
      <c r="F19">
        <f t="shared" si="6"/>
        <v>600720865.03804564</v>
      </c>
      <c r="G19" s="5">
        <v>0.77</v>
      </c>
      <c r="H19">
        <f t="shared" si="7"/>
        <v>8.8921819915318512</v>
      </c>
      <c r="I19" t="s">
        <v>270</v>
      </c>
    </row>
    <row r="20" spans="1:9">
      <c r="A20" s="1">
        <v>44713</v>
      </c>
      <c r="B20">
        <v>280</v>
      </c>
      <c r="C20">
        <v>360</v>
      </c>
      <c r="D20">
        <f t="shared" ref="D20:D22" si="8">C20/B20</f>
        <v>1.2857142857142858</v>
      </c>
      <c r="E20">
        <f t="shared" ref="E20:E22" si="9">LOG(D20)</f>
        <v>0.10914446942506807</v>
      </c>
      <c r="F20">
        <f t="shared" ref="F20:F22" si="10">1000000000/D20</f>
        <v>777777777.77777767</v>
      </c>
      <c r="G20" s="5">
        <v>0.69</v>
      </c>
      <c r="H20">
        <f t="shared" ref="H20:H22" si="11">LOG(F20/G20)</f>
        <v>9.0520064398376761</v>
      </c>
      <c r="I20" t="s">
        <v>270</v>
      </c>
    </row>
    <row r="21" spans="1:9">
      <c r="A21" s="1">
        <v>44713</v>
      </c>
      <c r="B21">
        <v>480</v>
      </c>
      <c r="C21">
        <v>826</v>
      </c>
      <c r="D21">
        <f t="shared" si="8"/>
        <v>1.7208333333333334</v>
      </c>
      <c r="E21">
        <f t="shared" si="9"/>
        <v>0.23573880994479501</v>
      </c>
      <c r="F21">
        <f t="shared" si="10"/>
        <v>581113801.45278442</v>
      </c>
      <c r="G21" s="5">
        <v>0.69</v>
      </c>
      <c r="H21">
        <f t="shared" si="11"/>
        <v>8.9254120993179491</v>
      </c>
      <c r="I21" t="s">
        <v>270</v>
      </c>
    </row>
    <row r="22" spans="1:9">
      <c r="A22" s="1">
        <v>44713</v>
      </c>
      <c r="B22">
        <v>1500</v>
      </c>
      <c r="C22">
        <v>2550</v>
      </c>
      <c r="D22">
        <f t="shared" si="8"/>
        <v>1.7</v>
      </c>
      <c r="E22">
        <f t="shared" si="9"/>
        <v>0.23044892137827391</v>
      </c>
      <c r="F22">
        <f t="shared" si="10"/>
        <v>588235294.11764705</v>
      </c>
      <c r="G22" s="5">
        <v>0.69</v>
      </c>
      <c r="H22">
        <f t="shared" si="11"/>
        <v>8.9307019878844702</v>
      </c>
      <c r="I22" t="s">
        <v>270</v>
      </c>
    </row>
    <row r="23" spans="1:9">
      <c r="A23" s="1">
        <v>45078</v>
      </c>
      <c r="B23">
        <v>280</v>
      </c>
      <c r="C23">
        <v>112</v>
      </c>
      <c r="D23">
        <f t="shared" ref="D23:D25" si="12">C23/B23</f>
        <v>0.4</v>
      </c>
      <c r="E23">
        <f t="shared" ref="E23:E25" si="13">LOG(D23)</f>
        <v>-0.3979400086720376</v>
      </c>
      <c r="F23">
        <f t="shared" ref="F23:F25" si="14">1000000000/D23</f>
        <v>2500000000</v>
      </c>
      <c r="G23" s="5">
        <v>0.64</v>
      </c>
      <c r="H23">
        <f t="shared" ref="H23:H25" si="15">LOG(F23/G23)</f>
        <v>9.59176003468815</v>
      </c>
      <c r="I23" t="s">
        <v>270</v>
      </c>
    </row>
    <row r="24" spans="1:9">
      <c r="A24" s="1">
        <v>45078</v>
      </c>
      <c r="B24">
        <v>960</v>
      </c>
      <c r="C24">
        <v>678</v>
      </c>
      <c r="D24">
        <f t="shared" si="12"/>
        <v>0.70625000000000004</v>
      </c>
      <c r="E24">
        <f t="shared" si="13"/>
        <v>-0.15104153917250504</v>
      </c>
      <c r="F24">
        <f t="shared" si="14"/>
        <v>1415929203.5398228</v>
      </c>
      <c r="G24" s="5">
        <v>0.64</v>
      </c>
      <c r="H24">
        <f t="shared" si="15"/>
        <v>9.3448615651886175</v>
      </c>
      <c r="I24" t="s">
        <v>270</v>
      </c>
    </row>
    <row r="25" spans="1:9">
      <c r="A25" s="1">
        <v>45078</v>
      </c>
      <c r="B25">
        <v>1500</v>
      </c>
      <c r="C25">
        <v>1491</v>
      </c>
      <c r="D25">
        <f t="shared" si="12"/>
        <v>0.99399999999999999</v>
      </c>
      <c r="E25">
        <f t="shared" si="13"/>
        <v>-2.6136156026866902E-3</v>
      </c>
      <c r="F25">
        <f t="shared" si="14"/>
        <v>1006036217.303823</v>
      </c>
      <c r="G25" s="5">
        <v>0.64</v>
      </c>
      <c r="H25">
        <f t="shared" si="15"/>
        <v>9.1964336416187997</v>
      </c>
      <c r="I25" t="s">
        <v>270</v>
      </c>
    </row>
    <row r="26" spans="1:9">
      <c r="A26" s="1"/>
      <c r="G26" s="5"/>
    </row>
    <row r="27" spans="1:9">
      <c r="A27" s="1"/>
      <c r="G27" s="5"/>
    </row>
    <row r="28" spans="1:9">
      <c r="A28" s="1"/>
      <c r="G28" s="5"/>
    </row>
    <row r="29" spans="1:9">
      <c r="A29" s="1"/>
      <c r="G29" s="5"/>
    </row>
    <row r="30" spans="1:9">
      <c r="A30" s="1"/>
      <c r="G30" s="5"/>
    </row>
    <row r="31" spans="1:9">
      <c r="A31" s="1"/>
      <c r="G31" s="5"/>
    </row>
    <row r="32" spans="1:9">
      <c r="A32" s="1"/>
      <c r="G32" s="5"/>
    </row>
    <row r="33" spans="1:7">
      <c r="A33" s="1"/>
      <c r="G33" s="5"/>
    </row>
    <row r="34" spans="1:7">
      <c r="A34" s="1"/>
      <c r="G34" s="5"/>
    </row>
    <row r="35" spans="1:7">
      <c r="A35" s="1"/>
      <c r="G35" s="5"/>
    </row>
    <row r="36" spans="1:7">
      <c r="A36" s="1"/>
      <c r="G36" s="5"/>
    </row>
    <row r="37" spans="1:7">
      <c r="A37" s="1"/>
      <c r="G37" s="5"/>
    </row>
    <row r="38" spans="1:7">
      <c r="A38" s="1"/>
      <c r="G38" s="5"/>
    </row>
    <row r="39" spans="1:7">
      <c r="A39" s="1"/>
      <c r="G39" s="5"/>
    </row>
    <row r="40" spans="1:7">
      <c r="A40" s="1"/>
      <c r="G40" s="5"/>
    </row>
    <row r="41" spans="1:7">
      <c r="A41" s="1"/>
      <c r="G41" s="5"/>
    </row>
    <row r="42" spans="1:7">
      <c r="A42" s="1"/>
      <c r="G42" s="5"/>
    </row>
    <row r="43" spans="1:7">
      <c r="A43" s="1"/>
      <c r="G43" s="5"/>
    </row>
    <row r="44" spans="1:7">
      <c r="A44" s="1"/>
      <c r="G44" s="5"/>
    </row>
    <row r="45" spans="1:7">
      <c r="A45" s="1"/>
      <c r="G45" s="5"/>
    </row>
    <row r="46" spans="1:7">
      <c r="A46" s="1"/>
      <c r="G46" s="5"/>
    </row>
    <row r="47" spans="1:7">
      <c r="A47" s="1"/>
      <c r="G47" s="5"/>
    </row>
    <row r="48" spans="1:7">
      <c r="A48" s="1"/>
      <c r="G48" s="5"/>
    </row>
    <row r="49" spans="1:7">
      <c r="A49" s="1"/>
      <c r="G49" s="5"/>
    </row>
    <row r="50" spans="1:7">
      <c r="A50" s="1"/>
      <c r="G50" s="5"/>
    </row>
    <row r="51" spans="1:7">
      <c r="A51" s="1"/>
      <c r="G51" s="5"/>
    </row>
    <row r="52" spans="1:7">
      <c r="A52" s="1"/>
      <c r="G52" s="5"/>
    </row>
    <row r="53" spans="1:7">
      <c r="A53" s="1"/>
      <c r="G53" s="5"/>
    </row>
    <row r="54" spans="1:7">
      <c r="A54" s="1"/>
      <c r="G54" s="5"/>
    </row>
    <row r="55" spans="1:7">
      <c r="A55" s="1"/>
      <c r="G55" s="5"/>
    </row>
    <row r="56" spans="1:7">
      <c r="A56" s="1"/>
      <c r="G56" s="5"/>
    </row>
    <row r="57" spans="1:7">
      <c r="A57" s="1"/>
      <c r="G57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0"/>
  <sheetViews>
    <sheetView tabSelected="1" topLeftCell="F1" workbookViewId="0">
      <selection activeCell="R38" sqref="R38"/>
    </sheetView>
  </sheetViews>
  <sheetFormatPr defaultRowHeight="14.25"/>
  <cols>
    <col min="1" max="4" width="10.73046875" bestFit="1" customWidth="1"/>
    <col min="5" max="5" width="11.53125" bestFit="1" customWidth="1"/>
    <col min="6" max="6" width="10.73046875" bestFit="1" customWidth="1"/>
    <col min="8" max="8" width="10.73046875" bestFit="1" customWidth="1"/>
    <col min="15" max="15" width="10.73046875" bestFit="1" customWidth="1"/>
    <col min="21" max="21" width="10.46484375" bestFit="1" customWidth="1"/>
  </cols>
  <sheetData>
    <row r="1" spans="1:22">
      <c r="A1" t="s">
        <v>253</v>
      </c>
      <c r="B1" t="s">
        <v>247</v>
      </c>
      <c r="C1" t="s">
        <v>248</v>
      </c>
      <c r="U1" s="1">
        <v>43252</v>
      </c>
    </row>
    <row r="2" spans="1:22">
      <c r="A2" s="1">
        <v>29221</v>
      </c>
      <c r="B2" s="1">
        <v>41061</v>
      </c>
      <c r="C2" s="1">
        <v>43831</v>
      </c>
      <c r="U2" s="1">
        <f t="shared" ref="U2:U14" si="0">$U$1</f>
        <v>43252</v>
      </c>
      <c r="V2">
        <f>14-ROW()</f>
        <v>12</v>
      </c>
    </row>
    <row r="3" spans="1:22">
      <c r="U3" s="1">
        <f t="shared" si="0"/>
        <v>43252</v>
      </c>
      <c r="V3">
        <f t="shared" ref="V3:V14" si="1">14-ROW()</f>
        <v>11</v>
      </c>
    </row>
    <row r="4" spans="1:22">
      <c r="A4" s="6" t="s">
        <v>249</v>
      </c>
      <c r="D4" s="10" t="s">
        <v>254</v>
      </c>
      <c r="U4" s="1">
        <f t="shared" si="0"/>
        <v>43252</v>
      </c>
      <c r="V4">
        <f t="shared" si="1"/>
        <v>10</v>
      </c>
    </row>
    <row r="5" spans="1:22">
      <c r="I5" t="s">
        <v>255</v>
      </c>
      <c r="L5" t="s">
        <v>255</v>
      </c>
      <c r="O5" t="s">
        <v>255</v>
      </c>
      <c r="U5" s="1">
        <f t="shared" si="0"/>
        <v>43252</v>
      </c>
      <c r="V5">
        <f t="shared" si="1"/>
        <v>9</v>
      </c>
    </row>
    <row r="6" spans="1:22">
      <c r="I6" t="s">
        <v>256</v>
      </c>
      <c r="J6">
        <v>2.9812600968446774</v>
      </c>
      <c r="L6" t="s">
        <v>256</v>
      </c>
      <c r="M6">
        <v>2.4100845905725419</v>
      </c>
      <c r="O6" t="s">
        <v>256</v>
      </c>
      <c r="P6">
        <v>1.0862381289350269</v>
      </c>
      <c r="U6" s="1">
        <f t="shared" si="0"/>
        <v>43252</v>
      </c>
      <c r="V6">
        <f t="shared" si="1"/>
        <v>8</v>
      </c>
    </row>
    <row r="7" spans="1:22">
      <c r="E7" s="9"/>
      <c r="I7" t="s">
        <v>257</v>
      </c>
      <c r="J7">
        <v>11.103333617083431</v>
      </c>
      <c r="L7" t="s">
        <v>257</v>
      </c>
      <c r="M7">
        <v>10.926272001541221</v>
      </c>
      <c r="O7" t="s">
        <v>257</v>
      </c>
      <c r="P7">
        <v>9.0336624935726419</v>
      </c>
      <c r="U7" s="1">
        <f t="shared" si="0"/>
        <v>43252</v>
      </c>
      <c r="V7">
        <f t="shared" si="1"/>
        <v>7</v>
      </c>
    </row>
    <row r="8" spans="1:22">
      <c r="E8" s="9"/>
      <c r="I8" t="s">
        <v>258</v>
      </c>
      <c r="J8">
        <v>1.8336972543722809</v>
      </c>
      <c r="L8" t="s">
        <v>258</v>
      </c>
      <c r="M8">
        <v>0.82758693197563271</v>
      </c>
      <c r="O8" t="s">
        <v>258</v>
      </c>
      <c r="P8">
        <v>1.6924172315556048E-2</v>
      </c>
      <c r="U8" s="1">
        <f t="shared" si="0"/>
        <v>43252</v>
      </c>
      <c r="V8">
        <f t="shared" si="1"/>
        <v>6</v>
      </c>
    </row>
    <row r="9" spans="1:22">
      <c r="I9" t="s">
        <v>259</v>
      </c>
      <c r="J9">
        <v>0.13624056615768629</v>
      </c>
      <c r="L9" t="s">
        <v>259</v>
      </c>
      <c r="M9">
        <v>0.10956974281121165</v>
      </c>
      <c r="O9" t="s">
        <v>259</v>
      </c>
      <c r="P9">
        <v>11.58279247634627</v>
      </c>
      <c r="U9" s="1">
        <f t="shared" si="0"/>
        <v>43252</v>
      </c>
      <c r="V9">
        <f t="shared" si="1"/>
        <v>5</v>
      </c>
    </row>
    <row r="10" spans="1:22">
      <c r="I10" t="s">
        <v>260</v>
      </c>
      <c r="J10">
        <v>5.3629006694484511</v>
      </c>
      <c r="L10" t="s">
        <v>260</v>
      </c>
      <c r="M10">
        <v>9.4437124108585824</v>
      </c>
      <c r="O10" t="s">
        <v>260</v>
      </c>
      <c r="P10">
        <v>37.76930169534748</v>
      </c>
      <c r="U10" s="1">
        <f t="shared" si="0"/>
        <v>43252</v>
      </c>
      <c r="V10">
        <f t="shared" si="1"/>
        <v>4</v>
      </c>
    </row>
    <row r="11" spans="1:22">
      <c r="I11" t="s">
        <v>261</v>
      </c>
      <c r="J11">
        <v>0.40187042192797257</v>
      </c>
      <c r="L11" t="s">
        <v>261</v>
      </c>
      <c r="M11">
        <v>0.24414980857375415</v>
      </c>
      <c r="O11" t="s">
        <v>261</v>
      </c>
      <c r="P11">
        <v>8.1269010743702843</v>
      </c>
      <c r="U11" s="1">
        <f t="shared" si="0"/>
        <v>43252</v>
      </c>
      <c r="V11">
        <f t="shared" si="1"/>
        <v>3</v>
      </c>
    </row>
    <row r="12" spans="1:22">
      <c r="C12" s="11" t="s">
        <v>250</v>
      </c>
      <c r="E12" s="11" t="s">
        <v>266</v>
      </c>
      <c r="G12" s="11" t="s">
        <v>272</v>
      </c>
      <c r="J12" s="11" t="s">
        <v>250</v>
      </c>
      <c r="M12" s="11" t="s">
        <v>266</v>
      </c>
      <c r="P12" s="11" t="s">
        <v>272</v>
      </c>
      <c r="U12" s="1">
        <f t="shared" si="0"/>
        <v>43252</v>
      </c>
      <c r="V12">
        <f t="shared" si="1"/>
        <v>2</v>
      </c>
    </row>
    <row r="13" spans="1:22" ht="15.75">
      <c r="C13" t="s">
        <v>264</v>
      </c>
      <c r="D13" t="s">
        <v>262</v>
      </c>
      <c r="E13" t="s">
        <v>264</v>
      </c>
      <c r="F13" t="s">
        <v>262</v>
      </c>
      <c r="G13" t="s">
        <v>264</v>
      </c>
      <c r="H13" t="s">
        <v>262</v>
      </c>
      <c r="K13" t="s">
        <v>263</v>
      </c>
      <c r="L13" t="s">
        <v>265</v>
      </c>
      <c r="N13" t="s">
        <v>263</v>
      </c>
      <c r="O13" t="s">
        <v>265</v>
      </c>
      <c r="Q13" t="s">
        <v>263</v>
      </c>
      <c r="R13" t="s">
        <v>265</v>
      </c>
      <c r="U13" s="1">
        <f t="shared" si="0"/>
        <v>43252</v>
      </c>
      <c r="V13">
        <f t="shared" si="1"/>
        <v>1</v>
      </c>
    </row>
    <row r="14" spans="1:22">
      <c r="C14" s="7">
        <f>AVERAGE(C17:C600)</f>
        <v>7.6473245362594051</v>
      </c>
      <c r="D14" s="7">
        <f>SUM(D16:D600)</f>
        <v>368.13903999032857</v>
      </c>
      <c r="E14" s="7">
        <f>AVERAGE(E17:E600)</f>
        <v>7.9590769555062035</v>
      </c>
      <c r="F14" s="7">
        <f>SUM(F16:F600)</f>
        <v>130.01584993148148</v>
      </c>
      <c r="G14" s="7">
        <f>AVERAGE(G17:G600)</f>
        <v>7.9586995025270832</v>
      </c>
      <c r="H14" s="7">
        <f>SUM(H16:H600)</f>
        <v>54.508772891886558</v>
      </c>
      <c r="I14" s="7"/>
      <c r="K14" s="7">
        <f>SUM(K16:K600)</f>
        <v>0.95250922015547457</v>
      </c>
      <c r="L14">
        <f>1-(K14/D14)</f>
        <v>0.99741263730089458</v>
      </c>
      <c r="N14" s="7">
        <f>SUM(N16:N600)</f>
        <v>0.35845319266778658</v>
      </c>
      <c r="O14">
        <f>1-(N14/F14)</f>
        <v>0.99724300388870513</v>
      </c>
      <c r="Q14" s="7">
        <f>SUM(Q16:Q600)</f>
        <v>0.16538850865716603</v>
      </c>
      <c r="R14">
        <f>1-(Q14/H14)</f>
        <v>0.99696583687574114</v>
      </c>
      <c r="U14" s="1">
        <f t="shared" si="0"/>
        <v>43252</v>
      </c>
      <c r="V14">
        <f t="shared" si="1"/>
        <v>0</v>
      </c>
    </row>
    <row r="15" spans="1:22">
      <c r="A15" t="str">
        <f>'Hard Drives'!A4</f>
        <v>Date</v>
      </c>
      <c r="C15" t="str">
        <f>'Hard Drives'!I4</f>
        <v>LOG(bytes per real $)</v>
      </c>
      <c r="E15" t="str">
        <f>SSDs!H4</f>
        <v>LOG(bytes per real US$)</v>
      </c>
      <c r="G15" t="str">
        <f>XPoint!H4</f>
        <v>LOG(bytes per real US$)</v>
      </c>
      <c r="J15" t="s">
        <v>251</v>
      </c>
      <c r="K15" t="s">
        <v>252</v>
      </c>
      <c r="M15" t="s">
        <v>251</v>
      </c>
      <c r="N15" t="s">
        <v>252</v>
      </c>
      <c r="P15" t="s">
        <v>251</v>
      </c>
      <c r="Q15" t="s">
        <v>252</v>
      </c>
    </row>
    <row r="16" spans="1:22">
      <c r="A16" s="1">
        <v>29221.75</v>
      </c>
      <c r="B16">
        <v>0</v>
      </c>
      <c r="D16" s="8"/>
      <c r="F16" s="8"/>
      <c r="J16" s="8"/>
      <c r="M16" s="8"/>
      <c r="P16" s="8"/>
    </row>
    <row r="17" spans="1:17">
      <c r="A17" s="1">
        <f>A16+365.25/12</f>
        <v>29252.1875</v>
      </c>
      <c r="B17">
        <f>B16+1/12</f>
        <v>8.3333333333333329E-2</v>
      </c>
      <c r="C17">
        <f>IFERROR(AVERAGEIFS('Hard Drives'!$I$5:$I$355,'Hard Drives'!$A$5:$A$355,"&gt;="&amp;Predictions!A16,'Hard Drives'!$A$5:$A$355,"&lt;"&amp;Predictions!A17), "")</f>
        <v>3.3043922923179339</v>
      </c>
      <c r="D17">
        <f>IF(C17&lt;&gt;"", (C17-$C$14)^2, "")</f>
        <v>18.861060475466498</v>
      </c>
      <c r="E17" t="str">
        <f>IFERROR(AVERAGEIFS(SSDs!$H$5:$H$100,SSDs!$A$5:$A$100,"&gt;="&amp;Predictions!A16, SSDs!$A$5:$A$100,"&lt;"&amp;Predictions!A17), "")</f>
        <v/>
      </c>
      <c r="F17" t="str">
        <f>IF(E17&lt;&gt;"", (E17-$E$14)^2, "")</f>
        <v/>
      </c>
      <c r="G17" t="str">
        <f>IFERROR(AVERAGEIFS(XPoint!$H$5:$H$100,XPoint!$A$5:$A$100,"&gt;="&amp;Predictions!A16, XPoint!$A$5:$A$100,"&lt;"&amp;Predictions!A17), "")</f>
        <v/>
      </c>
      <c r="H17" t="str">
        <f>IF(G17&lt;&gt;"", (G17-$G$14)^2, "")</f>
        <v/>
      </c>
      <c r="J17" s="8">
        <f t="shared" ref="J17:J80" si="2">$J$6+(($J$7-$J$6)/POWER(1+$J$8*EXP(-$J$9*(B17-$J$10)), 1/$J$11))</f>
        <v>3.1481783633099791</v>
      </c>
      <c r="K17">
        <f t="shared" ref="K17:K80" si="3">IF(C17&lt;&gt;"", (C17-J17)^2, "")</f>
        <v>2.4402791616102319E-2</v>
      </c>
      <c r="M17" s="8">
        <f t="shared" ref="M17:M80" si="4">$M$6+(($M$7-$M$6)/POWER(1+$M$8*EXP(-$M$9*(B17-$M$10)), 1/$M$11))</f>
        <v>2.4735000400200069</v>
      </c>
      <c r="N17" t="str">
        <f t="shared" ref="N17:N80" si="5">IF(E17&lt;&gt;"", (E17-M17)^2, "")</f>
        <v/>
      </c>
      <c r="P17" s="8">
        <f>$P$6+(($P$7-$P$6)/POWER(1+$P$8*EXP(-$P$9*(B17-$P$10)), 1/$P$11))</f>
        <v>1.0862381289350269</v>
      </c>
      <c r="Q17" t="str">
        <f>IF(G17&lt;&gt;"", (G17-P17)^2, "")</f>
        <v/>
      </c>
    </row>
    <row r="18" spans="1:17">
      <c r="A18" s="1">
        <f t="shared" ref="A18:A81" si="6">A17+365.25/12</f>
        <v>29282.625</v>
      </c>
      <c r="B18">
        <f t="shared" ref="B18:B81" si="7">B17+1/12</f>
        <v>0.16666666666666666</v>
      </c>
      <c r="C18" t="str">
        <f>IFERROR(AVERAGEIFS('Hard Drives'!$I$5:$I$355,'Hard Drives'!$A$5:$A$355,"&gt;="&amp;Predictions!A17,'Hard Drives'!$A$5:$A$355,"&lt;"&amp;Predictions!A18), "")</f>
        <v/>
      </c>
      <c r="D18" t="str">
        <f t="shared" ref="D18:D81" si="8">IF(C18&lt;&gt;"", (C18-$C$14)^2, "")</f>
        <v/>
      </c>
      <c r="E18" t="str">
        <f>IFERROR(AVERAGEIFS(SSDs!$H$5:$H$100,SSDs!$A$5:$A$100,"&gt;="&amp;Predictions!A17, SSDs!$A$5:$A$100,"&lt;"&amp;Predictions!A18), "")</f>
        <v/>
      </c>
      <c r="F18" t="str">
        <f t="shared" ref="F18:F81" si="9">IF(E18&lt;&gt;"", (E18-$E$14)^2, "")</f>
        <v/>
      </c>
      <c r="G18" t="str">
        <f>IFERROR(AVERAGEIFS(XPoint!$H$5:$H$100,XPoint!$A$5:$A$100,"&gt;="&amp;Predictions!A17, XPoint!$A$5:$A$100,"&lt;"&amp;Predictions!A18), "")</f>
        <v/>
      </c>
      <c r="H18" t="str">
        <f t="shared" ref="H18:H81" si="10">IF(G18&lt;&gt;"", (G18-$G$14)^2, "")</f>
        <v/>
      </c>
      <c r="J18" s="8">
        <f t="shared" si="2"/>
        <v>3.1519416334230885</v>
      </c>
      <c r="K18" t="str">
        <f t="shared" si="3"/>
        <v/>
      </c>
      <c r="M18" s="8">
        <f t="shared" si="4"/>
        <v>2.4751741626270061</v>
      </c>
      <c r="N18" t="str">
        <f t="shared" si="5"/>
        <v/>
      </c>
      <c r="P18" s="8">
        <f t="shared" ref="P18:P81" si="11">$P$6+(($P$7-$P$6)/POWER(1+$P$8*EXP(-$P$9*(B18-$P$10)), 1/$P$11))</f>
        <v>1.0862381289350269</v>
      </c>
      <c r="Q18" t="str">
        <f t="shared" ref="Q18:Q81" si="12">IF(G18&lt;&gt;"", (G18-P18)^2, "")</f>
        <v/>
      </c>
    </row>
    <row r="19" spans="1:17">
      <c r="A19" s="1">
        <f t="shared" si="6"/>
        <v>29313.0625</v>
      </c>
      <c r="B19">
        <f t="shared" si="7"/>
        <v>0.25</v>
      </c>
      <c r="C19" t="str">
        <f>IFERROR(AVERAGEIFS('Hard Drives'!$I$5:$I$355,'Hard Drives'!$A$5:$A$355,"&gt;="&amp;Predictions!A18,'Hard Drives'!$A$5:$A$355,"&lt;"&amp;Predictions!A19), "")</f>
        <v/>
      </c>
      <c r="D19" t="str">
        <f t="shared" si="8"/>
        <v/>
      </c>
      <c r="E19" t="str">
        <f>IFERROR(AVERAGEIFS(SSDs!$H$5:$H$100,SSDs!$A$5:$A$100,"&gt;="&amp;Predictions!A18, SSDs!$A$5:$A$100,"&lt;"&amp;Predictions!A19), "")</f>
        <v/>
      </c>
      <c r="F19" t="str">
        <f t="shared" si="9"/>
        <v/>
      </c>
      <c r="G19" t="str">
        <f>IFERROR(AVERAGEIFS(XPoint!$H$5:$H$100,XPoint!$A$5:$A$100,"&gt;="&amp;Predictions!A18, XPoint!$A$5:$A$100,"&lt;"&amp;Predictions!A19), "")</f>
        <v/>
      </c>
      <c r="H19" t="str">
        <f t="shared" si="10"/>
        <v/>
      </c>
      <c r="J19" s="8">
        <f t="shared" si="2"/>
        <v>3.1557804044343496</v>
      </c>
      <c r="K19" t="str">
        <f t="shared" si="3"/>
        <v/>
      </c>
      <c r="M19" s="8">
        <f t="shared" si="4"/>
        <v>2.4768876520656056</v>
      </c>
      <c r="N19" t="str">
        <f t="shared" si="5"/>
        <v/>
      </c>
      <c r="P19" s="8">
        <f t="shared" si="11"/>
        <v>1.0862381289350269</v>
      </c>
      <c r="Q19" t="str">
        <f t="shared" si="12"/>
        <v/>
      </c>
    </row>
    <row r="20" spans="1:17">
      <c r="A20" s="1">
        <f t="shared" si="6"/>
        <v>29343.5</v>
      </c>
      <c r="B20">
        <f t="shared" si="7"/>
        <v>0.33333333333333331</v>
      </c>
      <c r="C20" t="str">
        <f>IFERROR(AVERAGEIFS('Hard Drives'!$I$5:$I$355,'Hard Drives'!$A$5:$A$355,"&gt;="&amp;Predictions!A19,'Hard Drives'!$A$5:$A$355,"&lt;"&amp;Predictions!A20), "")</f>
        <v/>
      </c>
      <c r="D20" t="str">
        <f t="shared" si="8"/>
        <v/>
      </c>
      <c r="E20" t="str">
        <f>IFERROR(AVERAGEIFS(SSDs!$H$5:$H$100,SSDs!$A$5:$A$100,"&gt;="&amp;Predictions!A19, SSDs!$A$5:$A$100,"&lt;"&amp;Predictions!A20), "")</f>
        <v/>
      </c>
      <c r="F20" t="str">
        <f t="shared" si="9"/>
        <v/>
      </c>
      <c r="G20" t="str">
        <f>IFERROR(AVERAGEIFS(XPoint!$H$5:$H$100,XPoint!$A$5:$A$100,"&gt;="&amp;Predictions!A19, XPoint!$A$5:$A$100,"&lt;"&amp;Predictions!A20), "")</f>
        <v/>
      </c>
      <c r="H20" t="str">
        <f t="shared" si="10"/>
        <v/>
      </c>
      <c r="J20" s="8">
        <f t="shared" si="2"/>
        <v>3.1596958962254127</v>
      </c>
      <c r="K20" t="str">
        <f t="shared" si="3"/>
        <v/>
      </c>
      <c r="M20" s="8">
        <f t="shared" si="4"/>
        <v>2.478641276052715</v>
      </c>
      <c r="N20" t="str">
        <f t="shared" si="5"/>
        <v/>
      </c>
      <c r="P20" s="8">
        <f t="shared" si="11"/>
        <v>1.0862381289350269</v>
      </c>
      <c r="Q20" t="str">
        <f t="shared" si="12"/>
        <v/>
      </c>
    </row>
    <row r="21" spans="1:17">
      <c r="A21" s="1">
        <f t="shared" si="6"/>
        <v>29373.9375</v>
      </c>
      <c r="B21">
        <f t="shared" si="7"/>
        <v>0.41666666666666663</v>
      </c>
      <c r="C21" t="str">
        <f>IFERROR(AVERAGEIFS('Hard Drives'!$I$5:$I$355,'Hard Drives'!$A$5:$A$355,"&gt;="&amp;Predictions!A20,'Hard Drives'!$A$5:$A$355,"&lt;"&amp;Predictions!A21), "")</f>
        <v/>
      </c>
      <c r="D21" t="str">
        <f t="shared" si="8"/>
        <v/>
      </c>
      <c r="E21" t="str">
        <f>IFERROR(AVERAGEIFS(SSDs!$H$5:$H$100,SSDs!$A$5:$A$100,"&gt;="&amp;Predictions!A20, SSDs!$A$5:$A$100,"&lt;"&amp;Predictions!A21), "")</f>
        <v/>
      </c>
      <c r="F21" t="str">
        <f t="shared" si="9"/>
        <v/>
      </c>
      <c r="G21" t="str">
        <f>IFERROR(AVERAGEIFS(XPoint!$H$5:$H$100,XPoint!$A$5:$A$100,"&gt;="&amp;Predictions!A20, XPoint!$A$5:$A$100,"&lt;"&amp;Predictions!A21), "")</f>
        <v/>
      </c>
      <c r="H21" t="str">
        <f t="shared" si="10"/>
        <v/>
      </c>
      <c r="J21" s="8">
        <f t="shared" si="2"/>
        <v>3.1636893394270724</v>
      </c>
      <c r="K21" t="str">
        <f t="shared" si="3"/>
        <v/>
      </c>
      <c r="M21" s="8">
        <f t="shared" si="4"/>
        <v>2.4804358123982251</v>
      </c>
      <c r="N21" t="str">
        <f t="shared" si="5"/>
        <v/>
      </c>
      <c r="P21" s="8">
        <f t="shared" si="11"/>
        <v>1.0862381289350269</v>
      </c>
      <c r="Q21" t="str">
        <f t="shared" si="12"/>
        <v/>
      </c>
    </row>
    <row r="22" spans="1:17">
      <c r="A22" s="1">
        <f t="shared" si="6"/>
        <v>29404.375</v>
      </c>
      <c r="B22">
        <f t="shared" si="7"/>
        <v>0.49999999999999994</v>
      </c>
      <c r="C22" t="str">
        <f>IFERROR(AVERAGEIFS('Hard Drives'!$I$5:$I$355,'Hard Drives'!$A$5:$A$355,"&gt;="&amp;Predictions!A21,'Hard Drives'!$A$5:$A$355,"&lt;"&amp;Predictions!A22), "")</f>
        <v/>
      </c>
      <c r="D22" t="str">
        <f t="shared" si="8"/>
        <v/>
      </c>
      <c r="E22" t="str">
        <f>IFERROR(AVERAGEIFS(SSDs!$H$5:$H$100,SSDs!$A$5:$A$100,"&gt;="&amp;Predictions!A21, SSDs!$A$5:$A$100,"&lt;"&amp;Predictions!A22), "")</f>
        <v/>
      </c>
      <c r="F22" t="str">
        <f t="shared" si="9"/>
        <v/>
      </c>
      <c r="G22" t="str">
        <f>IFERROR(AVERAGEIFS(XPoint!$H$5:$H$100,XPoint!$A$5:$A$100,"&gt;="&amp;Predictions!A21, XPoint!$A$5:$A$100,"&lt;"&amp;Predictions!A22), "")</f>
        <v/>
      </c>
      <c r="H22" t="str">
        <f t="shared" si="10"/>
        <v/>
      </c>
      <c r="J22" s="8">
        <f t="shared" si="2"/>
        <v>3.1677619752364579</v>
      </c>
      <c r="K22" t="str">
        <f t="shared" si="3"/>
        <v/>
      </c>
      <c r="M22" s="8">
        <f t="shared" si="4"/>
        <v>2.4822720489920775</v>
      </c>
      <c r="N22" t="str">
        <f t="shared" si="5"/>
        <v/>
      </c>
      <c r="P22" s="8">
        <f t="shared" si="11"/>
        <v>1.0862381289350269</v>
      </c>
      <c r="Q22" t="str">
        <f t="shared" si="12"/>
        <v/>
      </c>
    </row>
    <row r="23" spans="1:17">
      <c r="A23" s="1">
        <f t="shared" si="6"/>
        <v>29434.8125</v>
      </c>
      <c r="B23">
        <f t="shared" si="7"/>
        <v>0.58333333333333326</v>
      </c>
      <c r="C23">
        <f>IFERROR(AVERAGEIFS('Hard Drives'!$I$5:$I$355,'Hard Drives'!$A$5:$A$355,"&gt;="&amp;Predictions!A22,'Hard Drives'!$A$5:$A$355,"&lt;"&amp;Predictions!A23), "")</f>
        <v>3.2491195928625465</v>
      </c>
      <c r="D23">
        <f t="shared" si="8"/>
        <v>19.344206724120568</v>
      </c>
      <c r="E23" t="str">
        <f>IFERROR(AVERAGEIFS(SSDs!$H$5:$H$100,SSDs!$A$5:$A$100,"&gt;="&amp;Predictions!A22, SSDs!$A$5:$A$100,"&lt;"&amp;Predictions!A23), "")</f>
        <v/>
      </c>
      <c r="F23" t="str">
        <f t="shared" si="9"/>
        <v/>
      </c>
      <c r="G23" t="str">
        <f>IFERROR(AVERAGEIFS(XPoint!$H$5:$H$100,XPoint!$A$5:$A$100,"&gt;="&amp;Predictions!A22, XPoint!$A$5:$A$100,"&lt;"&amp;Predictions!A23), "")</f>
        <v/>
      </c>
      <c r="H23" t="str">
        <f t="shared" si="10"/>
        <v/>
      </c>
      <c r="J23" s="8">
        <f t="shared" si="2"/>
        <v>3.1719150552239648</v>
      </c>
      <c r="K23">
        <f t="shared" si="3"/>
        <v>5.960540631987179E-3</v>
      </c>
      <c r="M23" s="8">
        <f t="shared" si="4"/>
        <v>2.4841507837862582</v>
      </c>
      <c r="N23" t="str">
        <f t="shared" si="5"/>
        <v/>
      </c>
      <c r="P23" s="8">
        <f t="shared" si="11"/>
        <v>1.0862381289350269</v>
      </c>
      <c r="Q23" t="str">
        <f t="shared" si="12"/>
        <v/>
      </c>
    </row>
    <row r="24" spans="1:17">
      <c r="A24" s="1">
        <f t="shared" si="6"/>
        <v>29465.25</v>
      </c>
      <c r="B24">
        <f t="shared" si="7"/>
        <v>0.66666666666666663</v>
      </c>
      <c r="C24" t="str">
        <f>IFERROR(AVERAGEIFS('Hard Drives'!$I$5:$I$355,'Hard Drives'!$A$5:$A$355,"&gt;="&amp;Predictions!A23,'Hard Drives'!$A$5:$A$355,"&lt;"&amp;Predictions!A24), "")</f>
        <v/>
      </c>
      <c r="D24" t="str">
        <f t="shared" si="8"/>
        <v/>
      </c>
      <c r="E24" t="str">
        <f>IFERROR(AVERAGEIFS(SSDs!$H$5:$H$100,SSDs!$A$5:$A$100,"&gt;="&amp;Predictions!A23, SSDs!$A$5:$A$100,"&lt;"&amp;Predictions!A24), "")</f>
        <v/>
      </c>
      <c r="F24" t="str">
        <f t="shared" si="9"/>
        <v/>
      </c>
      <c r="G24" t="str">
        <f>IFERROR(AVERAGEIFS(XPoint!$H$5:$H$100,XPoint!$A$5:$A$100,"&gt;="&amp;Predictions!A23, XPoint!$A$5:$A$100,"&lt;"&amp;Predictions!A24), "")</f>
        <v/>
      </c>
      <c r="H24" t="str">
        <f t="shared" si="10"/>
        <v/>
      </c>
      <c r="J24" s="8">
        <f t="shared" si="2"/>
        <v>3.1761498411297828</v>
      </c>
      <c r="K24" t="str">
        <f t="shared" si="3"/>
        <v/>
      </c>
      <c r="M24" s="8">
        <f t="shared" si="4"/>
        <v>2.4860728247715858</v>
      </c>
      <c r="N24" t="str">
        <f t="shared" si="5"/>
        <v/>
      </c>
      <c r="P24" s="8">
        <f t="shared" si="11"/>
        <v>1.0862381289350269</v>
      </c>
      <c r="Q24" t="str">
        <f t="shared" si="12"/>
        <v/>
      </c>
    </row>
    <row r="25" spans="1:17">
      <c r="A25" s="1">
        <f t="shared" si="6"/>
        <v>29495.6875</v>
      </c>
      <c r="B25">
        <f t="shared" si="7"/>
        <v>0.75</v>
      </c>
      <c r="C25" t="str">
        <f>IFERROR(AVERAGEIFS('Hard Drives'!$I$5:$I$355,'Hard Drives'!$A$5:$A$355,"&gt;="&amp;Predictions!A24,'Hard Drives'!$A$5:$A$355,"&lt;"&amp;Predictions!A25), "")</f>
        <v/>
      </c>
      <c r="D25" t="str">
        <f t="shared" si="8"/>
        <v/>
      </c>
      <c r="E25" t="str">
        <f>IFERROR(AVERAGEIFS(SSDs!$H$5:$H$100,SSDs!$A$5:$A$100,"&gt;="&amp;Predictions!A24, SSDs!$A$5:$A$100,"&lt;"&amp;Predictions!A25), "")</f>
        <v/>
      </c>
      <c r="F25" t="str">
        <f t="shared" si="9"/>
        <v/>
      </c>
      <c r="G25" t="str">
        <f>IFERROR(AVERAGEIFS(XPoint!$H$5:$H$100,XPoint!$A$5:$A$100,"&gt;="&amp;Predictions!A24, XPoint!$A$5:$A$100,"&lt;"&amp;Predictions!A25), "")</f>
        <v/>
      </c>
      <c r="H25" t="str">
        <f t="shared" si="10"/>
        <v/>
      </c>
      <c r="J25" s="8">
        <f t="shared" si="2"/>
        <v>3.1804676046498725</v>
      </c>
      <c r="K25" t="str">
        <f t="shared" si="3"/>
        <v/>
      </c>
      <c r="M25" s="8">
        <f t="shared" si="4"/>
        <v>2.4880389899491959</v>
      </c>
      <c r="N25" t="str">
        <f t="shared" si="5"/>
        <v/>
      </c>
      <c r="P25" s="8">
        <f t="shared" si="11"/>
        <v>1.0862381289350269</v>
      </c>
      <c r="Q25" t="str">
        <f t="shared" si="12"/>
        <v/>
      </c>
    </row>
    <row r="26" spans="1:17">
      <c r="A26" s="1">
        <f t="shared" si="6"/>
        <v>29526.125</v>
      </c>
      <c r="B26">
        <f t="shared" si="7"/>
        <v>0.83333333333333337</v>
      </c>
      <c r="C26" t="str">
        <f>IFERROR(AVERAGEIFS('Hard Drives'!$I$5:$I$355,'Hard Drives'!$A$5:$A$355,"&gt;="&amp;Predictions!A25,'Hard Drives'!$A$5:$A$355,"&lt;"&amp;Predictions!A26), "")</f>
        <v/>
      </c>
      <c r="D26" t="str">
        <f t="shared" si="8"/>
        <v/>
      </c>
      <c r="E26" t="str">
        <f>IFERROR(AVERAGEIFS(SSDs!$H$5:$H$100,SSDs!$A$5:$A$100,"&gt;="&amp;Predictions!A25, SSDs!$A$5:$A$100,"&lt;"&amp;Predictions!A26), "")</f>
        <v/>
      </c>
      <c r="F26" t="str">
        <f t="shared" si="9"/>
        <v/>
      </c>
      <c r="G26" t="str">
        <f>IFERROR(AVERAGEIFS(XPoint!$H$5:$H$100,XPoint!$A$5:$A$100,"&gt;="&amp;Predictions!A25, XPoint!$A$5:$A$100,"&lt;"&amp;Predictions!A26), "")</f>
        <v/>
      </c>
      <c r="H26" t="str">
        <f t="shared" si="10"/>
        <v/>
      </c>
      <c r="J26" s="8">
        <f t="shared" si="2"/>
        <v>3.1848696272112509</v>
      </c>
      <c r="K26" t="str">
        <f t="shared" si="3"/>
        <v/>
      </c>
      <c r="M26" s="8">
        <f t="shared" si="4"/>
        <v>2.4900501072965913</v>
      </c>
      <c r="N26" t="str">
        <f t="shared" si="5"/>
        <v/>
      </c>
      <c r="P26" s="8">
        <f t="shared" si="11"/>
        <v>1.0862381289350269</v>
      </c>
      <c r="Q26" t="str">
        <f t="shared" si="12"/>
        <v/>
      </c>
    </row>
    <row r="27" spans="1:17">
      <c r="A27" s="1">
        <f t="shared" si="6"/>
        <v>29556.5625</v>
      </c>
      <c r="B27">
        <f t="shared" si="7"/>
        <v>0.91666666666666674</v>
      </c>
      <c r="C27" t="str">
        <f>IFERROR(AVERAGEIFS('Hard Drives'!$I$5:$I$355,'Hard Drives'!$A$5:$A$355,"&gt;="&amp;Predictions!A26,'Hard Drives'!$A$5:$A$355,"&lt;"&amp;Predictions!A27), "")</f>
        <v/>
      </c>
      <c r="D27" t="str">
        <f t="shared" si="8"/>
        <v/>
      </c>
      <c r="E27" t="str">
        <f>IFERROR(AVERAGEIFS(SSDs!$H$5:$H$100,SSDs!$A$5:$A$100,"&gt;="&amp;Predictions!A26, SSDs!$A$5:$A$100,"&lt;"&amp;Predictions!A27), "")</f>
        <v/>
      </c>
      <c r="F27" t="str">
        <f t="shared" si="9"/>
        <v/>
      </c>
      <c r="G27" t="str">
        <f>IFERROR(AVERAGEIFS(XPoint!$H$5:$H$100,XPoint!$A$5:$A$100,"&gt;="&amp;Predictions!A26, XPoint!$A$5:$A$100,"&lt;"&amp;Predictions!A27), "")</f>
        <v/>
      </c>
      <c r="H27" t="str">
        <f t="shared" si="10"/>
        <v/>
      </c>
      <c r="J27" s="8">
        <f t="shared" si="2"/>
        <v>3.1893571997364503</v>
      </c>
      <c r="K27" t="str">
        <f t="shared" si="3"/>
        <v/>
      </c>
      <c r="M27" s="8">
        <f t="shared" si="4"/>
        <v>2.4921070147281577</v>
      </c>
      <c r="N27" t="str">
        <f t="shared" si="5"/>
        <v/>
      </c>
      <c r="P27" s="8">
        <f t="shared" si="11"/>
        <v>1.0862381289350269</v>
      </c>
      <c r="Q27" t="str">
        <f t="shared" si="12"/>
        <v/>
      </c>
    </row>
    <row r="28" spans="1:17">
      <c r="A28" s="1">
        <f t="shared" si="6"/>
        <v>29587</v>
      </c>
      <c r="B28">
        <f t="shared" si="7"/>
        <v>1</v>
      </c>
      <c r="C28" t="str">
        <f>IFERROR(AVERAGEIFS('Hard Drives'!$I$5:$I$355,'Hard Drives'!$A$5:$A$355,"&gt;="&amp;Predictions!A27,'Hard Drives'!$A$5:$A$355,"&lt;"&amp;Predictions!A28), "")</f>
        <v/>
      </c>
      <c r="D28" t="str">
        <f t="shared" si="8"/>
        <v/>
      </c>
      <c r="E28" t="str">
        <f>IFERROR(AVERAGEIFS(SSDs!$H$5:$H$100,SSDs!$A$5:$A$100,"&gt;="&amp;Predictions!A27, SSDs!$A$5:$A$100,"&lt;"&amp;Predictions!A28), "")</f>
        <v/>
      </c>
      <c r="F28" t="str">
        <f t="shared" si="9"/>
        <v/>
      </c>
      <c r="G28" t="str">
        <f>IFERROR(AVERAGEIFS(XPoint!$H$5:$H$100,XPoint!$A$5:$A$100,"&gt;="&amp;Predictions!A27, XPoint!$A$5:$A$100,"&lt;"&amp;Predictions!A28), "")</f>
        <v/>
      </c>
      <c r="H28" t="str">
        <f t="shared" si="10"/>
        <v/>
      </c>
      <c r="J28" s="8">
        <f t="shared" si="2"/>
        <v>3.1939316223970287</v>
      </c>
      <c r="K28" t="str">
        <f t="shared" si="3"/>
        <v/>
      </c>
      <c r="M28" s="8">
        <f t="shared" si="4"/>
        <v>2.494210560050024</v>
      </c>
      <c r="N28" t="str">
        <f t="shared" si="5"/>
        <v/>
      </c>
      <c r="P28" s="8">
        <f t="shared" si="11"/>
        <v>1.0862381289350269</v>
      </c>
      <c r="Q28" t="str">
        <f t="shared" si="12"/>
        <v/>
      </c>
    </row>
    <row r="29" spans="1:17">
      <c r="A29" s="1">
        <f t="shared" si="6"/>
        <v>29617.4375</v>
      </c>
      <c r="B29">
        <f t="shared" si="7"/>
        <v>1.0833333333333333</v>
      </c>
      <c r="C29" t="str">
        <f>IFERROR(AVERAGEIFS('Hard Drives'!$I$5:$I$355,'Hard Drives'!$A$5:$A$355,"&gt;="&amp;Predictions!A28,'Hard Drives'!$A$5:$A$355,"&lt;"&amp;Predictions!A29), "")</f>
        <v/>
      </c>
      <c r="D29" t="str">
        <f t="shared" si="8"/>
        <v/>
      </c>
      <c r="E29" t="str">
        <f>IFERROR(AVERAGEIFS(SSDs!$H$5:$H$100,SSDs!$A$5:$A$100,"&gt;="&amp;Predictions!A28, SSDs!$A$5:$A$100,"&lt;"&amp;Predictions!A29), "")</f>
        <v/>
      </c>
      <c r="F29" t="str">
        <f t="shared" si="9"/>
        <v/>
      </c>
      <c r="G29" t="str">
        <f>IFERROR(AVERAGEIFS(XPoint!$H$5:$H$100,XPoint!$A$5:$A$100,"&gt;="&amp;Predictions!A28, XPoint!$A$5:$A$100,"&lt;"&amp;Predictions!A29), "")</f>
        <v/>
      </c>
      <c r="H29" t="str">
        <f t="shared" si="10"/>
        <v/>
      </c>
      <c r="J29" s="8">
        <f t="shared" si="2"/>
        <v>3.1985942043560032</v>
      </c>
      <c r="K29" t="str">
        <f t="shared" si="3"/>
        <v/>
      </c>
      <c r="M29" s="8">
        <f t="shared" si="4"/>
        <v>2.496361600909164</v>
      </c>
      <c r="N29" t="str">
        <f t="shared" si="5"/>
        <v/>
      </c>
      <c r="P29" s="8">
        <f t="shared" si="11"/>
        <v>1.0862381289350269</v>
      </c>
      <c r="Q29" t="str">
        <f t="shared" si="12"/>
        <v/>
      </c>
    </row>
    <row r="30" spans="1:17">
      <c r="A30" s="1">
        <f t="shared" si="6"/>
        <v>29647.875</v>
      </c>
      <c r="B30">
        <f t="shared" si="7"/>
        <v>1.1666666666666665</v>
      </c>
      <c r="C30" t="str">
        <f>IFERROR(AVERAGEIFS('Hard Drives'!$I$5:$I$355,'Hard Drives'!$A$5:$A$355,"&gt;="&amp;Predictions!A29,'Hard Drives'!$A$5:$A$355,"&lt;"&amp;Predictions!A30), "")</f>
        <v/>
      </c>
      <c r="D30" t="str">
        <f t="shared" si="8"/>
        <v/>
      </c>
      <c r="E30" t="str">
        <f>IFERROR(AVERAGEIFS(SSDs!$H$5:$H$100,SSDs!$A$5:$A$100,"&gt;="&amp;Predictions!A29, SSDs!$A$5:$A$100,"&lt;"&amp;Predictions!A30), "")</f>
        <v/>
      </c>
      <c r="F30" t="str">
        <f t="shared" si="9"/>
        <v/>
      </c>
      <c r="G30" t="str">
        <f>IFERROR(AVERAGEIFS(XPoint!$H$5:$H$100,XPoint!$A$5:$A$100,"&gt;="&amp;Predictions!A29, XPoint!$A$5:$A$100,"&lt;"&amp;Predictions!A30), "")</f>
        <v/>
      </c>
      <c r="H30" t="str">
        <f t="shared" si="10"/>
        <v/>
      </c>
      <c r="J30" s="8">
        <f t="shared" si="2"/>
        <v>3.2033462634990921</v>
      </c>
      <c r="K30" t="str">
        <f t="shared" si="3"/>
        <v/>
      </c>
      <c r="M30" s="8">
        <f t="shared" si="4"/>
        <v>2.4985610047366311</v>
      </c>
      <c r="N30" t="str">
        <f t="shared" si="5"/>
        <v/>
      </c>
      <c r="P30" s="8">
        <f t="shared" si="11"/>
        <v>1.0862381289350269</v>
      </c>
      <c r="Q30" t="str">
        <f t="shared" si="12"/>
        <v/>
      </c>
    </row>
    <row r="31" spans="1:17">
      <c r="A31" s="1">
        <f t="shared" si="6"/>
        <v>29678.3125</v>
      </c>
      <c r="B31">
        <f t="shared" si="7"/>
        <v>1.2499999999999998</v>
      </c>
      <c r="C31" t="str">
        <f>IFERROR(AVERAGEIFS('Hard Drives'!$I$5:$I$355,'Hard Drives'!$A$5:$A$355,"&gt;="&amp;Predictions!A30,'Hard Drives'!$A$5:$A$355,"&lt;"&amp;Predictions!A31), "")</f>
        <v/>
      </c>
      <c r="D31" t="str">
        <f t="shared" si="8"/>
        <v/>
      </c>
      <c r="E31" t="str">
        <f>IFERROR(AVERAGEIFS(SSDs!$H$5:$H$100,SSDs!$A$5:$A$100,"&gt;="&amp;Predictions!A30, SSDs!$A$5:$A$100,"&lt;"&amp;Predictions!A31), "")</f>
        <v/>
      </c>
      <c r="F31" t="str">
        <f t="shared" si="9"/>
        <v/>
      </c>
      <c r="G31" t="str">
        <f>IFERROR(AVERAGEIFS(XPoint!$H$5:$H$100,XPoint!$A$5:$A$100,"&gt;="&amp;Predictions!A30, XPoint!$A$5:$A$100,"&lt;"&amp;Predictions!A31), "")</f>
        <v/>
      </c>
      <c r="H31" t="str">
        <f t="shared" si="10"/>
        <v/>
      </c>
      <c r="J31" s="8">
        <f t="shared" si="2"/>
        <v>3.2081891261546658</v>
      </c>
      <c r="K31" t="str">
        <f t="shared" si="3"/>
        <v/>
      </c>
      <c r="M31" s="8">
        <f t="shared" si="4"/>
        <v>2.5008096486848159</v>
      </c>
      <c r="N31" t="str">
        <f t="shared" si="5"/>
        <v/>
      </c>
      <c r="P31" s="8">
        <f t="shared" si="11"/>
        <v>1.0862381289350269</v>
      </c>
      <c r="Q31" t="str">
        <f t="shared" si="12"/>
        <v/>
      </c>
    </row>
    <row r="32" spans="1:17">
      <c r="A32" s="1">
        <f t="shared" si="6"/>
        <v>29708.75</v>
      </c>
      <c r="B32">
        <f t="shared" si="7"/>
        <v>1.333333333333333</v>
      </c>
      <c r="C32" t="str">
        <f>IFERROR(AVERAGEIFS('Hard Drives'!$I$5:$I$355,'Hard Drives'!$A$5:$A$355,"&gt;="&amp;Predictions!A31,'Hard Drives'!$A$5:$A$355,"&lt;"&amp;Predictions!A32), "")</f>
        <v/>
      </c>
      <c r="D32" t="str">
        <f t="shared" si="8"/>
        <v/>
      </c>
      <c r="E32" t="str">
        <f>IFERROR(AVERAGEIFS(SSDs!$H$5:$H$100,SSDs!$A$5:$A$100,"&gt;="&amp;Predictions!A31, SSDs!$A$5:$A$100,"&lt;"&amp;Predictions!A32), "")</f>
        <v/>
      </c>
      <c r="F32" t="str">
        <f t="shared" si="9"/>
        <v/>
      </c>
      <c r="G32" t="str">
        <f>IFERROR(AVERAGEIFS(XPoint!$H$5:$H$100,XPoint!$A$5:$A$100,"&gt;="&amp;Predictions!A31, XPoint!$A$5:$A$100,"&lt;"&amp;Predictions!A32), "")</f>
        <v/>
      </c>
      <c r="H32" t="str">
        <f t="shared" si="10"/>
        <v/>
      </c>
      <c r="J32" s="8">
        <f t="shared" si="2"/>
        <v>3.2131241268022896</v>
      </c>
      <c r="K32" t="str">
        <f t="shared" si="3"/>
        <v/>
      </c>
      <c r="M32" s="8">
        <f t="shared" si="4"/>
        <v>2.5031084195586275</v>
      </c>
      <c r="N32" t="str">
        <f t="shared" si="5"/>
        <v/>
      </c>
      <c r="P32" s="8">
        <f t="shared" si="11"/>
        <v>1.0862381289350269</v>
      </c>
      <c r="Q32" t="str">
        <f t="shared" si="12"/>
        <v/>
      </c>
    </row>
    <row r="33" spans="1:17">
      <c r="A33" s="1">
        <f t="shared" si="6"/>
        <v>29739.1875</v>
      </c>
      <c r="B33">
        <f t="shared" si="7"/>
        <v>1.4166666666666663</v>
      </c>
      <c r="C33" t="str">
        <f>IFERROR(AVERAGEIFS('Hard Drives'!$I$5:$I$355,'Hard Drives'!$A$5:$A$355,"&gt;="&amp;Predictions!A32,'Hard Drives'!$A$5:$A$355,"&lt;"&amp;Predictions!A33), "")</f>
        <v/>
      </c>
      <c r="D33" t="str">
        <f t="shared" si="8"/>
        <v/>
      </c>
      <c r="E33" t="str">
        <f>IFERROR(AVERAGEIFS(SSDs!$H$5:$H$100,SSDs!$A$5:$A$100,"&gt;="&amp;Predictions!A32, SSDs!$A$5:$A$100,"&lt;"&amp;Predictions!A33), "")</f>
        <v/>
      </c>
      <c r="F33" t="str">
        <f t="shared" si="9"/>
        <v/>
      </c>
      <c r="G33" t="str">
        <f>IFERROR(AVERAGEIFS(XPoint!$H$5:$H$100,XPoint!$A$5:$A$100,"&gt;="&amp;Predictions!A32, XPoint!$A$5:$A$100,"&lt;"&amp;Predictions!A33), "")</f>
        <v/>
      </c>
      <c r="H33" t="str">
        <f t="shared" si="10"/>
        <v/>
      </c>
      <c r="J33" s="8">
        <f t="shared" si="2"/>
        <v>3.2181526077697802</v>
      </c>
      <c r="K33" t="str">
        <f t="shared" si="3"/>
        <v/>
      </c>
      <c r="M33" s="8">
        <f t="shared" si="4"/>
        <v>2.5054582137405004</v>
      </c>
      <c r="N33" t="str">
        <f t="shared" si="5"/>
        <v/>
      </c>
      <c r="P33" s="8">
        <f t="shared" si="11"/>
        <v>1.0862381289350269</v>
      </c>
      <c r="Q33" t="str">
        <f t="shared" si="12"/>
        <v/>
      </c>
    </row>
    <row r="34" spans="1:17">
      <c r="A34" s="1">
        <f t="shared" si="6"/>
        <v>29769.625</v>
      </c>
      <c r="B34">
        <f t="shared" si="7"/>
        <v>1.4999999999999996</v>
      </c>
      <c r="C34" t="str">
        <f>IFERROR(AVERAGEIFS('Hard Drives'!$I$5:$I$355,'Hard Drives'!$A$5:$A$355,"&gt;="&amp;Predictions!A33,'Hard Drives'!$A$5:$A$355,"&lt;"&amp;Predictions!A34), "")</f>
        <v/>
      </c>
      <c r="D34" t="str">
        <f t="shared" si="8"/>
        <v/>
      </c>
      <c r="E34" t="str">
        <f>IFERROR(AVERAGEIFS(SSDs!$H$5:$H$100,SSDs!$A$5:$A$100,"&gt;="&amp;Predictions!A33, SSDs!$A$5:$A$100,"&lt;"&amp;Predictions!A34), "")</f>
        <v/>
      </c>
      <c r="F34" t="str">
        <f t="shared" si="9"/>
        <v/>
      </c>
      <c r="G34" t="str">
        <f>IFERROR(AVERAGEIFS(XPoint!$H$5:$H$100,XPoint!$A$5:$A$100,"&gt;="&amp;Predictions!A33, XPoint!$A$5:$A$100,"&lt;"&amp;Predictions!A34), "")</f>
        <v/>
      </c>
      <c r="H34" t="str">
        <f t="shared" si="10"/>
        <v/>
      </c>
      <c r="J34" s="8">
        <f t="shared" si="2"/>
        <v>3.2232759189186857</v>
      </c>
      <c r="K34" t="str">
        <f t="shared" si="3"/>
        <v/>
      </c>
      <c r="M34" s="8">
        <f t="shared" si="4"/>
        <v>2.5078599371091199</v>
      </c>
      <c r="N34" t="str">
        <f t="shared" si="5"/>
        <v/>
      </c>
      <c r="P34" s="8">
        <f t="shared" si="11"/>
        <v>1.0862381289350269</v>
      </c>
      <c r="Q34" t="str">
        <f t="shared" si="12"/>
        <v/>
      </c>
    </row>
    <row r="35" spans="1:17">
      <c r="A35" s="1">
        <f t="shared" si="6"/>
        <v>29800.0625</v>
      </c>
      <c r="B35">
        <f t="shared" si="7"/>
        <v>1.5833333333333328</v>
      </c>
      <c r="C35" t="str">
        <f>IFERROR(AVERAGEIFS('Hard Drives'!$I$5:$I$355,'Hard Drives'!$A$5:$A$355,"&gt;="&amp;Predictions!A34,'Hard Drives'!$A$5:$A$355,"&lt;"&amp;Predictions!A35), "")</f>
        <v/>
      </c>
      <c r="D35" t="str">
        <f t="shared" si="8"/>
        <v/>
      </c>
      <c r="E35" t="str">
        <f>IFERROR(AVERAGEIFS(SSDs!$H$5:$H$100,SSDs!$A$5:$A$100,"&gt;="&amp;Predictions!A34, SSDs!$A$5:$A$100,"&lt;"&amp;Predictions!A35), "")</f>
        <v/>
      </c>
      <c r="F35" t="str">
        <f t="shared" si="9"/>
        <v/>
      </c>
      <c r="G35" t="str">
        <f>IFERROR(AVERAGEIFS(XPoint!$H$5:$H$100,XPoint!$A$5:$A$100,"&gt;="&amp;Predictions!A34, XPoint!$A$5:$A$100,"&lt;"&amp;Predictions!A35), "")</f>
        <v/>
      </c>
      <c r="H35" t="str">
        <f t="shared" si="10"/>
        <v/>
      </c>
      <c r="J35" s="8">
        <f t="shared" si="2"/>
        <v>3.2284954173181037</v>
      </c>
      <c r="K35" t="str">
        <f t="shared" si="3"/>
        <v/>
      </c>
      <c r="M35" s="8">
        <f t="shared" si="4"/>
        <v>2.5103145049517783</v>
      </c>
      <c r="N35" t="str">
        <f t="shared" si="5"/>
        <v/>
      </c>
      <c r="P35" s="8">
        <f t="shared" si="11"/>
        <v>1.0862381289350269</v>
      </c>
      <c r="Q35" t="str">
        <f t="shared" si="12"/>
        <v/>
      </c>
    </row>
    <row r="36" spans="1:17">
      <c r="A36" s="1">
        <f t="shared" si="6"/>
        <v>29830.5</v>
      </c>
      <c r="B36">
        <f t="shared" si="7"/>
        <v>1.6666666666666661</v>
      </c>
      <c r="C36" t="str">
        <f>IFERROR(AVERAGEIFS('Hard Drives'!$I$5:$I$355,'Hard Drives'!$A$5:$A$355,"&gt;="&amp;Predictions!A35,'Hard Drives'!$A$5:$A$355,"&lt;"&amp;Predictions!A36), "")</f>
        <v/>
      </c>
      <c r="D36" t="str">
        <f t="shared" si="8"/>
        <v/>
      </c>
      <c r="E36" t="str">
        <f>IFERROR(AVERAGEIFS(SSDs!$H$5:$H$100,SSDs!$A$5:$A$100,"&gt;="&amp;Predictions!A35, SSDs!$A$5:$A$100,"&lt;"&amp;Predictions!A36), "")</f>
        <v/>
      </c>
      <c r="F36" t="str">
        <f t="shared" si="9"/>
        <v/>
      </c>
      <c r="G36" t="str">
        <f>IFERROR(AVERAGEIFS(XPoint!$H$5:$H$100,XPoint!$A$5:$A$100,"&gt;="&amp;Predictions!A35, XPoint!$A$5:$A$100,"&lt;"&amp;Predictions!A36), "")</f>
        <v/>
      </c>
      <c r="H36" t="str">
        <f t="shared" si="10"/>
        <v/>
      </c>
      <c r="J36" s="8">
        <f t="shared" si="2"/>
        <v>3.2338124669067856</v>
      </c>
      <c r="K36" t="str">
        <f t="shared" si="3"/>
        <v/>
      </c>
      <c r="M36" s="8">
        <f t="shared" si="4"/>
        <v>2.5128228418702636</v>
      </c>
      <c r="N36" t="str">
        <f t="shared" si="5"/>
        <v/>
      </c>
      <c r="P36" s="8">
        <f t="shared" si="11"/>
        <v>1.0862381289350269</v>
      </c>
      <c r="Q36" t="str">
        <f t="shared" si="12"/>
        <v/>
      </c>
    </row>
    <row r="37" spans="1:17">
      <c r="A37" s="1">
        <f t="shared" si="6"/>
        <v>29860.9375</v>
      </c>
      <c r="B37">
        <f t="shared" si="7"/>
        <v>1.7499999999999993</v>
      </c>
      <c r="C37">
        <f>IFERROR(AVERAGEIFS('Hard Drives'!$I$5:$I$355,'Hard Drives'!$A$5:$A$355,"&gt;="&amp;Predictions!A36,'Hard Drives'!$A$5:$A$355,"&lt;"&amp;Predictions!A37), "")</f>
        <v>2.8232878766757432</v>
      </c>
      <c r="D37">
        <f t="shared" si="8"/>
        <v>23.271329693007097</v>
      </c>
      <c r="E37" t="str">
        <f>IFERROR(AVERAGEIFS(SSDs!$H$5:$H$100,SSDs!$A$5:$A$100,"&gt;="&amp;Predictions!A36, SSDs!$A$5:$A$100,"&lt;"&amp;Predictions!A37), "")</f>
        <v/>
      </c>
      <c r="F37" t="str">
        <f t="shared" si="9"/>
        <v/>
      </c>
      <c r="G37" t="str">
        <f>IFERROR(AVERAGEIFS(XPoint!$H$5:$H$100,XPoint!$A$5:$A$100,"&gt;="&amp;Predictions!A36, XPoint!$A$5:$A$100,"&lt;"&amp;Predictions!A37), "")</f>
        <v/>
      </c>
      <c r="H37" t="str">
        <f t="shared" si="10"/>
        <v/>
      </c>
      <c r="J37" s="8">
        <f t="shared" si="2"/>
        <v>3.2392284381434484</v>
      </c>
      <c r="K37">
        <f t="shared" si="3"/>
        <v>0.17300655067406984</v>
      </c>
      <c r="M37" s="8">
        <f t="shared" si="4"/>
        <v>2.5153858816801975</v>
      </c>
      <c r="N37" t="str">
        <f t="shared" si="5"/>
        <v/>
      </c>
      <c r="P37" s="8">
        <f t="shared" si="11"/>
        <v>1.0862381289350269</v>
      </c>
      <c r="Q37" t="str">
        <f t="shared" si="12"/>
        <v/>
      </c>
    </row>
    <row r="38" spans="1:17">
      <c r="A38" s="1">
        <f t="shared" si="6"/>
        <v>29891.375</v>
      </c>
      <c r="B38">
        <f t="shared" si="7"/>
        <v>1.8333333333333326</v>
      </c>
      <c r="C38" t="str">
        <f>IFERROR(AVERAGEIFS('Hard Drives'!$I$5:$I$355,'Hard Drives'!$A$5:$A$355,"&gt;="&amp;Predictions!A37,'Hard Drives'!$A$5:$A$355,"&lt;"&amp;Predictions!A38), "")</f>
        <v/>
      </c>
      <c r="D38" t="str">
        <f t="shared" si="8"/>
        <v/>
      </c>
      <c r="E38" t="str">
        <f>IFERROR(AVERAGEIFS(SSDs!$H$5:$H$100,SSDs!$A$5:$A$100,"&gt;="&amp;Predictions!A37, SSDs!$A$5:$A$100,"&lt;"&amp;Predictions!A38), "")</f>
        <v/>
      </c>
      <c r="F38" t="str">
        <f t="shared" si="9"/>
        <v/>
      </c>
      <c r="G38" t="str">
        <f>IFERROR(AVERAGEIFS(XPoint!$H$5:$H$100,XPoint!$A$5:$A$100,"&gt;="&amp;Predictions!A37, XPoint!$A$5:$A$100,"&lt;"&amp;Predictions!A38), "")</f>
        <v/>
      </c>
      <c r="H38" t="str">
        <f t="shared" si="10"/>
        <v/>
      </c>
      <c r="J38" s="8">
        <f t="shared" si="2"/>
        <v>3.2447447076452618</v>
      </c>
      <c r="K38" t="str">
        <f t="shared" si="3"/>
        <v/>
      </c>
      <c r="M38" s="8">
        <f t="shared" si="4"/>
        <v>2.5180045673037257</v>
      </c>
      <c r="N38" t="str">
        <f t="shared" si="5"/>
        <v/>
      </c>
      <c r="P38" s="8">
        <f t="shared" si="11"/>
        <v>1.0862381289350269</v>
      </c>
      <c r="Q38" t="str">
        <f t="shared" si="12"/>
        <v/>
      </c>
    </row>
    <row r="39" spans="1:17">
      <c r="A39" s="1">
        <f t="shared" si="6"/>
        <v>29921.8125</v>
      </c>
      <c r="B39">
        <f t="shared" si="7"/>
        <v>1.9166666666666659</v>
      </c>
      <c r="C39">
        <f>IFERROR(AVERAGEIFS('Hard Drives'!$I$5:$I$355,'Hard Drives'!$A$5:$A$355,"&gt;="&amp;Predictions!A38,'Hard Drives'!$A$5:$A$355,"&lt;"&amp;Predictions!A39), "")</f>
        <v>3.139230678181542</v>
      </c>
      <c r="D39">
        <f t="shared" si="8"/>
        <v>20.322910233239355</v>
      </c>
      <c r="E39" t="str">
        <f>IFERROR(AVERAGEIFS(SSDs!$H$5:$H$100,SSDs!$A$5:$A$100,"&gt;="&amp;Predictions!A38, SSDs!$A$5:$A$100,"&lt;"&amp;Predictions!A39), "")</f>
        <v/>
      </c>
      <c r="F39" t="str">
        <f t="shared" si="9"/>
        <v/>
      </c>
      <c r="G39" t="str">
        <f>IFERROR(AVERAGEIFS(XPoint!$H$5:$H$100,XPoint!$A$5:$A$100,"&gt;="&amp;Predictions!A38, XPoint!$A$5:$A$100,"&lt;"&amp;Predictions!A39), "")</f>
        <v/>
      </c>
      <c r="H39" t="str">
        <f t="shared" si="10"/>
        <v/>
      </c>
      <c r="J39" s="8">
        <f t="shared" si="2"/>
        <v>3.2503626578144535</v>
      </c>
      <c r="K39">
        <f t="shared" si="3"/>
        <v>1.2350316897129867E-2</v>
      </c>
      <c r="M39" s="8">
        <f t="shared" si="4"/>
        <v>2.5206798506554886</v>
      </c>
      <c r="N39" t="str">
        <f t="shared" si="5"/>
        <v/>
      </c>
      <c r="P39" s="8">
        <f t="shared" si="11"/>
        <v>1.0862381289350269</v>
      </c>
      <c r="Q39" t="str">
        <f t="shared" si="12"/>
        <v/>
      </c>
    </row>
    <row r="40" spans="1:17">
      <c r="A40" s="1">
        <f t="shared" si="6"/>
        <v>29952.25</v>
      </c>
      <c r="B40">
        <f t="shared" si="7"/>
        <v>1.9999999999999991</v>
      </c>
      <c r="C40">
        <f>IFERROR(AVERAGEIFS('Hard Drives'!$I$5:$I$355,'Hard Drives'!$A$5:$A$355,"&gt;="&amp;Predictions!A39,'Hard Drives'!$A$5:$A$355,"&lt;"&amp;Predictions!A40), "")</f>
        <v>3.2901900026886195</v>
      </c>
      <c r="D40">
        <f t="shared" si="8"/>
        <v>18.984621343635112</v>
      </c>
      <c r="E40" t="str">
        <f>IFERROR(AVERAGEIFS(SSDs!$H$5:$H$100,SSDs!$A$5:$A$100,"&gt;="&amp;Predictions!A39, SSDs!$A$5:$A$100,"&lt;"&amp;Predictions!A40), "")</f>
        <v/>
      </c>
      <c r="F40" t="str">
        <f t="shared" si="9"/>
        <v/>
      </c>
      <c r="G40" t="str">
        <f>IFERROR(AVERAGEIFS(XPoint!$H$5:$H$100,XPoint!$A$5:$A$100,"&gt;="&amp;Predictions!A39, XPoint!$A$5:$A$100,"&lt;"&amp;Predictions!A40), "")</f>
        <v/>
      </c>
      <c r="H40" t="str">
        <f t="shared" si="10"/>
        <v/>
      </c>
      <c r="J40" s="8">
        <f t="shared" si="2"/>
        <v>3.2560836764530157</v>
      </c>
      <c r="K40">
        <f t="shared" si="3"/>
        <v>1.1632414892894384E-3</v>
      </c>
      <c r="M40" s="8">
        <f t="shared" si="4"/>
        <v>2.5234126925217848</v>
      </c>
      <c r="N40" t="str">
        <f t="shared" si="5"/>
        <v/>
      </c>
      <c r="P40" s="8">
        <f t="shared" si="11"/>
        <v>1.0862381289350269</v>
      </c>
      <c r="Q40" t="str">
        <f t="shared" si="12"/>
        <v/>
      </c>
    </row>
    <row r="41" spans="1:17">
      <c r="A41" s="1">
        <f t="shared" si="6"/>
        <v>29982.6875</v>
      </c>
      <c r="B41">
        <f t="shared" si="7"/>
        <v>2.0833333333333326</v>
      </c>
      <c r="C41" t="str">
        <f>IFERROR(AVERAGEIFS('Hard Drives'!$I$5:$I$355,'Hard Drives'!$A$5:$A$355,"&gt;="&amp;Predictions!A40,'Hard Drives'!$A$5:$A$355,"&lt;"&amp;Predictions!A41), "")</f>
        <v/>
      </c>
      <c r="D41" t="str">
        <f t="shared" si="8"/>
        <v/>
      </c>
      <c r="E41" t="str">
        <f>IFERROR(AVERAGEIFS(SSDs!$H$5:$H$100,SSDs!$A$5:$A$100,"&gt;="&amp;Predictions!A40, SSDs!$A$5:$A$100,"&lt;"&amp;Predictions!A41), "")</f>
        <v/>
      </c>
      <c r="F41" t="str">
        <f t="shared" si="9"/>
        <v/>
      </c>
      <c r="G41" t="str">
        <f>IFERROR(AVERAGEIFS(XPoint!$H$5:$H$100,XPoint!$A$5:$A$100,"&gt;="&amp;Predictions!A40, XPoint!$A$5:$A$100,"&lt;"&amp;Predictions!A41), "")</f>
        <v/>
      </c>
      <c r="H41" t="str">
        <f t="shared" si="10"/>
        <v/>
      </c>
      <c r="J41" s="8">
        <f t="shared" si="2"/>
        <v>3.2619091563654838</v>
      </c>
      <c r="K41" t="str">
        <f t="shared" si="3"/>
        <v/>
      </c>
      <c r="M41" s="8">
        <f t="shared" si="4"/>
        <v>2.5262040624328534</v>
      </c>
      <c r="N41" t="str">
        <f t="shared" si="5"/>
        <v/>
      </c>
      <c r="P41" s="8">
        <f t="shared" si="11"/>
        <v>1.0862381289350269</v>
      </c>
      <c r="Q41" t="str">
        <f t="shared" si="12"/>
        <v/>
      </c>
    </row>
    <row r="42" spans="1:17">
      <c r="A42" s="1">
        <f t="shared" si="6"/>
        <v>30013.125</v>
      </c>
      <c r="B42">
        <f t="shared" si="7"/>
        <v>2.1666666666666661</v>
      </c>
      <c r="C42" t="str">
        <f>IFERROR(AVERAGEIFS('Hard Drives'!$I$5:$I$355,'Hard Drives'!$A$5:$A$355,"&gt;="&amp;Predictions!A41,'Hard Drives'!$A$5:$A$355,"&lt;"&amp;Predictions!A42), "")</f>
        <v/>
      </c>
      <c r="D42" t="str">
        <f t="shared" si="8"/>
        <v/>
      </c>
      <c r="E42" t="str">
        <f>IFERROR(AVERAGEIFS(SSDs!$H$5:$H$100,SSDs!$A$5:$A$100,"&gt;="&amp;Predictions!A41, SSDs!$A$5:$A$100,"&lt;"&amp;Predictions!A42), "")</f>
        <v/>
      </c>
      <c r="F42" t="str">
        <f t="shared" si="9"/>
        <v/>
      </c>
      <c r="G42" t="str">
        <f>IFERROR(AVERAGEIFS(XPoint!$H$5:$H$100,XPoint!$A$5:$A$100,"&gt;="&amp;Predictions!A41, XPoint!$A$5:$A$100,"&lt;"&amp;Predictions!A42), "")</f>
        <v/>
      </c>
      <c r="H42" t="str">
        <f t="shared" si="10"/>
        <v/>
      </c>
      <c r="J42" s="8">
        <f t="shared" si="2"/>
        <v>3.2678404949497799</v>
      </c>
      <c r="K42" t="str">
        <f t="shared" si="3"/>
        <v/>
      </c>
      <c r="M42" s="8">
        <f t="shared" si="4"/>
        <v>2.5290549385282044</v>
      </c>
      <c r="N42" t="str">
        <f t="shared" si="5"/>
        <v/>
      </c>
      <c r="P42" s="8">
        <f t="shared" si="11"/>
        <v>1.0862381289350269</v>
      </c>
      <c r="Q42" t="str">
        <f t="shared" si="12"/>
        <v/>
      </c>
    </row>
    <row r="43" spans="1:17">
      <c r="A43" s="1">
        <f t="shared" si="6"/>
        <v>30043.5625</v>
      </c>
      <c r="B43">
        <f t="shared" si="7"/>
        <v>2.2499999999999996</v>
      </c>
      <c r="C43" t="str">
        <f>IFERROR(AVERAGEIFS('Hard Drives'!$I$5:$I$355,'Hard Drives'!$A$5:$A$355,"&gt;="&amp;Predictions!A42,'Hard Drives'!$A$5:$A$355,"&lt;"&amp;Predictions!A43), "")</f>
        <v/>
      </c>
      <c r="D43" t="str">
        <f t="shared" si="8"/>
        <v/>
      </c>
      <c r="E43" t="str">
        <f>IFERROR(AVERAGEIFS(SSDs!$H$5:$H$100,SSDs!$A$5:$A$100,"&gt;="&amp;Predictions!A42, SSDs!$A$5:$A$100,"&lt;"&amp;Predictions!A43), "")</f>
        <v/>
      </c>
      <c r="F43" t="str">
        <f t="shared" si="9"/>
        <v/>
      </c>
      <c r="G43" t="str">
        <f>IFERROR(AVERAGEIFS(XPoint!$H$5:$H$100,XPoint!$A$5:$A$100,"&gt;="&amp;Predictions!A42, XPoint!$A$5:$A$100,"&lt;"&amp;Predictions!A43), "")</f>
        <v/>
      </c>
      <c r="H43" t="str">
        <f t="shared" si="10"/>
        <v/>
      </c>
      <c r="J43" s="8">
        <f t="shared" si="2"/>
        <v>3.2738790937761237</v>
      </c>
      <c r="K43" t="str">
        <f t="shared" si="3"/>
        <v/>
      </c>
      <c r="M43" s="8">
        <f t="shared" si="4"/>
        <v>2.5319663074149266</v>
      </c>
      <c r="N43" t="str">
        <f t="shared" si="5"/>
        <v/>
      </c>
      <c r="P43" s="8">
        <f t="shared" si="11"/>
        <v>1.0862381289350269</v>
      </c>
      <c r="Q43" t="str">
        <f t="shared" si="12"/>
        <v/>
      </c>
    </row>
    <row r="44" spans="1:17">
      <c r="A44" s="1">
        <f t="shared" si="6"/>
        <v>30074</v>
      </c>
      <c r="B44">
        <f t="shared" si="7"/>
        <v>2.333333333333333</v>
      </c>
      <c r="C44" t="str">
        <f>IFERROR(AVERAGEIFS('Hard Drives'!$I$5:$I$355,'Hard Drives'!$A$5:$A$355,"&gt;="&amp;Predictions!A43,'Hard Drives'!$A$5:$A$355,"&lt;"&amp;Predictions!A44), "")</f>
        <v/>
      </c>
      <c r="D44" t="str">
        <f t="shared" si="8"/>
        <v/>
      </c>
      <c r="E44" t="str">
        <f>IFERROR(AVERAGEIFS(SSDs!$H$5:$H$100,SSDs!$A$5:$A$100,"&gt;="&amp;Predictions!A43, SSDs!$A$5:$A$100,"&lt;"&amp;Predictions!A44), "")</f>
        <v/>
      </c>
      <c r="F44" t="str">
        <f t="shared" si="9"/>
        <v/>
      </c>
      <c r="G44" t="str">
        <f>IFERROR(AVERAGEIFS(XPoint!$H$5:$H$100,XPoint!$A$5:$A$100,"&gt;="&amp;Predictions!A43, XPoint!$A$5:$A$100,"&lt;"&amp;Predictions!A44), "")</f>
        <v/>
      </c>
      <c r="H44" t="str">
        <f t="shared" si="10"/>
        <v/>
      </c>
      <c r="J44" s="8">
        <f t="shared" si="2"/>
        <v>3.2800263581540188</v>
      </c>
      <c r="K44" t="str">
        <f t="shared" si="3"/>
        <v/>
      </c>
      <c r="M44" s="8">
        <f t="shared" si="4"/>
        <v>2.5349391640189096</v>
      </c>
      <c r="N44" t="str">
        <f t="shared" si="5"/>
        <v/>
      </c>
      <c r="P44" s="8">
        <f t="shared" si="11"/>
        <v>1.0862381289350269</v>
      </c>
      <c r="Q44" t="str">
        <f t="shared" si="12"/>
        <v/>
      </c>
    </row>
    <row r="45" spans="1:17">
      <c r="A45" s="1">
        <f t="shared" si="6"/>
        <v>30104.4375</v>
      </c>
      <c r="B45">
        <f t="shared" si="7"/>
        <v>2.4166666666666665</v>
      </c>
      <c r="C45" t="str">
        <f>IFERROR(AVERAGEIFS('Hard Drives'!$I$5:$I$355,'Hard Drives'!$A$5:$A$355,"&gt;="&amp;Predictions!A44,'Hard Drives'!$A$5:$A$355,"&lt;"&amp;Predictions!A45), "")</f>
        <v/>
      </c>
      <c r="D45" t="str">
        <f t="shared" si="8"/>
        <v/>
      </c>
      <c r="E45" t="str">
        <f>IFERROR(AVERAGEIFS(SSDs!$H$5:$H$100,SSDs!$A$5:$A$100,"&gt;="&amp;Predictions!A44, SSDs!$A$5:$A$100,"&lt;"&amp;Predictions!A45), "")</f>
        <v/>
      </c>
      <c r="F45" t="str">
        <f t="shared" si="9"/>
        <v/>
      </c>
      <c r="G45" t="str">
        <f>IFERROR(AVERAGEIFS(XPoint!$H$5:$H$100,XPoint!$A$5:$A$100,"&gt;="&amp;Predictions!A44, XPoint!$A$5:$A$100,"&lt;"&amp;Predictions!A45), "")</f>
        <v/>
      </c>
      <c r="H45" t="str">
        <f t="shared" si="10"/>
        <v/>
      </c>
      <c r="J45" s="8">
        <f t="shared" si="2"/>
        <v>3.2862836966873434</v>
      </c>
      <c r="K45" t="str">
        <f t="shared" si="3"/>
        <v/>
      </c>
      <c r="M45" s="8">
        <f t="shared" si="4"/>
        <v>2.5379745114289216</v>
      </c>
      <c r="N45" t="str">
        <f t="shared" si="5"/>
        <v/>
      </c>
      <c r="P45" s="8">
        <f t="shared" si="11"/>
        <v>1.0862381289350269</v>
      </c>
      <c r="Q45" t="str">
        <f t="shared" si="12"/>
        <v/>
      </c>
    </row>
    <row r="46" spans="1:17">
      <c r="A46" s="1">
        <f t="shared" si="6"/>
        <v>30134.875</v>
      </c>
      <c r="B46">
        <f t="shared" si="7"/>
        <v>2.5</v>
      </c>
      <c r="C46" t="str">
        <f>IFERROR(AVERAGEIFS('Hard Drives'!$I$5:$I$355,'Hard Drives'!$A$5:$A$355,"&gt;="&amp;Predictions!A45,'Hard Drives'!$A$5:$A$355,"&lt;"&amp;Predictions!A46), "")</f>
        <v/>
      </c>
      <c r="D46" t="str">
        <f t="shared" si="8"/>
        <v/>
      </c>
      <c r="E46" t="str">
        <f>IFERROR(AVERAGEIFS(SSDs!$H$5:$H$100,SSDs!$A$5:$A$100,"&gt;="&amp;Predictions!A45, SSDs!$A$5:$A$100,"&lt;"&amp;Predictions!A46), "")</f>
        <v/>
      </c>
      <c r="F46" t="str">
        <f t="shared" si="9"/>
        <v/>
      </c>
      <c r="G46" t="str">
        <f>IFERROR(AVERAGEIFS(XPoint!$H$5:$H$100,XPoint!$A$5:$A$100,"&gt;="&amp;Predictions!A45, XPoint!$A$5:$A$100,"&lt;"&amp;Predictions!A46), "")</f>
        <v/>
      </c>
      <c r="H46" t="str">
        <f t="shared" si="10"/>
        <v/>
      </c>
      <c r="J46" s="8">
        <f t="shared" si="2"/>
        <v>3.2926525208175779</v>
      </c>
      <c r="K46" t="str">
        <f t="shared" si="3"/>
        <v/>
      </c>
      <c r="M46" s="8">
        <f t="shared" si="4"/>
        <v>2.5410733607334848</v>
      </c>
      <c r="N46" t="str">
        <f t="shared" si="5"/>
        <v/>
      </c>
      <c r="P46" s="8">
        <f t="shared" si="11"/>
        <v>1.0862381289350269</v>
      </c>
      <c r="Q46" t="str">
        <f t="shared" si="12"/>
        <v/>
      </c>
    </row>
    <row r="47" spans="1:17">
      <c r="A47" s="1">
        <f t="shared" si="6"/>
        <v>30165.3125</v>
      </c>
      <c r="B47">
        <f t="shared" si="7"/>
        <v>2.5833333333333335</v>
      </c>
      <c r="C47" t="str">
        <f>IFERROR(AVERAGEIFS('Hard Drives'!$I$5:$I$355,'Hard Drives'!$A$5:$A$355,"&gt;="&amp;Predictions!A46,'Hard Drives'!$A$5:$A$355,"&lt;"&amp;Predictions!A47), "")</f>
        <v/>
      </c>
      <c r="D47" t="str">
        <f t="shared" si="8"/>
        <v/>
      </c>
      <c r="E47" t="str">
        <f>IFERROR(AVERAGEIFS(SSDs!$H$5:$H$100,SSDs!$A$5:$A$100,"&gt;="&amp;Predictions!A46, SSDs!$A$5:$A$100,"&lt;"&amp;Predictions!A47), "")</f>
        <v/>
      </c>
      <c r="F47" t="str">
        <f t="shared" si="9"/>
        <v/>
      </c>
      <c r="G47" t="str">
        <f>IFERROR(AVERAGEIFS(XPoint!$H$5:$H$100,XPoint!$A$5:$A$100,"&gt;="&amp;Predictions!A46, XPoint!$A$5:$A$100,"&lt;"&amp;Predictions!A47), "")</f>
        <v/>
      </c>
      <c r="H47" t="str">
        <f t="shared" si="10"/>
        <v/>
      </c>
      <c r="J47" s="8">
        <f t="shared" si="2"/>
        <v>3.2991342443552139</v>
      </c>
      <c r="K47" t="str">
        <f t="shared" si="3"/>
        <v/>
      </c>
      <c r="M47" s="8">
        <f t="shared" si="4"/>
        <v>2.5442367308505003</v>
      </c>
      <c r="N47" t="str">
        <f t="shared" si="5"/>
        <v/>
      </c>
      <c r="P47" s="8">
        <f t="shared" si="11"/>
        <v>1.0862381289350269</v>
      </c>
      <c r="Q47" t="str">
        <f t="shared" si="12"/>
        <v/>
      </c>
    </row>
    <row r="48" spans="1:17">
      <c r="A48" s="1">
        <f t="shared" si="6"/>
        <v>30195.75</v>
      </c>
      <c r="B48">
        <f t="shared" si="7"/>
        <v>2.666666666666667</v>
      </c>
      <c r="C48" t="str">
        <f>IFERROR(AVERAGEIFS('Hard Drives'!$I$5:$I$355,'Hard Drives'!$A$5:$A$355,"&gt;="&amp;Predictions!A47,'Hard Drives'!$A$5:$A$355,"&lt;"&amp;Predictions!A48), "")</f>
        <v/>
      </c>
      <c r="D48" t="str">
        <f t="shared" si="8"/>
        <v/>
      </c>
      <c r="E48" t="str">
        <f>IFERROR(AVERAGEIFS(SSDs!$H$5:$H$100,SSDs!$A$5:$A$100,"&gt;="&amp;Predictions!A47, SSDs!$A$5:$A$100,"&lt;"&amp;Predictions!A48), "")</f>
        <v/>
      </c>
      <c r="F48" t="str">
        <f t="shared" si="9"/>
        <v/>
      </c>
      <c r="G48" t="str">
        <f>IFERROR(AVERAGEIFS(XPoint!$H$5:$H$100,XPoint!$A$5:$A$100,"&gt;="&amp;Predictions!A47, XPoint!$A$5:$A$100,"&lt;"&amp;Predictions!A48), "")</f>
        <v/>
      </c>
      <c r="H48" t="str">
        <f t="shared" si="10"/>
        <v/>
      </c>
      <c r="J48" s="8">
        <f t="shared" si="2"/>
        <v>3.3057302829994137</v>
      </c>
      <c r="K48" t="str">
        <f t="shared" si="3"/>
        <v/>
      </c>
      <c r="M48" s="8">
        <f t="shared" si="4"/>
        <v>2.5474656483495743</v>
      </c>
      <c r="N48" t="str">
        <f t="shared" si="5"/>
        <v/>
      </c>
      <c r="P48" s="8">
        <f t="shared" si="11"/>
        <v>1.0862381289350269</v>
      </c>
      <c r="Q48" t="str">
        <f t="shared" si="12"/>
        <v/>
      </c>
    </row>
    <row r="49" spans="1:17">
      <c r="A49" s="1">
        <f t="shared" si="6"/>
        <v>30226.1875</v>
      </c>
      <c r="B49">
        <f t="shared" si="7"/>
        <v>2.7500000000000004</v>
      </c>
      <c r="C49" t="str">
        <f>IFERROR(AVERAGEIFS('Hard Drives'!$I$5:$I$355,'Hard Drives'!$A$5:$A$355,"&gt;="&amp;Predictions!A48,'Hard Drives'!$A$5:$A$355,"&lt;"&amp;Predictions!A49), "")</f>
        <v/>
      </c>
      <c r="D49" t="str">
        <f t="shared" si="8"/>
        <v/>
      </c>
      <c r="E49" t="str">
        <f>IFERROR(AVERAGEIFS(SSDs!$H$5:$H$100,SSDs!$A$5:$A$100,"&gt;="&amp;Predictions!A48, SSDs!$A$5:$A$100,"&lt;"&amp;Predictions!A49), "")</f>
        <v/>
      </c>
      <c r="F49" t="str">
        <f t="shared" si="9"/>
        <v/>
      </c>
      <c r="G49" t="str">
        <f>IFERROR(AVERAGEIFS(XPoint!$H$5:$H$100,XPoint!$A$5:$A$100,"&gt;="&amp;Predictions!A48, XPoint!$A$5:$A$100,"&lt;"&amp;Predictions!A49), "")</f>
        <v/>
      </c>
      <c r="H49" t="str">
        <f t="shared" si="10"/>
        <v/>
      </c>
      <c r="J49" s="8">
        <f t="shared" si="2"/>
        <v>3.3124420538459818</v>
      </c>
      <c r="K49" t="str">
        <f t="shared" si="3"/>
        <v/>
      </c>
      <c r="M49" s="8">
        <f t="shared" si="4"/>
        <v>2.5507611472670066</v>
      </c>
      <c r="N49" t="str">
        <f t="shared" si="5"/>
        <v/>
      </c>
      <c r="P49" s="8">
        <f t="shared" si="11"/>
        <v>1.0862381289350269</v>
      </c>
      <c r="Q49" t="str">
        <f t="shared" si="12"/>
        <v/>
      </c>
    </row>
    <row r="50" spans="1:17">
      <c r="A50" s="1">
        <f t="shared" si="6"/>
        <v>30256.625</v>
      </c>
      <c r="B50">
        <f t="shared" si="7"/>
        <v>2.8333333333333339</v>
      </c>
      <c r="C50" t="str">
        <f>IFERROR(AVERAGEIFS('Hard Drives'!$I$5:$I$355,'Hard Drives'!$A$5:$A$355,"&gt;="&amp;Predictions!A49,'Hard Drives'!$A$5:$A$355,"&lt;"&amp;Predictions!A50), "")</f>
        <v/>
      </c>
      <c r="D50" t="str">
        <f t="shared" si="8"/>
        <v/>
      </c>
      <c r="E50" t="str">
        <f>IFERROR(AVERAGEIFS(SSDs!$H$5:$H$100,SSDs!$A$5:$A$100,"&gt;="&amp;Predictions!A49, SSDs!$A$5:$A$100,"&lt;"&amp;Predictions!A50), "")</f>
        <v/>
      </c>
      <c r="F50" t="str">
        <f t="shared" si="9"/>
        <v/>
      </c>
      <c r="G50" t="str">
        <f>IFERROR(AVERAGEIFS(XPoint!$H$5:$H$100,XPoint!$A$5:$A$100,"&gt;="&amp;Predictions!A49, XPoint!$A$5:$A$100,"&lt;"&amp;Predictions!A50), "")</f>
        <v/>
      </c>
      <c r="H50" t="str">
        <f t="shared" si="10"/>
        <v/>
      </c>
      <c r="J50" s="8">
        <f t="shared" si="2"/>
        <v>3.3192709748837426</v>
      </c>
      <c r="K50" t="str">
        <f t="shared" si="3"/>
        <v/>
      </c>
      <c r="M50" s="8">
        <f t="shared" si="4"/>
        <v>2.5541242689134038</v>
      </c>
      <c r="N50" t="str">
        <f t="shared" si="5"/>
        <v/>
      </c>
      <c r="P50" s="8">
        <f t="shared" si="11"/>
        <v>1.0862381289350269</v>
      </c>
      <c r="Q50" t="str">
        <f t="shared" si="12"/>
        <v/>
      </c>
    </row>
    <row r="51" spans="1:17">
      <c r="A51" s="1">
        <f t="shared" si="6"/>
        <v>30287.0625</v>
      </c>
      <c r="B51">
        <f t="shared" si="7"/>
        <v>2.9166666666666674</v>
      </c>
      <c r="C51" t="str">
        <f>IFERROR(AVERAGEIFS('Hard Drives'!$I$5:$I$355,'Hard Drives'!$A$5:$A$355,"&gt;="&amp;Predictions!A50,'Hard Drives'!$A$5:$A$355,"&lt;"&amp;Predictions!A51), "")</f>
        <v/>
      </c>
      <c r="D51" t="str">
        <f t="shared" si="8"/>
        <v/>
      </c>
      <c r="E51" t="str">
        <f>IFERROR(AVERAGEIFS(SSDs!$H$5:$H$100,SSDs!$A$5:$A$100,"&gt;="&amp;Predictions!A50, SSDs!$A$5:$A$100,"&lt;"&amp;Predictions!A51), "")</f>
        <v/>
      </c>
      <c r="F51" t="str">
        <f t="shared" si="9"/>
        <v/>
      </c>
      <c r="G51" t="str">
        <f>IFERROR(AVERAGEIFS(XPoint!$H$5:$H$100,XPoint!$A$5:$A$100,"&gt;="&amp;Predictions!A50, XPoint!$A$5:$A$100,"&lt;"&amp;Predictions!A51), "")</f>
        <v/>
      </c>
      <c r="H51" t="str">
        <f t="shared" si="10"/>
        <v/>
      </c>
      <c r="J51" s="8">
        <f t="shared" si="2"/>
        <v>3.3262184644794162</v>
      </c>
      <c r="K51" t="str">
        <f t="shared" si="3"/>
        <v/>
      </c>
      <c r="M51" s="8">
        <f t="shared" si="4"/>
        <v>2.5575560616738882</v>
      </c>
      <c r="N51" t="str">
        <f t="shared" si="5"/>
        <v/>
      </c>
      <c r="P51" s="8">
        <f t="shared" si="11"/>
        <v>1.0862381289350269</v>
      </c>
      <c r="Q51" t="str">
        <f t="shared" si="12"/>
        <v/>
      </c>
    </row>
    <row r="52" spans="1:17">
      <c r="A52" s="1">
        <f t="shared" si="6"/>
        <v>30317.5</v>
      </c>
      <c r="B52">
        <f t="shared" si="7"/>
        <v>3.0000000000000009</v>
      </c>
      <c r="C52" t="str">
        <f>IFERROR(AVERAGEIFS('Hard Drives'!$I$5:$I$355,'Hard Drives'!$A$5:$A$355,"&gt;="&amp;Predictions!A51,'Hard Drives'!$A$5:$A$355,"&lt;"&amp;Predictions!A52), "")</f>
        <v/>
      </c>
      <c r="D52" t="str">
        <f t="shared" si="8"/>
        <v/>
      </c>
      <c r="E52" t="str">
        <f>IFERROR(AVERAGEIFS(SSDs!$H$5:$H$100,SSDs!$A$5:$A$100,"&gt;="&amp;Predictions!A51, SSDs!$A$5:$A$100,"&lt;"&amp;Predictions!A52), "")</f>
        <v/>
      </c>
      <c r="F52" t="str">
        <f t="shared" si="9"/>
        <v/>
      </c>
      <c r="G52" t="str">
        <f>IFERROR(AVERAGEIFS(XPoint!$H$5:$H$100,XPoint!$A$5:$A$100,"&gt;="&amp;Predictions!A51, XPoint!$A$5:$A$100,"&lt;"&amp;Predictions!A52), "")</f>
        <v/>
      </c>
      <c r="H52" t="str">
        <f t="shared" si="10"/>
        <v/>
      </c>
      <c r="J52" s="8">
        <f t="shared" si="2"/>
        <v>3.3332859408511095</v>
      </c>
      <c r="K52" t="str">
        <f t="shared" si="3"/>
        <v/>
      </c>
      <c r="M52" s="8">
        <f t="shared" si="4"/>
        <v>2.5610575808008744</v>
      </c>
      <c r="N52" t="str">
        <f t="shared" si="5"/>
        <v/>
      </c>
      <c r="P52" s="8">
        <f t="shared" si="11"/>
        <v>1.0862381289350269</v>
      </c>
      <c r="Q52" t="str">
        <f t="shared" si="12"/>
        <v/>
      </c>
    </row>
    <row r="53" spans="1:17">
      <c r="A53" s="1">
        <f t="shared" si="6"/>
        <v>30347.9375</v>
      </c>
      <c r="B53">
        <f t="shared" si="7"/>
        <v>3.0833333333333344</v>
      </c>
      <c r="C53" t="str">
        <f>IFERROR(AVERAGEIFS('Hard Drives'!$I$5:$I$355,'Hard Drives'!$A$5:$A$355,"&gt;="&amp;Predictions!A52,'Hard Drives'!$A$5:$A$355,"&lt;"&amp;Predictions!A53), "")</f>
        <v/>
      </c>
      <c r="D53" t="str">
        <f t="shared" si="8"/>
        <v/>
      </c>
      <c r="E53" t="str">
        <f>IFERROR(AVERAGEIFS(SSDs!$H$5:$H$100,SSDs!$A$5:$A$100,"&gt;="&amp;Predictions!A52, SSDs!$A$5:$A$100,"&lt;"&amp;Predictions!A53), "")</f>
        <v/>
      </c>
      <c r="F53" t="str">
        <f t="shared" si="9"/>
        <v/>
      </c>
      <c r="G53" t="str">
        <f>IFERROR(AVERAGEIFS(XPoint!$H$5:$H$100,XPoint!$A$5:$A$100,"&gt;="&amp;Predictions!A52, XPoint!$A$5:$A$100,"&lt;"&amp;Predictions!A53), "")</f>
        <v/>
      </c>
      <c r="H53" t="str">
        <f t="shared" si="10"/>
        <v/>
      </c>
      <c r="J53" s="8">
        <f t="shared" si="2"/>
        <v>3.3404748215305458</v>
      </c>
      <c r="K53" t="str">
        <f t="shared" si="3"/>
        <v/>
      </c>
      <c r="M53" s="8">
        <f t="shared" si="4"/>
        <v>2.5646298881993972</v>
      </c>
      <c r="N53" t="str">
        <f t="shared" si="5"/>
        <v/>
      </c>
      <c r="P53" s="8">
        <f t="shared" si="11"/>
        <v>1.0862381289350269</v>
      </c>
      <c r="Q53" t="str">
        <f t="shared" si="12"/>
        <v/>
      </c>
    </row>
    <row r="54" spans="1:17">
      <c r="A54" s="1">
        <f t="shared" si="6"/>
        <v>30378.375</v>
      </c>
      <c r="B54">
        <f t="shared" si="7"/>
        <v>3.1666666666666679</v>
      </c>
      <c r="C54" t="str">
        <f>IFERROR(AVERAGEIFS('Hard Drives'!$I$5:$I$355,'Hard Drives'!$A$5:$A$355,"&gt;="&amp;Predictions!A53,'Hard Drives'!$A$5:$A$355,"&lt;"&amp;Predictions!A54), "")</f>
        <v/>
      </c>
      <c r="D54" t="str">
        <f t="shared" si="8"/>
        <v/>
      </c>
      <c r="E54" t="str">
        <f>IFERROR(AVERAGEIFS(SSDs!$H$5:$H$100,SSDs!$A$5:$A$100,"&gt;="&amp;Predictions!A53, SSDs!$A$5:$A$100,"&lt;"&amp;Predictions!A54), "")</f>
        <v/>
      </c>
      <c r="F54" t="str">
        <f t="shared" si="9"/>
        <v/>
      </c>
      <c r="G54" t="str">
        <f>IFERROR(AVERAGEIFS(XPoint!$H$5:$H$100,XPoint!$A$5:$A$100,"&gt;="&amp;Predictions!A53, XPoint!$A$5:$A$100,"&lt;"&amp;Predictions!A54), "")</f>
        <v/>
      </c>
      <c r="H54" t="str">
        <f t="shared" si="10"/>
        <v/>
      </c>
      <c r="J54" s="8">
        <f t="shared" si="2"/>
        <v>3.3477865228141699</v>
      </c>
      <c r="K54" t="str">
        <f t="shared" si="3"/>
        <v/>
      </c>
      <c r="M54" s="8">
        <f t="shared" si="4"/>
        <v>2.5682740522049743</v>
      </c>
      <c r="N54" t="str">
        <f t="shared" si="5"/>
        <v/>
      </c>
      <c r="P54" s="8">
        <f t="shared" si="11"/>
        <v>1.0862381289350269</v>
      </c>
      <c r="Q54" t="str">
        <f t="shared" si="12"/>
        <v/>
      </c>
    </row>
    <row r="55" spans="1:17">
      <c r="A55" s="1">
        <f t="shared" si="6"/>
        <v>30408.8125</v>
      </c>
      <c r="B55">
        <f t="shared" si="7"/>
        <v>3.2500000000000013</v>
      </c>
      <c r="C55" t="str">
        <f>IFERROR(AVERAGEIFS('Hard Drives'!$I$5:$I$355,'Hard Drives'!$A$5:$A$355,"&gt;="&amp;Predictions!A54,'Hard Drives'!$A$5:$A$355,"&lt;"&amp;Predictions!A55), "")</f>
        <v/>
      </c>
      <c r="D55" t="str">
        <f t="shared" si="8"/>
        <v/>
      </c>
      <c r="E55" t="str">
        <f>IFERROR(AVERAGEIFS(SSDs!$H$5:$H$100,SSDs!$A$5:$A$100,"&gt;="&amp;Predictions!A54, SSDs!$A$5:$A$100,"&lt;"&amp;Predictions!A55), "")</f>
        <v/>
      </c>
      <c r="F55" t="str">
        <f t="shared" si="9"/>
        <v/>
      </c>
      <c r="G55" t="str">
        <f>IFERROR(AVERAGEIFS(XPoint!$H$5:$H$100,XPoint!$A$5:$A$100,"&gt;="&amp;Predictions!A54, XPoint!$A$5:$A$100,"&lt;"&amp;Predictions!A55), "")</f>
        <v/>
      </c>
      <c r="H55" t="str">
        <f t="shared" si="10"/>
        <v/>
      </c>
      <c r="J55" s="8">
        <f t="shared" si="2"/>
        <v>3.3552224592032869</v>
      </c>
      <c r="K55" t="str">
        <f t="shared" si="3"/>
        <v/>
      </c>
      <c r="M55" s="8">
        <f t="shared" si="4"/>
        <v>2.5719911473539954</v>
      </c>
      <c r="N55" t="str">
        <f t="shared" si="5"/>
        <v/>
      </c>
      <c r="P55" s="8">
        <f t="shared" si="11"/>
        <v>1.0862381289350269</v>
      </c>
      <c r="Q55" t="str">
        <f t="shared" si="12"/>
        <v/>
      </c>
    </row>
    <row r="56" spans="1:17">
      <c r="A56" s="1">
        <f t="shared" si="6"/>
        <v>30439.25</v>
      </c>
      <c r="B56">
        <f t="shared" si="7"/>
        <v>3.3333333333333348</v>
      </c>
      <c r="C56" t="str">
        <f>IFERROR(AVERAGEIFS('Hard Drives'!$I$5:$I$355,'Hard Drives'!$A$5:$A$355,"&gt;="&amp;Predictions!A55,'Hard Drives'!$A$5:$A$355,"&lt;"&amp;Predictions!A56), "")</f>
        <v/>
      </c>
      <c r="D56" t="str">
        <f t="shared" si="8"/>
        <v/>
      </c>
      <c r="E56" t="str">
        <f>IFERROR(AVERAGEIFS(SSDs!$H$5:$H$100,SSDs!$A$5:$A$100,"&gt;="&amp;Predictions!A55, SSDs!$A$5:$A$100,"&lt;"&amp;Predictions!A56), "")</f>
        <v/>
      </c>
      <c r="F56" t="str">
        <f t="shared" si="9"/>
        <v/>
      </c>
      <c r="G56" t="str">
        <f>IFERROR(AVERAGEIFS(XPoint!$H$5:$H$100,XPoint!$A$5:$A$100,"&gt;="&amp;Predictions!A55, XPoint!$A$5:$A$100,"&lt;"&amp;Predictions!A56), "")</f>
        <v/>
      </c>
      <c r="H56" t="str">
        <f t="shared" si="10"/>
        <v/>
      </c>
      <c r="J56" s="8">
        <f t="shared" si="2"/>
        <v>3.3627840428333959</v>
      </c>
      <c r="K56" t="str">
        <f t="shared" si="3"/>
        <v/>
      </c>
      <c r="M56" s="8">
        <f t="shared" si="4"/>
        <v>2.5757822541466346</v>
      </c>
      <c r="N56" t="str">
        <f t="shared" si="5"/>
        <v/>
      </c>
      <c r="P56" s="8">
        <f t="shared" si="11"/>
        <v>1.0862381289350269</v>
      </c>
      <c r="Q56" t="str">
        <f t="shared" si="12"/>
        <v/>
      </c>
    </row>
    <row r="57" spans="1:17">
      <c r="A57" s="1">
        <f t="shared" si="6"/>
        <v>30469.6875</v>
      </c>
      <c r="B57">
        <f t="shared" si="7"/>
        <v>3.4166666666666683</v>
      </c>
      <c r="C57" t="str">
        <f>IFERROR(AVERAGEIFS('Hard Drives'!$I$5:$I$355,'Hard Drives'!$A$5:$A$355,"&gt;="&amp;Predictions!A56,'Hard Drives'!$A$5:$A$355,"&lt;"&amp;Predictions!A57), "")</f>
        <v/>
      </c>
      <c r="D57" t="str">
        <f t="shared" si="8"/>
        <v/>
      </c>
      <c r="E57" t="str">
        <f>IFERROR(AVERAGEIFS(SSDs!$H$5:$H$100,SSDs!$A$5:$A$100,"&gt;="&amp;Predictions!A56, SSDs!$A$5:$A$100,"&lt;"&amp;Predictions!A57), "")</f>
        <v/>
      </c>
      <c r="F57" t="str">
        <f t="shared" si="9"/>
        <v/>
      </c>
      <c r="G57" t="str">
        <f>IFERROR(AVERAGEIFS(XPoint!$H$5:$H$100,XPoint!$A$5:$A$100,"&gt;="&amp;Predictions!A56, XPoint!$A$5:$A$100,"&lt;"&amp;Predictions!A57), "")</f>
        <v/>
      </c>
      <c r="H57" t="str">
        <f t="shared" si="10"/>
        <v/>
      </c>
      <c r="J57" s="8">
        <f t="shared" si="2"/>
        <v>3.370472682892907</v>
      </c>
      <c r="K57" t="str">
        <f t="shared" si="3"/>
        <v/>
      </c>
      <c r="M57" s="8">
        <f t="shared" si="4"/>
        <v>2.5796484588022968</v>
      </c>
      <c r="N57" t="str">
        <f t="shared" si="5"/>
        <v/>
      </c>
      <c r="P57" s="8">
        <f t="shared" si="11"/>
        <v>1.0862381289350269</v>
      </c>
      <c r="Q57" t="str">
        <f t="shared" si="12"/>
        <v/>
      </c>
    </row>
    <row r="58" spans="1:17">
      <c r="A58" s="1">
        <f t="shared" si="6"/>
        <v>30500.125</v>
      </c>
      <c r="B58">
        <f t="shared" si="7"/>
        <v>3.5000000000000018</v>
      </c>
      <c r="C58" t="str">
        <f>IFERROR(AVERAGEIFS('Hard Drives'!$I$5:$I$355,'Hard Drives'!$A$5:$A$355,"&gt;="&amp;Predictions!A57,'Hard Drives'!$A$5:$A$355,"&lt;"&amp;Predictions!A58), "")</f>
        <v/>
      </c>
      <c r="D58" t="str">
        <f t="shared" si="8"/>
        <v/>
      </c>
      <c r="E58" t="str">
        <f>IFERROR(AVERAGEIFS(SSDs!$H$5:$H$100,SSDs!$A$5:$A$100,"&gt;="&amp;Predictions!A57, SSDs!$A$5:$A$100,"&lt;"&amp;Predictions!A58), "")</f>
        <v/>
      </c>
      <c r="F58" t="str">
        <f t="shared" si="9"/>
        <v/>
      </c>
      <c r="G58" t="str">
        <f>IFERROR(AVERAGEIFS(XPoint!$H$5:$H$100,XPoint!$A$5:$A$100,"&gt;="&amp;Predictions!A57, XPoint!$A$5:$A$100,"&lt;"&amp;Predictions!A58), "")</f>
        <v/>
      </c>
      <c r="H58" t="str">
        <f t="shared" si="10"/>
        <v/>
      </c>
      <c r="J58" s="8">
        <f t="shared" si="2"/>
        <v>3.3782897850314302</v>
      </c>
      <c r="K58" t="str">
        <f t="shared" si="3"/>
        <v/>
      </c>
      <c r="M58" s="8">
        <f t="shared" si="4"/>
        <v>2.5835908530075908</v>
      </c>
      <c r="N58" t="str">
        <f t="shared" si="5"/>
        <v/>
      </c>
      <c r="P58" s="8">
        <f t="shared" si="11"/>
        <v>1.0862381289350269</v>
      </c>
      <c r="Q58" t="str">
        <f t="shared" si="12"/>
        <v/>
      </c>
    </row>
    <row r="59" spans="1:17">
      <c r="A59" s="1">
        <f t="shared" si="6"/>
        <v>30530.5625</v>
      </c>
      <c r="B59">
        <f t="shared" si="7"/>
        <v>3.5833333333333353</v>
      </c>
      <c r="C59" t="str">
        <f>IFERROR(AVERAGEIFS('Hard Drives'!$I$5:$I$355,'Hard Drives'!$A$5:$A$355,"&gt;="&amp;Predictions!A58,'Hard Drives'!$A$5:$A$355,"&lt;"&amp;Predictions!A59), "")</f>
        <v/>
      </c>
      <c r="D59" t="str">
        <f t="shared" si="8"/>
        <v/>
      </c>
      <c r="E59" t="str">
        <f>IFERROR(AVERAGEIFS(SSDs!$H$5:$H$100,SSDs!$A$5:$A$100,"&gt;="&amp;Predictions!A58, SSDs!$A$5:$A$100,"&lt;"&amp;Predictions!A59), "")</f>
        <v/>
      </c>
      <c r="F59" t="str">
        <f t="shared" si="9"/>
        <v/>
      </c>
      <c r="G59" t="str">
        <f>IFERROR(AVERAGEIFS(XPoint!$H$5:$H$100,XPoint!$A$5:$A$100,"&gt;="&amp;Predictions!A58, XPoint!$A$5:$A$100,"&lt;"&amp;Predictions!A59), "")</f>
        <v/>
      </c>
      <c r="H59" t="str">
        <f t="shared" si="10"/>
        <v/>
      </c>
      <c r="J59" s="8">
        <f t="shared" si="2"/>
        <v>3.3862367507578552</v>
      </c>
      <c r="K59" t="str">
        <f t="shared" si="3"/>
        <v/>
      </c>
      <c r="M59" s="8">
        <f t="shared" si="4"/>
        <v>2.5876105336568691</v>
      </c>
      <c r="N59" t="str">
        <f t="shared" si="5"/>
        <v/>
      </c>
      <c r="P59" s="8">
        <f t="shared" si="11"/>
        <v>1.0862381289350269</v>
      </c>
      <c r="Q59" t="str">
        <f t="shared" si="12"/>
        <v/>
      </c>
    </row>
    <row r="60" spans="1:17">
      <c r="A60" s="1">
        <f t="shared" si="6"/>
        <v>30561</v>
      </c>
      <c r="B60">
        <f t="shared" si="7"/>
        <v>3.6666666666666687</v>
      </c>
      <c r="C60" t="str">
        <f>IFERROR(AVERAGEIFS('Hard Drives'!$I$5:$I$355,'Hard Drives'!$A$5:$A$355,"&gt;="&amp;Predictions!A59,'Hard Drives'!$A$5:$A$355,"&lt;"&amp;Predictions!A60), "")</f>
        <v/>
      </c>
      <c r="D60" t="str">
        <f t="shared" si="8"/>
        <v/>
      </c>
      <c r="E60" t="str">
        <f>IFERROR(AVERAGEIFS(SSDs!$H$5:$H$100,SSDs!$A$5:$A$100,"&gt;="&amp;Predictions!A59, SSDs!$A$5:$A$100,"&lt;"&amp;Predictions!A60), "")</f>
        <v/>
      </c>
      <c r="F60" t="str">
        <f t="shared" si="9"/>
        <v/>
      </c>
      <c r="G60" t="str">
        <f>IFERROR(AVERAGEIFS(XPoint!$H$5:$H$100,XPoint!$A$5:$A$100,"&gt;="&amp;Predictions!A59, XPoint!$A$5:$A$100,"&lt;"&amp;Predictions!A60), "")</f>
        <v/>
      </c>
      <c r="H60" t="str">
        <f t="shared" si="10"/>
        <v/>
      </c>
      <c r="J60" s="8">
        <f t="shared" si="2"/>
        <v>3.3943149768284382</v>
      </c>
      <c r="K60" t="str">
        <f t="shared" si="3"/>
        <v/>
      </c>
      <c r="M60" s="8">
        <f t="shared" si="4"/>
        <v>2.5917086025853333</v>
      </c>
      <c r="N60" t="str">
        <f t="shared" si="5"/>
        <v/>
      </c>
      <c r="P60" s="8">
        <f t="shared" si="11"/>
        <v>1.0862381289350269</v>
      </c>
      <c r="Q60" t="str">
        <f t="shared" si="12"/>
        <v/>
      </c>
    </row>
    <row r="61" spans="1:17">
      <c r="A61" s="1">
        <f t="shared" si="6"/>
        <v>30591.4375</v>
      </c>
      <c r="B61">
        <f t="shared" si="7"/>
        <v>3.7500000000000022</v>
      </c>
      <c r="C61" t="str">
        <f>IFERROR(AVERAGEIFS('Hard Drives'!$I$5:$I$355,'Hard Drives'!$A$5:$A$355,"&gt;="&amp;Predictions!A60,'Hard Drives'!$A$5:$A$355,"&lt;"&amp;Predictions!A61), "")</f>
        <v/>
      </c>
      <c r="D61" t="str">
        <f t="shared" si="8"/>
        <v/>
      </c>
      <c r="E61" t="str">
        <f>IFERROR(AVERAGEIFS(SSDs!$H$5:$H$100,SSDs!$A$5:$A$100,"&gt;="&amp;Predictions!A60, SSDs!$A$5:$A$100,"&lt;"&amp;Predictions!A61), "")</f>
        <v/>
      </c>
      <c r="F61" t="str">
        <f t="shared" si="9"/>
        <v/>
      </c>
      <c r="G61" t="str">
        <f>IFERROR(AVERAGEIFS(XPoint!$H$5:$H$100,XPoint!$A$5:$A$100,"&gt;="&amp;Predictions!A60, XPoint!$A$5:$A$100,"&lt;"&amp;Predictions!A61), "")</f>
        <v/>
      </c>
      <c r="H61" t="str">
        <f t="shared" si="10"/>
        <v/>
      </c>
      <c r="J61" s="8">
        <f t="shared" si="2"/>
        <v>3.4025258546251429</v>
      </c>
      <c r="K61" t="str">
        <f t="shared" si="3"/>
        <v/>
      </c>
      <c r="M61" s="8">
        <f t="shared" si="4"/>
        <v>2.5958861662947497</v>
      </c>
      <c r="N61" t="str">
        <f t="shared" si="5"/>
        <v/>
      </c>
      <c r="P61" s="8">
        <f t="shared" si="11"/>
        <v>1.0862381289350269</v>
      </c>
      <c r="Q61" t="str">
        <f t="shared" si="12"/>
        <v/>
      </c>
    </row>
    <row r="62" spans="1:17">
      <c r="A62" s="1">
        <f t="shared" si="6"/>
        <v>30621.875</v>
      </c>
      <c r="B62">
        <f t="shared" si="7"/>
        <v>3.8333333333333357</v>
      </c>
      <c r="C62" t="str">
        <f>IFERROR(AVERAGEIFS('Hard Drives'!$I$5:$I$355,'Hard Drives'!$A$5:$A$355,"&gt;="&amp;Predictions!A61,'Hard Drives'!$A$5:$A$355,"&lt;"&amp;Predictions!A62), "")</f>
        <v/>
      </c>
      <c r="D62" t="str">
        <f t="shared" si="8"/>
        <v/>
      </c>
      <c r="E62" t="str">
        <f>IFERROR(AVERAGEIFS(SSDs!$H$5:$H$100,SSDs!$A$5:$A$100,"&gt;="&amp;Predictions!A61, SSDs!$A$5:$A$100,"&lt;"&amp;Predictions!A62), "")</f>
        <v/>
      </c>
      <c r="F62" t="str">
        <f t="shared" si="9"/>
        <v/>
      </c>
      <c r="G62" t="str">
        <f>IFERROR(AVERAGEIFS(XPoint!$H$5:$H$100,XPoint!$A$5:$A$100,"&gt;="&amp;Predictions!A61, XPoint!$A$5:$A$100,"&lt;"&amp;Predictions!A62), "")</f>
        <v/>
      </c>
      <c r="H62" t="str">
        <f t="shared" si="10"/>
        <v/>
      </c>
      <c r="J62" s="8">
        <f t="shared" si="2"/>
        <v>3.4108707695244895</v>
      </c>
      <c r="K62" t="str">
        <f t="shared" si="3"/>
        <v/>
      </c>
      <c r="M62" s="8">
        <f t="shared" si="4"/>
        <v>2.6001443356718026</v>
      </c>
      <c r="N62" t="str">
        <f t="shared" si="5"/>
        <v/>
      </c>
      <c r="P62" s="8">
        <f t="shared" si="11"/>
        <v>1.0862381289350269</v>
      </c>
      <c r="Q62" t="str">
        <f t="shared" si="12"/>
        <v/>
      </c>
    </row>
    <row r="63" spans="1:17">
      <c r="A63" s="1">
        <f t="shared" si="6"/>
        <v>30652.3125</v>
      </c>
      <c r="B63">
        <f t="shared" si="7"/>
        <v>3.9166666666666692</v>
      </c>
      <c r="C63" t="str">
        <f>IFERROR(AVERAGEIFS('Hard Drives'!$I$5:$I$355,'Hard Drives'!$A$5:$A$355,"&gt;="&amp;Predictions!A62,'Hard Drives'!$A$5:$A$355,"&lt;"&amp;Predictions!A63), "")</f>
        <v/>
      </c>
      <c r="D63" t="str">
        <f t="shared" si="8"/>
        <v/>
      </c>
      <c r="E63" t="str">
        <f>IFERROR(AVERAGEIFS(SSDs!$H$5:$H$100,SSDs!$A$5:$A$100,"&gt;="&amp;Predictions!A62, SSDs!$A$5:$A$100,"&lt;"&amp;Predictions!A63), "")</f>
        <v/>
      </c>
      <c r="F63" t="str">
        <f t="shared" si="9"/>
        <v/>
      </c>
      <c r="G63" t="str">
        <f>IFERROR(AVERAGEIFS(XPoint!$H$5:$H$100,XPoint!$A$5:$A$100,"&gt;="&amp;Predictions!A62, XPoint!$A$5:$A$100,"&lt;"&amp;Predictions!A63), "")</f>
        <v/>
      </c>
      <c r="H63" t="str">
        <f t="shared" si="10"/>
        <v/>
      </c>
      <c r="J63" s="8">
        <f t="shared" si="2"/>
        <v>3.4193511002571779</v>
      </c>
      <c r="K63" t="str">
        <f t="shared" si="3"/>
        <v/>
      </c>
      <c r="M63" s="8">
        <f t="shared" si="4"/>
        <v>2.604484225699133</v>
      </c>
      <c r="N63" t="str">
        <f t="shared" si="5"/>
        <v/>
      </c>
      <c r="P63" s="8">
        <f t="shared" si="11"/>
        <v>1.0862381289350269</v>
      </c>
      <c r="Q63" t="str">
        <f t="shared" si="12"/>
        <v/>
      </c>
    </row>
    <row r="64" spans="1:17">
      <c r="A64" s="1">
        <f t="shared" si="6"/>
        <v>30682.75</v>
      </c>
      <c r="B64">
        <f t="shared" si="7"/>
        <v>4.0000000000000027</v>
      </c>
      <c r="C64">
        <f>IFERROR(AVERAGEIFS('Hard Drives'!$I$5:$I$355,'Hard Drives'!$A$5:$A$355,"&gt;="&amp;Predictions!A63,'Hard Drives'!$A$5:$A$355,"&lt;"&amp;Predictions!A64), "")</f>
        <v>3.4384159214564822</v>
      </c>
      <c r="D64">
        <f t="shared" si="8"/>
        <v>17.714911727762257</v>
      </c>
      <c r="E64" t="str">
        <f>IFERROR(AVERAGEIFS(SSDs!$H$5:$H$100,SSDs!$A$5:$A$100,"&gt;="&amp;Predictions!A63, SSDs!$A$5:$A$100,"&lt;"&amp;Predictions!A64), "")</f>
        <v/>
      </c>
      <c r="F64" t="str">
        <f t="shared" si="9"/>
        <v/>
      </c>
      <c r="G64" t="str">
        <f>IFERROR(AVERAGEIFS(XPoint!$H$5:$H$100,XPoint!$A$5:$A$100,"&gt;="&amp;Predictions!A63, XPoint!$A$5:$A$100,"&lt;"&amp;Predictions!A64), "")</f>
        <v/>
      </c>
      <c r="H64" t="str">
        <f t="shared" si="10"/>
        <v/>
      </c>
      <c r="J64" s="8">
        <f t="shared" si="2"/>
        <v>3.4279682182587701</v>
      </c>
      <c r="K64">
        <f t="shared" si="3"/>
        <v>1.0915450210748479E-4</v>
      </c>
      <c r="M64" s="8">
        <f t="shared" si="4"/>
        <v>2.6089069551591044</v>
      </c>
      <c r="N64" t="str">
        <f t="shared" si="5"/>
        <v/>
      </c>
      <c r="P64" s="8">
        <f t="shared" si="11"/>
        <v>1.0862381289350269</v>
      </c>
      <c r="Q64" t="str">
        <f t="shared" si="12"/>
        <v/>
      </c>
    </row>
    <row r="65" spans="1:17">
      <c r="A65" s="1">
        <f t="shared" si="6"/>
        <v>30713.1875</v>
      </c>
      <c r="B65">
        <f t="shared" si="7"/>
        <v>4.0833333333333357</v>
      </c>
      <c r="C65" t="str">
        <f>IFERROR(AVERAGEIFS('Hard Drives'!$I$5:$I$355,'Hard Drives'!$A$5:$A$355,"&gt;="&amp;Predictions!A64,'Hard Drives'!$A$5:$A$355,"&lt;"&amp;Predictions!A65), "")</f>
        <v/>
      </c>
      <c r="D65" t="str">
        <f t="shared" si="8"/>
        <v/>
      </c>
      <c r="E65" t="str">
        <f>IFERROR(AVERAGEIFS(SSDs!$H$5:$H$100,SSDs!$A$5:$A$100,"&gt;="&amp;Predictions!A64, SSDs!$A$5:$A$100,"&lt;"&amp;Predictions!A65), "")</f>
        <v/>
      </c>
      <c r="F65" t="str">
        <f t="shared" si="9"/>
        <v/>
      </c>
      <c r="G65" t="str">
        <f>IFERROR(AVERAGEIFS(XPoint!$H$5:$H$100,XPoint!$A$5:$A$100,"&gt;="&amp;Predictions!A64, XPoint!$A$5:$A$100,"&lt;"&amp;Predictions!A65), "")</f>
        <v/>
      </c>
      <c r="H65" t="str">
        <f t="shared" si="10"/>
        <v/>
      </c>
      <c r="J65" s="8">
        <f t="shared" si="2"/>
        <v>3.43672348701174</v>
      </c>
      <c r="K65" t="str">
        <f t="shared" si="3"/>
        <v/>
      </c>
      <c r="M65" s="8">
        <f t="shared" si="4"/>
        <v>2.6134136463303577</v>
      </c>
      <c r="N65" t="str">
        <f t="shared" si="5"/>
        <v/>
      </c>
      <c r="P65" s="8">
        <f t="shared" si="11"/>
        <v>1.0862381289350269</v>
      </c>
      <c r="Q65" t="str">
        <f t="shared" si="12"/>
        <v/>
      </c>
    </row>
    <row r="66" spans="1:17">
      <c r="A66" s="1">
        <f t="shared" si="6"/>
        <v>30743.625</v>
      </c>
      <c r="B66">
        <f t="shared" si="7"/>
        <v>4.1666666666666687</v>
      </c>
      <c r="C66" t="str">
        <f>IFERROR(AVERAGEIFS('Hard Drives'!$I$5:$I$355,'Hard Drives'!$A$5:$A$355,"&gt;="&amp;Predictions!A65,'Hard Drives'!$A$5:$A$355,"&lt;"&amp;Predictions!A66), "")</f>
        <v/>
      </c>
      <c r="D66" t="str">
        <f t="shared" si="8"/>
        <v/>
      </c>
      <c r="E66" t="str">
        <f>IFERROR(AVERAGEIFS(SSDs!$H$5:$H$100,SSDs!$A$5:$A$100,"&gt;="&amp;Predictions!A65, SSDs!$A$5:$A$100,"&lt;"&amp;Predictions!A66), "")</f>
        <v/>
      </c>
      <c r="F66" t="str">
        <f t="shared" si="9"/>
        <v/>
      </c>
      <c r="G66" t="str">
        <f>IFERROR(AVERAGEIFS(XPoint!$H$5:$H$100,XPoint!$A$5:$A$100,"&gt;="&amp;Predictions!A65, XPoint!$A$5:$A$100,"&lt;"&amp;Predictions!A66), "")</f>
        <v/>
      </c>
      <c r="H66" t="str">
        <f t="shared" si="10"/>
        <v/>
      </c>
      <c r="J66" s="8">
        <f t="shared" si="2"/>
        <v>3.4456182613791926</v>
      </c>
      <c r="K66" t="str">
        <f t="shared" si="3"/>
        <v/>
      </c>
      <c r="M66" s="8">
        <f t="shared" si="4"/>
        <v>2.6180054246772149</v>
      </c>
      <c r="N66" t="str">
        <f t="shared" si="5"/>
        <v/>
      </c>
      <c r="P66" s="8">
        <f t="shared" si="11"/>
        <v>1.0862381289350269</v>
      </c>
      <c r="Q66" t="str">
        <f t="shared" si="12"/>
        <v/>
      </c>
    </row>
    <row r="67" spans="1:17">
      <c r="A67" s="1">
        <f t="shared" si="6"/>
        <v>30774.0625</v>
      </c>
      <c r="B67">
        <f t="shared" si="7"/>
        <v>4.2500000000000018</v>
      </c>
      <c r="C67">
        <f>IFERROR(AVERAGEIFS('Hard Drives'!$I$5:$I$355,'Hard Drives'!$A$5:$A$355,"&gt;="&amp;Predictions!A66,'Hard Drives'!$A$5:$A$355,"&lt;"&amp;Predictions!A67), "")</f>
        <v>3.4933506614200063</v>
      </c>
      <c r="D67">
        <f t="shared" si="8"/>
        <v>17.255498952848249</v>
      </c>
      <c r="E67" t="str">
        <f>IFERROR(AVERAGEIFS(SSDs!$H$5:$H$100,SSDs!$A$5:$A$100,"&gt;="&amp;Predictions!A66, SSDs!$A$5:$A$100,"&lt;"&amp;Predictions!A67), "")</f>
        <v/>
      </c>
      <c r="F67" t="str">
        <f t="shared" si="9"/>
        <v/>
      </c>
      <c r="G67" t="str">
        <f>IFERROR(AVERAGEIFS(XPoint!$H$5:$H$100,XPoint!$A$5:$A$100,"&gt;="&amp;Predictions!A66, XPoint!$A$5:$A$100,"&lt;"&amp;Predictions!A67), "")</f>
        <v/>
      </c>
      <c r="H67" t="str">
        <f t="shared" si="10"/>
        <v/>
      </c>
      <c r="J67" s="8">
        <f t="shared" si="2"/>
        <v>3.4546538869305889</v>
      </c>
      <c r="K67">
        <f t="shared" si="3"/>
        <v>1.4974403558848197E-3</v>
      </c>
      <c r="M67" s="8">
        <f t="shared" si="4"/>
        <v>2.6226834185320018</v>
      </c>
      <c r="N67" t="str">
        <f t="shared" si="5"/>
        <v/>
      </c>
      <c r="P67" s="8">
        <f t="shared" si="11"/>
        <v>1.0862381289350269</v>
      </c>
      <c r="Q67" t="str">
        <f t="shared" si="12"/>
        <v/>
      </c>
    </row>
    <row r="68" spans="1:17">
      <c r="A68" s="1">
        <f t="shared" si="6"/>
        <v>30804.5</v>
      </c>
      <c r="B68">
        <f t="shared" si="7"/>
        <v>4.3333333333333348</v>
      </c>
      <c r="C68" t="str">
        <f>IFERROR(AVERAGEIFS('Hard Drives'!$I$5:$I$355,'Hard Drives'!$A$5:$A$355,"&gt;="&amp;Predictions!A67,'Hard Drives'!$A$5:$A$355,"&lt;"&amp;Predictions!A68), "")</f>
        <v/>
      </c>
      <c r="D68" t="str">
        <f t="shared" si="8"/>
        <v/>
      </c>
      <c r="E68" t="str">
        <f>IFERROR(AVERAGEIFS(SSDs!$H$5:$H$100,SSDs!$A$5:$A$100,"&gt;="&amp;Predictions!A67, SSDs!$A$5:$A$100,"&lt;"&amp;Predictions!A68), "")</f>
        <v/>
      </c>
      <c r="F68" t="str">
        <f t="shared" si="9"/>
        <v/>
      </c>
      <c r="G68" t="str">
        <f>IFERROR(AVERAGEIFS(XPoint!$H$5:$H$100,XPoint!$A$5:$A$100,"&gt;="&amp;Predictions!A67, XPoint!$A$5:$A$100,"&lt;"&amp;Predictions!A68), "")</f>
        <v/>
      </c>
      <c r="H68" t="str">
        <f t="shared" si="10"/>
        <v/>
      </c>
      <c r="J68" s="8">
        <f t="shared" si="2"/>
        <v>3.4638316992598219</v>
      </c>
      <c r="K68" t="str">
        <f t="shared" si="3"/>
        <v/>
      </c>
      <c r="M68" s="8">
        <f t="shared" si="4"/>
        <v>2.6274487587703645</v>
      </c>
      <c r="N68" t="str">
        <f t="shared" si="5"/>
        <v/>
      </c>
      <c r="P68" s="8">
        <f t="shared" si="11"/>
        <v>1.0862381289350269</v>
      </c>
      <c r="Q68" t="str">
        <f t="shared" si="12"/>
        <v/>
      </c>
    </row>
    <row r="69" spans="1:17">
      <c r="A69" s="1">
        <f t="shared" si="6"/>
        <v>30834.9375</v>
      </c>
      <c r="B69">
        <f t="shared" si="7"/>
        <v>4.4166666666666679</v>
      </c>
      <c r="C69">
        <f>IFERROR(AVERAGEIFS('Hard Drives'!$I$5:$I$355,'Hard Drives'!$A$5:$A$355,"&gt;="&amp;Predictions!A68,'Hard Drives'!$A$5:$A$355,"&lt;"&amp;Predictions!A69), "")</f>
        <v>3.4961351123258453</v>
      </c>
      <c r="D69">
        <f t="shared" si="8"/>
        <v>17.23237363337784</v>
      </c>
      <c r="E69" t="str">
        <f>IFERROR(AVERAGEIFS(SSDs!$H$5:$H$100,SSDs!$A$5:$A$100,"&gt;="&amp;Predictions!A68, SSDs!$A$5:$A$100,"&lt;"&amp;Predictions!A69), "")</f>
        <v/>
      </c>
      <c r="F69" t="str">
        <f t="shared" si="9"/>
        <v/>
      </c>
      <c r="G69" t="str">
        <f>IFERROR(AVERAGEIFS(XPoint!$H$5:$H$100,XPoint!$A$5:$A$100,"&gt;="&amp;Predictions!A68, XPoint!$A$5:$A$100,"&lt;"&amp;Predictions!A69), "")</f>
        <v/>
      </c>
      <c r="H69" t="str">
        <f t="shared" si="10"/>
        <v/>
      </c>
      <c r="J69" s="8">
        <f t="shared" si="2"/>
        <v>3.4731530232960006</v>
      </c>
      <c r="K69">
        <f t="shared" si="3"/>
        <v>5.2817641617570652E-4</v>
      </c>
      <c r="M69" s="8">
        <f t="shared" si="4"/>
        <v>2.632302578479667</v>
      </c>
      <c r="N69" t="str">
        <f t="shared" si="5"/>
        <v/>
      </c>
      <c r="P69" s="8">
        <f t="shared" si="11"/>
        <v>1.0862381289350269</v>
      </c>
      <c r="Q69" t="str">
        <f t="shared" si="12"/>
        <v/>
      </c>
    </row>
    <row r="70" spans="1:17">
      <c r="A70" s="1">
        <f t="shared" si="6"/>
        <v>30865.375</v>
      </c>
      <c r="B70">
        <f t="shared" si="7"/>
        <v>4.5000000000000009</v>
      </c>
      <c r="C70" t="str">
        <f>IFERROR(AVERAGEIFS('Hard Drives'!$I$5:$I$355,'Hard Drives'!$A$5:$A$355,"&gt;="&amp;Predictions!A69,'Hard Drives'!$A$5:$A$355,"&lt;"&amp;Predictions!A70), "")</f>
        <v/>
      </c>
      <c r="D70" t="str">
        <f t="shared" si="8"/>
        <v/>
      </c>
      <c r="E70" t="str">
        <f>IFERROR(AVERAGEIFS(SSDs!$H$5:$H$100,SSDs!$A$5:$A$100,"&gt;="&amp;Predictions!A69, SSDs!$A$5:$A$100,"&lt;"&amp;Predictions!A70), "")</f>
        <v/>
      </c>
      <c r="F70" t="str">
        <f t="shared" si="9"/>
        <v/>
      </c>
      <c r="G70" t="str">
        <f>IFERROR(AVERAGEIFS(XPoint!$H$5:$H$100,XPoint!$A$5:$A$100,"&gt;="&amp;Predictions!A69, XPoint!$A$5:$A$100,"&lt;"&amp;Predictions!A70), "")</f>
        <v/>
      </c>
      <c r="H70" t="str">
        <f t="shared" si="10"/>
        <v/>
      </c>
      <c r="J70" s="8">
        <f t="shared" si="2"/>
        <v>3.4826191726073121</v>
      </c>
      <c r="K70" t="str">
        <f t="shared" si="3"/>
        <v/>
      </c>
      <c r="M70" s="8">
        <f t="shared" si="4"/>
        <v>2.6372460126205555</v>
      </c>
      <c r="N70" t="str">
        <f t="shared" si="5"/>
        <v/>
      </c>
      <c r="P70" s="8">
        <f t="shared" si="11"/>
        <v>1.0862381289350269</v>
      </c>
      <c r="Q70" t="str">
        <f t="shared" si="12"/>
        <v/>
      </c>
    </row>
    <row r="71" spans="1:17">
      <c r="A71" s="1">
        <f t="shared" si="6"/>
        <v>30895.8125</v>
      </c>
      <c r="B71">
        <f t="shared" si="7"/>
        <v>4.5833333333333339</v>
      </c>
      <c r="C71" t="str">
        <f>IFERROR(AVERAGEIFS('Hard Drives'!$I$5:$I$355,'Hard Drives'!$A$5:$A$355,"&gt;="&amp;Predictions!A70,'Hard Drives'!$A$5:$A$355,"&lt;"&amp;Predictions!A71), "")</f>
        <v/>
      </c>
      <c r="D71" t="str">
        <f t="shared" si="8"/>
        <v/>
      </c>
      <c r="E71" t="str">
        <f>IFERROR(AVERAGEIFS(SSDs!$H$5:$H$100,SSDs!$A$5:$A$100,"&gt;="&amp;Predictions!A70, SSDs!$A$5:$A$100,"&lt;"&amp;Predictions!A71), "")</f>
        <v/>
      </c>
      <c r="F71" t="str">
        <f t="shared" si="9"/>
        <v/>
      </c>
      <c r="G71" t="str">
        <f>IFERROR(AVERAGEIFS(XPoint!$H$5:$H$100,XPoint!$A$5:$A$100,"&gt;="&amp;Predictions!A70, XPoint!$A$5:$A$100,"&lt;"&amp;Predictions!A71), "")</f>
        <v/>
      </c>
      <c r="H71" t="str">
        <f t="shared" si="10"/>
        <v/>
      </c>
      <c r="J71" s="8">
        <f t="shared" si="2"/>
        <v>3.4922314486983579</v>
      </c>
      <c r="K71" t="str">
        <f t="shared" si="3"/>
        <v/>
      </c>
      <c r="M71" s="8">
        <f t="shared" si="4"/>
        <v>2.6422801976817909</v>
      </c>
      <c r="N71" t="str">
        <f t="shared" si="5"/>
        <v/>
      </c>
      <c r="P71" s="8">
        <f t="shared" si="11"/>
        <v>1.0862381289350269</v>
      </c>
      <c r="Q71" t="str">
        <f t="shared" si="12"/>
        <v/>
      </c>
    </row>
    <row r="72" spans="1:17">
      <c r="A72" s="1">
        <f t="shared" si="6"/>
        <v>30926.25</v>
      </c>
      <c r="B72">
        <f t="shared" si="7"/>
        <v>4.666666666666667</v>
      </c>
      <c r="C72" t="str">
        <f>IFERROR(AVERAGEIFS('Hard Drives'!$I$5:$I$355,'Hard Drives'!$A$5:$A$355,"&gt;="&amp;Predictions!A71,'Hard Drives'!$A$5:$A$355,"&lt;"&amp;Predictions!A72), "")</f>
        <v/>
      </c>
      <c r="D72" t="str">
        <f t="shared" si="8"/>
        <v/>
      </c>
      <c r="E72" t="str">
        <f>IFERROR(AVERAGEIFS(SSDs!$H$5:$H$100,SSDs!$A$5:$A$100,"&gt;="&amp;Predictions!A71, SSDs!$A$5:$A$100,"&lt;"&amp;Predictions!A72), "")</f>
        <v/>
      </c>
      <c r="F72" t="str">
        <f t="shared" si="9"/>
        <v/>
      </c>
      <c r="G72" t="str">
        <f>IFERROR(AVERAGEIFS(XPoint!$H$5:$H$100,XPoint!$A$5:$A$100,"&gt;="&amp;Predictions!A71, XPoint!$A$5:$A$100,"&lt;"&amp;Predictions!A72), "")</f>
        <v/>
      </c>
      <c r="H72" t="str">
        <f t="shared" si="10"/>
        <v/>
      </c>
      <c r="J72" s="8">
        <f t="shared" si="2"/>
        <v>3.5019911403013602</v>
      </c>
      <c r="K72" t="str">
        <f t="shared" si="3"/>
        <v/>
      </c>
      <c r="M72" s="8">
        <f t="shared" si="4"/>
        <v>2.6474062713284559</v>
      </c>
      <c r="N72" t="str">
        <f t="shared" si="5"/>
        <v/>
      </c>
      <c r="P72" s="8">
        <f t="shared" si="11"/>
        <v>1.0862381289350269</v>
      </c>
      <c r="Q72" t="str">
        <f t="shared" si="12"/>
        <v/>
      </c>
    </row>
    <row r="73" spans="1:17">
      <c r="A73" s="1">
        <f t="shared" si="6"/>
        <v>30956.6875</v>
      </c>
      <c r="B73">
        <f t="shared" si="7"/>
        <v>4.75</v>
      </c>
      <c r="C73" t="str">
        <f>IFERROR(AVERAGEIFS('Hard Drives'!$I$5:$I$355,'Hard Drives'!$A$5:$A$355,"&gt;="&amp;Predictions!A72,'Hard Drives'!$A$5:$A$355,"&lt;"&amp;Predictions!A73), "")</f>
        <v/>
      </c>
      <c r="D73" t="str">
        <f t="shared" si="8"/>
        <v/>
      </c>
      <c r="E73" t="str">
        <f>IFERROR(AVERAGEIFS(SSDs!$H$5:$H$100,SSDs!$A$5:$A$100,"&gt;="&amp;Predictions!A72, SSDs!$A$5:$A$100,"&lt;"&amp;Predictions!A73), "")</f>
        <v/>
      </c>
      <c r="F73" t="str">
        <f t="shared" si="9"/>
        <v/>
      </c>
      <c r="G73" t="str">
        <f>IFERROR(AVERAGEIFS(XPoint!$H$5:$H$100,XPoint!$A$5:$A$100,"&gt;="&amp;Predictions!A72, XPoint!$A$5:$A$100,"&lt;"&amp;Predictions!A73), "")</f>
        <v/>
      </c>
      <c r="H73" t="str">
        <f t="shared" si="10"/>
        <v/>
      </c>
      <c r="J73" s="8">
        <f t="shared" si="2"/>
        <v>3.5118995226616567</v>
      </c>
      <c r="K73" t="str">
        <f t="shared" si="3"/>
        <v/>
      </c>
      <c r="M73" s="8">
        <f t="shared" si="4"/>
        <v>2.652625372043643</v>
      </c>
      <c r="N73" t="str">
        <f t="shared" si="5"/>
        <v/>
      </c>
      <c r="P73" s="8">
        <f t="shared" si="11"/>
        <v>1.0862381289350269</v>
      </c>
      <c r="Q73" t="str">
        <f t="shared" si="12"/>
        <v/>
      </c>
    </row>
    <row r="74" spans="1:17">
      <c r="A74" s="1">
        <f t="shared" si="6"/>
        <v>30987.125</v>
      </c>
      <c r="B74">
        <f t="shared" si="7"/>
        <v>4.833333333333333</v>
      </c>
      <c r="C74" t="str">
        <f>IFERROR(AVERAGEIFS('Hard Drives'!$I$5:$I$355,'Hard Drives'!$A$5:$A$355,"&gt;="&amp;Predictions!A73,'Hard Drives'!$A$5:$A$355,"&lt;"&amp;Predictions!A74), "")</f>
        <v/>
      </c>
      <c r="D74" t="str">
        <f t="shared" si="8"/>
        <v/>
      </c>
      <c r="E74" t="str">
        <f>IFERROR(AVERAGEIFS(SSDs!$H$5:$H$100,SSDs!$A$5:$A$100,"&gt;="&amp;Predictions!A73, SSDs!$A$5:$A$100,"&lt;"&amp;Predictions!A74), "")</f>
        <v/>
      </c>
      <c r="F74" t="str">
        <f t="shared" si="9"/>
        <v/>
      </c>
      <c r="G74" t="str">
        <f>IFERROR(AVERAGEIFS(XPoint!$H$5:$H$100,XPoint!$A$5:$A$100,"&gt;="&amp;Predictions!A73, XPoint!$A$5:$A$100,"&lt;"&amp;Predictions!A74), "")</f>
        <v/>
      </c>
      <c r="H74" t="str">
        <f t="shared" si="10"/>
        <v/>
      </c>
      <c r="J74" s="8">
        <f t="shared" si="2"/>
        <v>3.5219578568179171</v>
      </c>
      <c r="K74" t="str">
        <f t="shared" si="3"/>
        <v/>
      </c>
      <c r="M74" s="8">
        <f t="shared" si="4"/>
        <v>2.6579386387637487</v>
      </c>
      <c r="N74" t="str">
        <f t="shared" si="5"/>
        <v/>
      </c>
      <c r="P74" s="8">
        <f t="shared" si="11"/>
        <v>1.0862381289350269</v>
      </c>
      <c r="Q74" t="str">
        <f t="shared" si="12"/>
        <v/>
      </c>
    </row>
    <row r="75" spans="1:17">
      <c r="A75" s="1">
        <f t="shared" si="6"/>
        <v>31017.5625</v>
      </c>
      <c r="B75">
        <f t="shared" si="7"/>
        <v>4.9166666666666661</v>
      </c>
      <c r="C75" t="str">
        <f>IFERROR(AVERAGEIFS('Hard Drives'!$I$5:$I$355,'Hard Drives'!$A$5:$A$355,"&gt;="&amp;Predictions!A74,'Hard Drives'!$A$5:$A$355,"&lt;"&amp;Predictions!A75), "")</f>
        <v/>
      </c>
      <c r="D75" t="str">
        <f t="shared" si="8"/>
        <v/>
      </c>
      <c r="E75" t="str">
        <f>IFERROR(AVERAGEIFS(SSDs!$H$5:$H$100,SSDs!$A$5:$A$100,"&gt;="&amp;Predictions!A74, SSDs!$A$5:$A$100,"&lt;"&amp;Predictions!A75), "")</f>
        <v/>
      </c>
      <c r="F75" t="str">
        <f t="shared" si="9"/>
        <v/>
      </c>
      <c r="G75" t="str">
        <f>IFERROR(AVERAGEIFS(XPoint!$H$5:$H$100,XPoint!$A$5:$A$100,"&gt;="&amp;Predictions!A74, XPoint!$A$5:$A$100,"&lt;"&amp;Predictions!A75), "")</f>
        <v/>
      </c>
      <c r="H75" t="str">
        <f t="shared" si="10"/>
        <v/>
      </c>
      <c r="J75" s="8">
        <f t="shared" si="2"/>
        <v>3.532167388877522</v>
      </c>
      <c r="K75" t="str">
        <f t="shared" si="3"/>
        <v/>
      </c>
      <c r="M75" s="8">
        <f t="shared" si="4"/>
        <v>2.6633472105074967</v>
      </c>
      <c r="N75" t="str">
        <f t="shared" si="5"/>
        <v/>
      </c>
      <c r="P75" s="8">
        <f t="shared" si="11"/>
        <v>1.0862381289350269</v>
      </c>
      <c r="Q75" t="str">
        <f t="shared" si="12"/>
        <v/>
      </c>
    </row>
    <row r="76" spans="1:17">
      <c r="A76" s="1">
        <f t="shared" si="6"/>
        <v>31048</v>
      </c>
      <c r="B76">
        <f t="shared" si="7"/>
        <v>4.9999999999999991</v>
      </c>
      <c r="C76" t="str">
        <f>IFERROR(AVERAGEIFS('Hard Drives'!$I$5:$I$355,'Hard Drives'!$A$5:$A$355,"&gt;="&amp;Predictions!A75,'Hard Drives'!$A$5:$A$355,"&lt;"&amp;Predictions!A76), "")</f>
        <v/>
      </c>
      <c r="D76" t="str">
        <f t="shared" si="8"/>
        <v/>
      </c>
      <c r="E76" t="str">
        <f>IFERROR(AVERAGEIFS(SSDs!$H$5:$H$100,SSDs!$A$5:$A$100,"&gt;="&amp;Predictions!A75, SSDs!$A$5:$A$100,"&lt;"&amp;Predictions!A76), "")</f>
        <v/>
      </c>
      <c r="F76" t="str">
        <f t="shared" si="9"/>
        <v/>
      </c>
      <c r="G76" t="str">
        <f>IFERROR(AVERAGEIFS(XPoint!$H$5:$H$100,XPoint!$A$5:$A$100,"&gt;="&amp;Predictions!A75, XPoint!$A$5:$A$100,"&lt;"&amp;Predictions!A76), "")</f>
        <v/>
      </c>
      <c r="H76" t="str">
        <f t="shared" si="10"/>
        <v/>
      </c>
      <c r="J76" s="8">
        <f t="shared" si="2"/>
        <v>3.5425293492875634</v>
      </c>
      <c r="K76" t="str">
        <f t="shared" si="3"/>
        <v/>
      </c>
      <c r="M76" s="8">
        <f t="shared" si="4"/>
        <v>2.6688522259988252</v>
      </c>
      <c r="N76" t="str">
        <f t="shared" si="5"/>
        <v/>
      </c>
      <c r="P76" s="8">
        <f t="shared" si="11"/>
        <v>1.0862381289350269</v>
      </c>
      <c r="Q76" t="str">
        <f t="shared" si="12"/>
        <v/>
      </c>
    </row>
    <row r="77" spans="1:17">
      <c r="A77" s="1">
        <f t="shared" si="6"/>
        <v>31078.4375</v>
      </c>
      <c r="B77">
        <f t="shared" si="7"/>
        <v>5.0833333333333321</v>
      </c>
      <c r="C77" t="str">
        <f>IFERROR(AVERAGEIFS('Hard Drives'!$I$5:$I$355,'Hard Drives'!$A$5:$A$355,"&gt;="&amp;Predictions!A76,'Hard Drives'!$A$5:$A$355,"&lt;"&amp;Predictions!A77), "")</f>
        <v/>
      </c>
      <c r="D77" t="str">
        <f t="shared" si="8"/>
        <v/>
      </c>
      <c r="E77" t="str">
        <f>IFERROR(AVERAGEIFS(SSDs!$H$5:$H$100,SSDs!$A$5:$A$100,"&gt;="&amp;Predictions!A76, SSDs!$A$5:$A$100,"&lt;"&amp;Predictions!A77), "")</f>
        <v/>
      </c>
      <c r="F77" t="str">
        <f t="shared" si="9"/>
        <v/>
      </c>
      <c r="G77" t="str">
        <f>IFERROR(AVERAGEIFS(XPoint!$H$5:$H$100,XPoint!$A$5:$A$100,"&gt;="&amp;Predictions!A76, XPoint!$A$5:$A$100,"&lt;"&amp;Predictions!A77), "")</f>
        <v/>
      </c>
      <c r="H77" t="str">
        <f t="shared" si="10"/>
        <v/>
      </c>
      <c r="J77" s="8">
        <f t="shared" si="2"/>
        <v>3.5530449521019412</v>
      </c>
      <c r="K77" t="str">
        <f t="shared" si="3"/>
        <v/>
      </c>
      <c r="M77" s="8">
        <f t="shared" si="4"/>
        <v>2.6744548232837806</v>
      </c>
      <c r="N77" t="str">
        <f t="shared" si="5"/>
        <v/>
      </c>
      <c r="P77" s="8">
        <f t="shared" si="11"/>
        <v>1.0862381289350269</v>
      </c>
      <c r="Q77" t="str">
        <f t="shared" si="12"/>
        <v/>
      </c>
    </row>
    <row r="78" spans="1:17">
      <c r="A78" s="1">
        <f t="shared" si="6"/>
        <v>31108.875</v>
      </c>
      <c r="B78">
        <f t="shared" si="7"/>
        <v>5.1666666666666652</v>
      </c>
      <c r="C78" t="str">
        <f>IFERROR(AVERAGEIFS('Hard Drives'!$I$5:$I$355,'Hard Drives'!$A$5:$A$355,"&gt;="&amp;Predictions!A77,'Hard Drives'!$A$5:$A$355,"&lt;"&amp;Predictions!A78), "")</f>
        <v/>
      </c>
      <c r="D78" t="str">
        <f t="shared" si="8"/>
        <v/>
      </c>
      <c r="E78" t="str">
        <f>IFERROR(AVERAGEIFS(SSDs!$H$5:$H$100,SSDs!$A$5:$A$100,"&gt;="&amp;Predictions!A77, SSDs!$A$5:$A$100,"&lt;"&amp;Predictions!A78), "")</f>
        <v/>
      </c>
      <c r="F78" t="str">
        <f t="shared" si="9"/>
        <v/>
      </c>
      <c r="G78" t="str">
        <f>IFERROR(AVERAGEIFS(XPoint!$H$5:$H$100,XPoint!$A$5:$A$100,"&gt;="&amp;Predictions!A77, XPoint!$A$5:$A$100,"&lt;"&amp;Predictions!A78), "")</f>
        <v/>
      </c>
      <c r="H78" t="str">
        <f t="shared" si="10"/>
        <v/>
      </c>
      <c r="J78" s="8">
        <f t="shared" si="2"/>
        <v>3.5637153942450297</v>
      </c>
      <c r="K78" t="str">
        <f t="shared" si="3"/>
        <v/>
      </c>
      <c r="M78" s="8">
        <f t="shared" si="4"/>
        <v>2.6801561393415634</v>
      </c>
      <c r="N78" t="str">
        <f t="shared" si="5"/>
        <v/>
      </c>
      <c r="P78" s="8">
        <f t="shared" si="11"/>
        <v>1.0862381289350269</v>
      </c>
      <c r="Q78" t="str">
        <f t="shared" si="12"/>
        <v/>
      </c>
    </row>
    <row r="79" spans="1:17">
      <c r="A79" s="1">
        <f t="shared" si="6"/>
        <v>31139.3125</v>
      </c>
      <c r="B79">
        <f t="shared" si="7"/>
        <v>5.2499999999999982</v>
      </c>
      <c r="C79" t="str">
        <f>IFERROR(AVERAGEIFS('Hard Drives'!$I$5:$I$355,'Hard Drives'!$A$5:$A$355,"&gt;="&amp;Predictions!A78,'Hard Drives'!$A$5:$A$355,"&lt;"&amp;Predictions!A79), "")</f>
        <v/>
      </c>
      <c r="D79" t="str">
        <f t="shared" si="8"/>
        <v/>
      </c>
      <c r="E79" t="str">
        <f>IFERROR(AVERAGEIFS(SSDs!$H$5:$H$100,SSDs!$A$5:$A$100,"&gt;="&amp;Predictions!A78, SSDs!$A$5:$A$100,"&lt;"&amp;Predictions!A79), "")</f>
        <v/>
      </c>
      <c r="F79" t="str">
        <f t="shared" si="9"/>
        <v/>
      </c>
      <c r="G79" t="str">
        <f>IFERROR(AVERAGEIFS(XPoint!$H$5:$H$100,XPoint!$A$5:$A$100,"&gt;="&amp;Predictions!A78, XPoint!$A$5:$A$100,"&lt;"&amp;Predictions!A79), "")</f>
        <v/>
      </c>
      <c r="H79" t="str">
        <f t="shared" si="10"/>
        <v/>
      </c>
      <c r="J79" s="8">
        <f t="shared" si="2"/>
        <v>3.5745418547724275</v>
      </c>
      <c r="K79" t="str">
        <f t="shared" si="3"/>
        <v/>
      </c>
      <c r="M79" s="8">
        <f t="shared" si="4"/>
        <v>2.685957309689881</v>
      </c>
      <c r="N79" t="str">
        <f t="shared" si="5"/>
        <v/>
      </c>
      <c r="P79" s="8">
        <f t="shared" si="11"/>
        <v>1.0862381289350269</v>
      </c>
      <c r="Q79" t="str">
        <f t="shared" si="12"/>
        <v/>
      </c>
    </row>
    <row r="80" spans="1:17">
      <c r="A80" s="1">
        <f t="shared" si="6"/>
        <v>31169.75</v>
      </c>
      <c r="B80">
        <f t="shared" si="7"/>
        <v>5.3333333333333313</v>
      </c>
      <c r="C80" t="str">
        <f>IFERROR(AVERAGEIFS('Hard Drives'!$I$5:$I$355,'Hard Drives'!$A$5:$A$355,"&gt;="&amp;Predictions!A79,'Hard Drives'!$A$5:$A$355,"&lt;"&amp;Predictions!A80), "")</f>
        <v/>
      </c>
      <c r="D80" t="str">
        <f t="shared" si="8"/>
        <v/>
      </c>
      <c r="E80" t="str">
        <f>IFERROR(AVERAGEIFS(SSDs!$H$5:$H$100,SSDs!$A$5:$A$100,"&gt;="&amp;Predictions!A79, SSDs!$A$5:$A$100,"&lt;"&amp;Predictions!A80), "")</f>
        <v/>
      </c>
      <c r="F80" t="str">
        <f t="shared" si="9"/>
        <v/>
      </c>
      <c r="G80" t="str">
        <f>IFERROR(AVERAGEIFS(XPoint!$H$5:$H$100,XPoint!$A$5:$A$100,"&gt;="&amp;Predictions!A79, XPoint!$A$5:$A$100,"&lt;"&amp;Predictions!A80), "")</f>
        <v/>
      </c>
      <c r="H80" t="str">
        <f t="shared" si="10"/>
        <v/>
      </c>
      <c r="J80" s="8">
        <f t="shared" si="2"/>
        <v>3.5855254941292807</v>
      </c>
      <c r="K80" t="str">
        <f t="shared" si="3"/>
        <v/>
      </c>
      <c r="M80" s="8">
        <f t="shared" si="4"/>
        <v>2.6918594679847745</v>
      </c>
      <c r="N80" t="str">
        <f t="shared" si="5"/>
        <v/>
      </c>
      <c r="P80" s="8">
        <f t="shared" si="11"/>
        <v>1.0862381289350269</v>
      </c>
      <c r="Q80" t="str">
        <f t="shared" si="12"/>
        <v/>
      </c>
    </row>
    <row r="81" spans="1:17">
      <c r="A81" s="1">
        <f t="shared" si="6"/>
        <v>31200.1875</v>
      </c>
      <c r="B81">
        <f t="shared" si="7"/>
        <v>5.4166666666666643</v>
      </c>
      <c r="C81" t="str">
        <f>IFERROR(AVERAGEIFS('Hard Drives'!$I$5:$I$355,'Hard Drives'!$A$5:$A$355,"&gt;="&amp;Predictions!A80,'Hard Drives'!$A$5:$A$355,"&lt;"&amp;Predictions!A81), "")</f>
        <v/>
      </c>
      <c r="D81" t="str">
        <f t="shared" si="8"/>
        <v/>
      </c>
      <c r="E81" t="str">
        <f>IFERROR(AVERAGEIFS(SSDs!$H$5:$H$100,SSDs!$A$5:$A$100,"&gt;="&amp;Predictions!A80, SSDs!$A$5:$A$100,"&lt;"&amp;Predictions!A81), "")</f>
        <v/>
      </c>
      <c r="F81" t="str">
        <f t="shared" si="9"/>
        <v/>
      </c>
      <c r="G81" t="str">
        <f>IFERROR(AVERAGEIFS(XPoint!$H$5:$H$100,XPoint!$A$5:$A$100,"&gt;="&amp;Predictions!A80, XPoint!$A$5:$A$100,"&lt;"&amp;Predictions!A81), "")</f>
        <v/>
      </c>
      <c r="H81" t="str">
        <f t="shared" si="10"/>
        <v/>
      </c>
      <c r="J81" s="8">
        <f t="shared" ref="J81:J144" si="13">$J$6+(($J$7-$J$6)/POWER(1+$J$8*EXP(-$J$9*(B81-$J$10)), 1/$J$11))</f>
        <v>3.5966674534067145</v>
      </c>
      <c r="K81" t="str">
        <f t="shared" ref="K81:K144" si="14">IF(C81&lt;&gt;"", (C81-J81)^2, "")</f>
        <v/>
      </c>
      <c r="M81" s="8">
        <f t="shared" ref="M81:M144" si="15">$M$6+(($M$7-$M$6)/POWER(1+$M$8*EXP(-$M$9*(B81-$M$10)), 1/$M$11))</f>
        <v>2.6978637456150802</v>
      </c>
      <c r="N81" t="str">
        <f t="shared" ref="N81:N144" si="16">IF(E81&lt;&gt;"", (E81-M81)^2, "")</f>
        <v/>
      </c>
      <c r="P81" s="8">
        <f t="shared" si="11"/>
        <v>1.0862381289350269</v>
      </c>
      <c r="Q81" t="str">
        <f t="shared" si="12"/>
        <v/>
      </c>
    </row>
    <row r="82" spans="1:17">
      <c r="A82" s="1">
        <f t="shared" ref="A82:A145" si="17">A81+365.25/12</f>
        <v>31230.625</v>
      </c>
      <c r="B82">
        <f t="shared" ref="B82:B145" si="18">B81+1/12</f>
        <v>5.4999999999999973</v>
      </c>
      <c r="C82" t="str">
        <f>IFERROR(AVERAGEIFS('Hard Drives'!$I$5:$I$355,'Hard Drives'!$A$5:$A$355,"&gt;="&amp;Predictions!A81,'Hard Drives'!$A$5:$A$355,"&lt;"&amp;Predictions!A82), "")</f>
        <v/>
      </c>
      <c r="D82" t="str">
        <f t="shared" ref="D82:D145" si="19">IF(C82&lt;&gt;"", (C82-$C$14)^2, "")</f>
        <v/>
      </c>
      <c r="E82" t="str">
        <f>IFERROR(AVERAGEIFS(SSDs!$H$5:$H$100,SSDs!$A$5:$A$100,"&gt;="&amp;Predictions!A81, SSDs!$A$5:$A$100,"&lt;"&amp;Predictions!A82), "")</f>
        <v/>
      </c>
      <c r="F82" t="str">
        <f t="shared" ref="F82:F145" si="20">IF(E82&lt;&gt;"", (E82-$E$14)^2, "")</f>
        <v/>
      </c>
      <c r="G82" t="str">
        <f>IFERROR(AVERAGEIFS(XPoint!$H$5:$H$100,XPoint!$A$5:$A$100,"&gt;="&amp;Predictions!A81, XPoint!$A$5:$A$100,"&lt;"&amp;Predictions!A82), "")</f>
        <v/>
      </c>
      <c r="H82" t="str">
        <f t="shared" ref="H82:H145" si="21">IF(G82&lt;&gt;"", (G82-$G$14)^2, "")</f>
        <v/>
      </c>
      <c r="J82" s="8">
        <f t="shared" si="13"/>
        <v>3.6079688535968968</v>
      </c>
      <c r="K82" t="str">
        <f t="shared" si="14"/>
        <v/>
      </c>
      <c r="M82" s="8">
        <f t="shared" si="15"/>
        <v>2.7039712712917119</v>
      </c>
      <c r="N82" t="str">
        <f t="shared" si="16"/>
        <v/>
      </c>
      <c r="P82" s="8">
        <f t="shared" ref="P82:P145" si="22">$P$6+(($P$7-$P$6)/POWER(1+$P$8*EXP(-$P$9*(B82-$P$10)), 1/$P$11))</f>
        <v>1.0862381289350269</v>
      </c>
      <c r="Q82" t="str">
        <f t="shared" ref="Q82:Q145" si="23">IF(G82&lt;&gt;"", (G82-P82)^2, "")</f>
        <v/>
      </c>
    </row>
    <row r="83" spans="1:17">
      <c r="A83" s="1">
        <f t="shared" si="17"/>
        <v>31261.0625</v>
      </c>
      <c r="B83">
        <f t="shared" si="18"/>
        <v>5.5833333333333304</v>
      </c>
      <c r="C83">
        <f>IFERROR(AVERAGEIFS('Hard Drives'!$I$5:$I$355,'Hard Drives'!$A$5:$A$355,"&gt;="&amp;Predictions!A82,'Hard Drives'!$A$5:$A$355,"&lt;"&amp;Predictions!A83), "")</f>
        <v>3.8803304164676633</v>
      </c>
      <c r="D83">
        <f t="shared" si="19"/>
        <v>14.190244698545559</v>
      </c>
      <c r="E83" t="str">
        <f>IFERROR(AVERAGEIFS(SSDs!$H$5:$H$100,SSDs!$A$5:$A$100,"&gt;="&amp;Predictions!A82, SSDs!$A$5:$A$100,"&lt;"&amp;Predictions!A83), "")</f>
        <v/>
      </c>
      <c r="F83" t="str">
        <f t="shared" si="20"/>
        <v/>
      </c>
      <c r="G83" t="str">
        <f>IFERROR(AVERAGEIFS(XPoint!$H$5:$H$100,XPoint!$A$5:$A$100,"&gt;="&amp;Predictions!A82, XPoint!$A$5:$A$100,"&lt;"&amp;Predictions!A83), "")</f>
        <v/>
      </c>
      <c r="H83" t="str">
        <f t="shared" si="21"/>
        <v/>
      </c>
      <c r="J83" s="8">
        <f t="shared" si="13"/>
        <v>3.6194307948472808</v>
      </c>
      <c r="K83">
        <f t="shared" si="14"/>
        <v>6.8068612561658762E-2</v>
      </c>
      <c r="M83" s="8">
        <f t="shared" si="15"/>
        <v>2.7101831706319386</v>
      </c>
      <c r="N83" t="str">
        <f t="shared" si="16"/>
        <v/>
      </c>
      <c r="P83" s="8">
        <f t="shared" si="22"/>
        <v>1.0862381289350269</v>
      </c>
      <c r="Q83" t="str">
        <f t="shared" si="23"/>
        <v/>
      </c>
    </row>
    <row r="84" spans="1:17">
      <c r="A84" s="1">
        <f t="shared" si="17"/>
        <v>31291.5</v>
      </c>
      <c r="B84">
        <f t="shared" si="18"/>
        <v>5.6666666666666634</v>
      </c>
      <c r="C84" t="str">
        <f>IFERROR(AVERAGEIFS('Hard Drives'!$I$5:$I$355,'Hard Drives'!$A$5:$A$355,"&gt;="&amp;Predictions!A83,'Hard Drives'!$A$5:$A$355,"&lt;"&amp;Predictions!A84), "")</f>
        <v/>
      </c>
      <c r="D84" t="str">
        <f t="shared" si="19"/>
        <v/>
      </c>
      <c r="E84" t="str">
        <f>IFERROR(AVERAGEIFS(SSDs!$H$5:$H$100,SSDs!$A$5:$A$100,"&gt;="&amp;Predictions!A83, SSDs!$A$5:$A$100,"&lt;"&amp;Predictions!A84), "")</f>
        <v/>
      </c>
      <c r="F84" t="str">
        <f t="shared" si="20"/>
        <v/>
      </c>
      <c r="G84" t="str">
        <f>IFERROR(AVERAGEIFS(XPoint!$H$5:$H$100,XPoint!$A$5:$A$100,"&gt;="&amp;Predictions!A83, XPoint!$A$5:$A$100,"&lt;"&amp;Predictions!A84), "")</f>
        <v/>
      </c>
      <c r="H84" t="str">
        <f t="shared" si="21"/>
        <v/>
      </c>
      <c r="J84" s="8">
        <f t="shared" si="13"/>
        <v>3.6310543557145798</v>
      </c>
      <c r="K84" t="str">
        <f t="shared" si="14"/>
        <v/>
      </c>
      <c r="M84" s="8">
        <f t="shared" si="15"/>
        <v>2.7165005657388535</v>
      </c>
      <c r="N84" t="str">
        <f t="shared" si="16"/>
        <v/>
      </c>
      <c r="P84" s="8">
        <f t="shared" si="22"/>
        <v>1.0862381289350269</v>
      </c>
      <c r="Q84" t="str">
        <f t="shared" si="23"/>
        <v/>
      </c>
    </row>
    <row r="85" spans="1:17">
      <c r="A85" s="1">
        <f t="shared" si="17"/>
        <v>31321.9375</v>
      </c>
      <c r="B85">
        <f t="shared" si="18"/>
        <v>5.7499999999999964</v>
      </c>
      <c r="C85" t="str">
        <f>IFERROR(AVERAGEIFS('Hard Drives'!$I$5:$I$355,'Hard Drives'!$A$5:$A$355,"&gt;="&amp;Predictions!A84,'Hard Drives'!$A$5:$A$355,"&lt;"&amp;Predictions!A85), "")</f>
        <v/>
      </c>
      <c r="D85" t="str">
        <f t="shared" si="19"/>
        <v/>
      </c>
      <c r="E85" t="str">
        <f>IFERROR(AVERAGEIFS(SSDs!$H$5:$H$100,SSDs!$A$5:$A$100,"&gt;="&amp;Predictions!A84, SSDs!$A$5:$A$100,"&lt;"&amp;Predictions!A85), "")</f>
        <v/>
      </c>
      <c r="F85" t="str">
        <f t="shared" si="20"/>
        <v/>
      </c>
      <c r="G85" t="str">
        <f>IFERROR(AVERAGEIFS(XPoint!$H$5:$H$100,XPoint!$A$5:$A$100,"&gt;="&amp;Predictions!A84, XPoint!$A$5:$A$100,"&lt;"&amp;Predictions!A85), "")</f>
        <v/>
      </c>
      <c r="H85" t="str">
        <f t="shared" si="21"/>
        <v/>
      </c>
      <c r="J85" s="8">
        <f t="shared" si="13"/>
        <v>3.6428405924190344</v>
      </c>
      <c r="K85" t="str">
        <f t="shared" si="14"/>
        <v/>
      </c>
      <c r="M85" s="8">
        <f t="shared" si="15"/>
        <v>2.7229245747762238</v>
      </c>
      <c r="N85" t="str">
        <f t="shared" si="16"/>
        <v/>
      </c>
      <c r="P85" s="8">
        <f t="shared" si="22"/>
        <v>1.0862381289350269</v>
      </c>
      <c r="Q85" t="str">
        <f t="shared" si="23"/>
        <v/>
      </c>
    </row>
    <row r="86" spans="1:17">
      <c r="A86" s="1">
        <f t="shared" si="17"/>
        <v>31352.375</v>
      </c>
      <c r="B86">
        <f t="shared" si="18"/>
        <v>5.8333333333333295</v>
      </c>
      <c r="C86" t="str">
        <f>IFERROR(AVERAGEIFS('Hard Drives'!$I$5:$I$355,'Hard Drives'!$A$5:$A$355,"&gt;="&amp;Predictions!A85,'Hard Drives'!$A$5:$A$355,"&lt;"&amp;Predictions!A86), "")</f>
        <v/>
      </c>
      <c r="D86" t="str">
        <f t="shared" si="19"/>
        <v/>
      </c>
      <c r="E86" t="str">
        <f>IFERROR(AVERAGEIFS(SSDs!$H$5:$H$100,SSDs!$A$5:$A$100,"&gt;="&amp;Predictions!A85, SSDs!$A$5:$A$100,"&lt;"&amp;Predictions!A86), "")</f>
        <v/>
      </c>
      <c r="F86" t="str">
        <f t="shared" si="20"/>
        <v/>
      </c>
      <c r="G86" t="str">
        <f>IFERROR(AVERAGEIFS(XPoint!$H$5:$H$100,XPoint!$A$5:$A$100,"&gt;="&amp;Predictions!A85, XPoint!$A$5:$A$100,"&lt;"&amp;Predictions!A86), "")</f>
        <v/>
      </c>
      <c r="H86" t="str">
        <f t="shared" si="21"/>
        <v/>
      </c>
      <c r="J86" s="8">
        <f t="shared" si="13"/>
        <v>3.65479053809955</v>
      </c>
      <c r="K86" t="str">
        <f t="shared" si="14"/>
        <v/>
      </c>
      <c r="M86" s="8">
        <f t="shared" si="15"/>
        <v>2.7294563115389372</v>
      </c>
      <c r="N86" t="str">
        <f t="shared" si="16"/>
        <v/>
      </c>
      <c r="P86" s="8">
        <f t="shared" si="22"/>
        <v>1.0862381289350269</v>
      </c>
      <c r="Q86" t="str">
        <f t="shared" si="23"/>
        <v/>
      </c>
    </row>
    <row r="87" spans="1:17">
      <c r="A87" s="1">
        <f t="shared" si="17"/>
        <v>31382.8125</v>
      </c>
      <c r="B87">
        <f t="shared" si="18"/>
        <v>5.9166666666666625</v>
      </c>
      <c r="C87" t="str">
        <f>IFERROR(AVERAGEIFS('Hard Drives'!$I$5:$I$355,'Hard Drives'!$A$5:$A$355,"&gt;="&amp;Predictions!A86,'Hard Drives'!$A$5:$A$355,"&lt;"&amp;Predictions!A87), "")</f>
        <v/>
      </c>
      <c r="D87" t="str">
        <f t="shared" si="19"/>
        <v/>
      </c>
      <c r="E87" t="str">
        <f>IFERROR(AVERAGEIFS(SSDs!$H$5:$H$100,SSDs!$A$5:$A$100,"&gt;="&amp;Predictions!A86, SSDs!$A$5:$A$100,"&lt;"&amp;Predictions!A87), "")</f>
        <v/>
      </c>
      <c r="F87" t="str">
        <f t="shared" si="20"/>
        <v/>
      </c>
      <c r="G87" t="str">
        <f>IFERROR(AVERAGEIFS(XPoint!$H$5:$H$100,XPoint!$A$5:$A$100,"&gt;="&amp;Predictions!A86, XPoint!$A$5:$A$100,"&lt;"&amp;Predictions!A87), "")</f>
        <v/>
      </c>
      <c r="H87" t="str">
        <f t="shared" si="21"/>
        <v/>
      </c>
      <c r="J87" s="8">
        <f t="shared" si="13"/>
        <v>3.6669052020702857</v>
      </c>
      <c r="K87" t="str">
        <f t="shared" si="14"/>
        <v/>
      </c>
      <c r="M87" s="8">
        <f t="shared" si="15"/>
        <v>2.7360968850192351</v>
      </c>
      <c r="N87" t="str">
        <f t="shared" si="16"/>
        <v/>
      </c>
      <c r="P87" s="8">
        <f t="shared" si="22"/>
        <v>1.0862381289350269</v>
      </c>
      <c r="Q87" t="str">
        <f t="shared" si="23"/>
        <v/>
      </c>
    </row>
    <row r="88" spans="1:17">
      <c r="A88" s="1">
        <f t="shared" si="17"/>
        <v>31413.25</v>
      </c>
      <c r="B88">
        <f t="shared" si="18"/>
        <v>5.9999999999999956</v>
      </c>
      <c r="C88" t="str">
        <f>IFERROR(AVERAGEIFS('Hard Drives'!$I$5:$I$355,'Hard Drives'!$A$5:$A$355,"&gt;="&amp;Predictions!A87,'Hard Drives'!$A$5:$A$355,"&lt;"&amp;Predictions!A88), "")</f>
        <v/>
      </c>
      <c r="D88" t="str">
        <f t="shared" si="19"/>
        <v/>
      </c>
      <c r="E88" t="str">
        <f>IFERROR(AVERAGEIFS(SSDs!$H$5:$H$100,SSDs!$A$5:$A$100,"&gt;="&amp;Predictions!A87, SSDs!$A$5:$A$100,"&lt;"&amp;Predictions!A88), "")</f>
        <v/>
      </c>
      <c r="F88" t="str">
        <f t="shared" si="20"/>
        <v/>
      </c>
      <c r="G88" t="str">
        <f>IFERROR(AVERAGEIFS(XPoint!$H$5:$H$100,XPoint!$A$5:$A$100,"&gt;="&amp;Predictions!A87, XPoint!$A$5:$A$100,"&lt;"&amp;Predictions!A88), "")</f>
        <v/>
      </c>
      <c r="H88" t="str">
        <f t="shared" si="21"/>
        <v/>
      </c>
      <c r="J88" s="8">
        <f t="shared" si="13"/>
        <v>3.679185569079277</v>
      </c>
      <c r="K88" t="str">
        <f t="shared" si="14"/>
        <v/>
      </c>
      <c r="M88" s="8">
        <f t="shared" si="15"/>
        <v>2.7428473989689706</v>
      </c>
      <c r="N88" t="str">
        <f t="shared" si="16"/>
        <v/>
      </c>
      <c r="P88" s="8">
        <f t="shared" si="22"/>
        <v>1.0862381289350269</v>
      </c>
      <c r="Q88" t="str">
        <f t="shared" si="23"/>
        <v/>
      </c>
    </row>
    <row r="89" spans="1:17">
      <c r="A89" s="1">
        <f t="shared" si="17"/>
        <v>31443.6875</v>
      </c>
      <c r="B89">
        <f t="shared" si="18"/>
        <v>6.0833333333333286</v>
      </c>
      <c r="C89" t="str">
        <f>IFERROR(AVERAGEIFS('Hard Drives'!$I$5:$I$355,'Hard Drives'!$A$5:$A$355,"&gt;="&amp;Predictions!A88,'Hard Drives'!$A$5:$A$355,"&lt;"&amp;Predictions!A89), "")</f>
        <v/>
      </c>
      <c r="D89" t="str">
        <f t="shared" si="19"/>
        <v/>
      </c>
      <c r="E89" t="str">
        <f>IFERROR(AVERAGEIFS(SSDs!$H$5:$H$100,SSDs!$A$5:$A$100,"&gt;="&amp;Predictions!A88, SSDs!$A$5:$A$100,"&lt;"&amp;Predictions!A89), "")</f>
        <v/>
      </c>
      <c r="F89" t="str">
        <f t="shared" si="20"/>
        <v/>
      </c>
      <c r="G89" t="str">
        <f>IFERROR(AVERAGEIFS(XPoint!$H$5:$H$100,XPoint!$A$5:$A$100,"&gt;="&amp;Predictions!A88, XPoint!$A$5:$A$100,"&lt;"&amp;Predictions!A89), "")</f>
        <v/>
      </c>
      <c r="H89" t="str">
        <f t="shared" si="21"/>
        <v/>
      </c>
      <c r="J89" s="8">
        <f t="shared" si="13"/>
        <v>3.6916325985697069</v>
      </c>
      <c r="K89" t="str">
        <f t="shared" si="14"/>
        <v/>
      </c>
      <c r="M89" s="8">
        <f t="shared" si="15"/>
        <v>2.7497089514580955</v>
      </c>
      <c r="N89" t="str">
        <f t="shared" si="16"/>
        <v/>
      </c>
      <c r="P89" s="8">
        <f t="shared" si="22"/>
        <v>1.0862381289350269</v>
      </c>
      <c r="Q89" t="str">
        <f t="shared" si="23"/>
        <v/>
      </c>
    </row>
    <row r="90" spans="1:17">
      <c r="A90" s="1">
        <f t="shared" si="17"/>
        <v>31474.125</v>
      </c>
      <c r="B90">
        <f t="shared" si="18"/>
        <v>6.1666666666666616</v>
      </c>
      <c r="C90" t="str">
        <f>IFERROR(AVERAGEIFS('Hard Drives'!$I$5:$I$355,'Hard Drives'!$A$5:$A$355,"&gt;="&amp;Predictions!A89,'Hard Drives'!$A$5:$A$355,"&lt;"&amp;Predictions!A90), "")</f>
        <v/>
      </c>
      <c r="D90" t="str">
        <f t="shared" si="19"/>
        <v/>
      </c>
      <c r="E90" t="str">
        <f>IFERROR(AVERAGEIFS(SSDs!$H$5:$H$100,SSDs!$A$5:$A$100,"&gt;="&amp;Predictions!A89, SSDs!$A$5:$A$100,"&lt;"&amp;Predictions!A90), "")</f>
        <v/>
      </c>
      <c r="F90" t="str">
        <f t="shared" si="20"/>
        <v/>
      </c>
      <c r="G90" t="str">
        <f>IFERROR(AVERAGEIFS(XPoint!$H$5:$H$100,XPoint!$A$5:$A$100,"&gt;="&amp;Predictions!A89, XPoint!$A$5:$A$100,"&lt;"&amp;Predictions!A90), "")</f>
        <v/>
      </c>
      <c r="H90" t="str">
        <f t="shared" si="21"/>
        <v/>
      </c>
      <c r="J90" s="8">
        <f t="shared" si="13"/>
        <v>3.7042472239444177</v>
      </c>
      <c r="K90" t="str">
        <f t="shared" si="14"/>
        <v/>
      </c>
      <c r="M90" s="8">
        <f t="shared" si="15"/>
        <v>2.7566826344296143</v>
      </c>
      <c r="N90" t="str">
        <f t="shared" si="16"/>
        <v/>
      </c>
      <c r="P90" s="8">
        <f t="shared" si="22"/>
        <v>1.0862381289350269</v>
      </c>
      <c r="Q90" t="str">
        <f t="shared" si="23"/>
        <v/>
      </c>
    </row>
    <row r="91" spans="1:17">
      <c r="A91" s="1">
        <f t="shared" si="17"/>
        <v>31504.5625</v>
      </c>
      <c r="B91">
        <f t="shared" si="18"/>
        <v>6.2499999999999947</v>
      </c>
      <c r="C91" t="str">
        <f>IFERROR(AVERAGEIFS('Hard Drives'!$I$5:$I$355,'Hard Drives'!$A$5:$A$355,"&gt;="&amp;Predictions!A90,'Hard Drives'!$A$5:$A$355,"&lt;"&amp;Predictions!A91), "")</f>
        <v/>
      </c>
      <c r="D91" t="str">
        <f t="shared" si="19"/>
        <v/>
      </c>
      <c r="E91" t="str">
        <f>IFERROR(AVERAGEIFS(SSDs!$H$5:$H$100,SSDs!$A$5:$A$100,"&gt;="&amp;Predictions!A90, SSDs!$A$5:$A$100,"&lt;"&amp;Predictions!A91), "")</f>
        <v/>
      </c>
      <c r="F91" t="str">
        <f t="shared" si="20"/>
        <v/>
      </c>
      <c r="G91" t="str">
        <f>IFERROR(AVERAGEIFS(XPoint!$H$5:$H$100,XPoint!$A$5:$A$100,"&gt;="&amp;Predictions!A90, XPoint!$A$5:$A$100,"&lt;"&amp;Predictions!A91), "")</f>
        <v/>
      </c>
      <c r="H91" t="str">
        <f t="shared" si="21"/>
        <v/>
      </c>
      <c r="J91" s="8">
        <f t="shared" si="13"/>
        <v>3.7170303518342731</v>
      </c>
      <c r="K91" t="str">
        <f t="shared" si="14"/>
        <v/>
      </c>
      <c r="M91" s="8">
        <f t="shared" si="15"/>
        <v>2.7637695332512355</v>
      </c>
      <c r="N91" t="str">
        <f t="shared" si="16"/>
        <v/>
      </c>
      <c r="P91" s="8">
        <f t="shared" si="22"/>
        <v>1.0862381289350269</v>
      </c>
      <c r="Q91" t="str">
        <f t="shared" si="23"/>
        <v/>
      </c>
    </row>
    <row r="92" spans="1:17">
      <c r="A92" s="1">
        <f t="shared" si="17"/>
        <v>31535</v>
      </c>
      <c r="B92">
        <f t="shared" si="18"/>
        <v>6.3333333333333277</v>
      </c>
      <c r="C92" t="str">
        <f>IFERROR(AVERAGEIFS('Hard Drives'!$I$5:$I$355,'Hard Drives'!$A$5:$A$355,"&gt;="&amp;Predictions!A91,'Hard Drives'!$A$5:$A$355,"&lt;"&amp;Predictions!A92), "")</f>
        <v/>
      </c>
      <c r="D92" t="str">
        <f t="shared" si="19"/>
        <v/>
      </c>
      <c r="E92" t="str">
        <f>IFERROR(AVERAGEIFS(SSDs!$H$5:$H$100,SSDs!$A$5:$A$100,"&gt;="&amp;Predictions!A91, SSDs!$A$5:$A$100,"&lt;"&amp;Predictions!A92), "")</f>
        <v/>
      </c>
      <c r="F92" t="str">
        <f t="shared" si="20"/>
        <v/>
      </c>
      <c r="G92" t="str">
        <f>IFERROR(AVERAGEIFS(XPoint!$H$5:$H$100,XPoint!$A$5:$A$100,"&gt;="&amp;Predictions!A91, XPoint!$A$5:$A$100,"&lt;"&amp;Predictions!A92), "")</f>
        <v/>
      </c>
      <c r="H92" t="str">
        <f t="shared" si="21"/>
        <v/>
      </c>
      <c r="J92" s="8">
        <f t="shared" si="13"/>
        <v>3.7299828613710075</v>
      </c>
      <c r="K92" t="str">
        <f t="shared" si="14"/>
        <v/>
      </c>
      <c r="M92" s="8">
        <f t="shared" si="15"/>
        <v>2.7709707262639647</v>
      </c>
      <c r="N92" t="str">
        <f t="shared" si="16"/>
        <v/>
      </c>
      <c r="P92" s="8">
        <f t="shared" si="22"/>
        <v>1.0862381289350269</v>
      </c>
      <c r="Q92" t="str">
        <f t="shared" si="23"/>
        <v/>
      </c>
    </row>
    <row r="93" spans="1:17">
      <c r="A93" s="1">
        <f t="shared" si="17"/>
        <v>31565.4375</v>
      </c>
      <c r="B93">
        <f t="shared" si="18"/>
        <v>6.4166666666666607</v>
      </c>
      <c r="C93" t="str">
        <f>IFERROR(AVERAGEIFS('Hard Drives'!$I$5:$I$355,'Hard Drives'!$A$5:$A$355,"&gt;="&amp;Predictions!A92,'Hard Drives'!$A$5:$A$355,"&lt;"&amp;Predictions!A93), "")</f>
        <v/>
      </c>
      <c r="D93" t="str">
        <f t="shared" si="19"/>
        <v/>
      </c>
      <c r="E93" t="str">
        <f>IFERROR(AVERAGEIFS(SSDs!$H$5:$H$100,SSDs!$A$5:$A$100,"&gt;="&amp;Predictions!A92, SSDs!$A$5:$A$100,"&lt;"&amp;Predictions!A93), "")</f>
        <v/>
      </c>
      <c r="F93" t="str">
        <f t="shared" si="20"/>
        <v/>
      </c>
      <c r="G93" t="str">
        <f>IFERROR(AVERAGEIFS(XPoint!$H$5:$H$100,XPoint!$A$5:$A$100,"&gt;="&amp;Predictions!A92, XPoint!$A$5:$A$100,"&lt;"&amp;Predictions!A93), "")</f>
        <v/>
      </c>
      <c r="H93" t="str">
        <f t="shared" si="21"/>
        <v/>
      </c>
      <c r="J93" s="8">
        <f t="shared" si="13"/>
        <v>3.7431056034651653</v>
      </c>
      <c r="K93" t="str">
        <f t="shared" si="14"/>
        <v/>
      </c>
      <c r="M93" s="8">
        <f t="shared" si="15"/>
        <v>2.7782872843278774</v>
      </c>
      <c r="N93" t="str">
        <f t="shared" si="16"/>
        <v/>
      </c>
      <c r="P93" s="8">
        <f t="shared" si="22"/>
        <v>1.0862381289350269</v>
      </c>
      <c r="Q93" t="str">
        <f t="shared" si="23"/>
        <v/>
      </c>
    </row>
    <row r="94" spans="1:17">
      <c r="A94" s="1">
        <f t="shared" si="17"/>
        <v>31595.875</v>
      </c>
      <c r="B94">
        <f t="shared" si="18"/>
        <v>6.4999999999999938</v>
      </c>
      <c r="C94" t="str">
        <f>IFERROR(AVERAGEIFS('Hard Drives'!$I$5:$I$355,'Hard Drives'!$A$5:$A$355,"&gt;="&amp;Predictions!A93,'Hard Drives'!$A$5:$A$355,"&lt;"&amp;Predictions!A94), "")</f>
        <v/>
      </c>
      <c r="D94" t="str">
        <f t="shared" si="19"/>
        <v/>
      </c>
      <c r="E94" t="str">
        <f>IFERROR(AVERAGEIFS(SSDs!$H$5:$H$100,SSDs!$A$5:$A$100,"&gt;="&amp;Predictions!A93, SSDs!$A$5:$A$100,"&lt;"&amp;Predictions!A94), "")</f>
        <v/>
      </c>
      <c r="F94" t="str">
        <f t="shared" si="20"/>
        <v/>
      </c>
      <c r="G94" t="str">
        <f>IFERROR(AVERAGEIFS(XPoint!$H$5:$H$100,XPoint!$A$5:$A$100,"&gt;="&amp;Predictions!A93, XPoint!$A$5:$A$100,"&lt;"&amp;Predictions!A94), "")</f>
        <v/>
      </c>
      <c r="H94" t="str">
        <f t="shared" si="21"/>
        <v/>
      </c>
      <c r="J94" s="8">
        <f t="shared" si="13"/>
        <v>3.7563994000897694</v>
      </c>
      <c r="K94" t="str">
        <f t="shared" si="14"/>
        <v/>
      </c>
      <c r="M94" s="8">
        <f t="shared" si="15"/>
        <v>2.7857202703653305</v>
      </c>
      <c r="N94" t="str">
        <f t="shared" si="16"/>
        <v/>
      </c>
      <c r="P94" s="8">
        <f t="shared" si="22"/>
        <v>1.0862381289350269</v>
      </c>
      <c r="Q94" t="str">
        <f t="shared" si="23"/>
        <v/>
      </c>
    </row>
    <row r="95" spans="1:17">
      <c r="A95" s="1">
        <f t="shared" si="17"/>
        <v>31626.3125</v>
      </c>
      <c r="B95">
        <f t="shared" si="18"/>
        <v>6.5833333333333268</v>
      </c>
      <c r="C95" t="str">
        <f>IFERROR(AVERAGEIFS('Hard Drives'!$I$5:$I$355,'Hard Drives'!$A$5:$A$355,"&gt;="&amp;Predictions!A94,'Hard Drives'!$A$5:$A$355,"&lt;"&amp;Predictions!A95), "")</f>
        <v/>
      </c>
      <c r="D95" t="str">
        <f t="shared" si="19"/>
        <v/>
      </c>
      <c r="E95" t="str">
        <f>IFERROR(AVERAGEIFS(SSDs!$H$5:$H$100,SSDs!$A$5:$A$100,"&gt;="&amp;Predictions!A94, SSDs!$A$5:$A$100,"&lt;"&amp;Predictions!A95), "")</f>
        <v/>
      </c>
      <c r="F95" t="str">
        <f t="shared" si="20"/>
        <v/>
      </c>
      <c r="G95" t="str">
        <f>IFERROR(AVERAGEIFS(XPoint!$H$5:$H$100,XPoint!$A$5:$A$100,"&gt;="&amp;Predictions!A94, XPoint!$A$5:$A$100,"&lt;"&amp;Predictions!A95), "")</f>
        <v/>
      </c>
      <c r="H95" t="str">
        <f t="shared" si="21"/>
        <v/>
      </c>
      <c r="J95" s="8">
        <f t="shared" si="13"/>
        <v>3.7698650435703511</v>
      </c>
      <c r="K95" t="str">
        <f t="shared" si="14"/>
        <v/>
      </c>
      <c r="M95" s="8">
        <f t="shared" si="15"/>
        <v>2.7932707389018634</v>
      </c>
      <c r="N95" t="str">
        <f t="shared" si="16"/>
        <v/>
      </c>
      <c r="P95" s="8">
        <f t="shared" si="22"/>
        <v>1.0862381289350269</v>
      </c>
      <c r="Q95" t="str">
        <f t="shared" si="23"/>
        <v/>
      </c>
    </row>
    <row r="96" spans="1:17">
      <c r="A96" s="1">
        <f t="shared" si="17"/>
        <v>31656.75</v>
      </c>
      <c r="B96">
        <f t="shared" si="18"/>
        <v>6.6666666666666599</v>
      </c>
      <c r="C96" t="str">
        <f>IFERROR(AVERAGEIFS('Hard Drives'!$I$5:$I$355,'Hard Drives'!$A$5:$A$355,"&gt;="&amp;Predictions!A95,'Hard Drives'!$A$5:$A$355,"&lt;"&amp;Predictions!A96), "")</f>
        <v/>
      </c>
      <c r="D96" t="str">
        <f t="shared" si="19"/>
        <v/>
      </c>
      <c r="E96" t="str">
        <f>IFERROR(AVERAGEIFS(SSDs!$H$5:$H$100,SSDs!$A$5:$A$100,"&gt;="&amp;Predictions!A95, SSDs!$A$5:$A$100,"&lt;"&amp;Predictions!A96), "")</f>
        <v/>
      </c>
      <c r="F96" t="str">
        <f t="shared" si="20"/>
        <v/>
      </c>
      <c r="G96" t="str">
        <f>IFERROR(AVERAGEIFS(XPoint!$H$5:$H$100,XPoint!$A$5:$A$100,"&gt;="&amp;Predictions!A95, XPoint!$A$5:$A$100,"&lt;"&amp;Predictions!A96), "")</f>
        <v/>
      </c>
      <c r="H96" t="str">
        <f t="shared" si="21"/>
        <v/>
      </c>
      <c r="J96" s="8">
        <f t="shared" si="13"/>
        <v>3.7835032958819705</v>
      </c>
      <c r="K96" t="str">
        <f t="shared" si="14"/>
        <v/>
      </c>
      <c r="M96" s="8">
        <f t="shared" si="15"/>
        <v>2.8009397356050565</v>
      </c>
      <c r="N96" t="str">
        <f t="shared" si="16"/>
        <v/>
      </c>
      <c r="P96" s="8">
        <f t="shared" si="22"/>
        <v>1.0862381289350269</v>
      </c>
      <c r="Q96" t="str">
        <f t="shared" si="23"/>
        <v/>
      </c>
    </row>
    <row r="97" spans="1:17">
      <c r="A97" s="1">
        <f t="shared" si="17"/>
        <v>31687.1875</v>
      </c>
      <c r="B97">
        <f t="shared" si="18"/>
        <v>6.7499999999999929</v>
      </c>
      <c r="C97" t="str">
        <f>IFERROR(AVERAGEIFS('Hard Drives'!$I$5:$I$355,'Hard Drives'!$A$5:$A$355,"&gt;="&amp;Predictions!A96,'Hard Drives'!$A$5:$A$355,"&lt;"&amp;Predictions!A97), "")</f>
        <v/>
      </c>
      <c r="D97" t="str">
        <f t="shared" si="19"/>
        <v/>
      </c>
      <c r="E97" t="str">
        <f>IFERROR(AVERAGEIFS(SSDs!$H$5:$H$100,SSDs!$A$5:$A$100,"&gt;="&amp;Predictions!A96, SSDs!$A$5:$A$100,"&lt;"&amp;Predictions!A97), "")</f>
        <v/>
      </c>
      <c r="F97" t="str">
        <f t="shared" si="20"/>
        <v/>
      </c>
      <c r="G97" t="str">
        <f>IFERROR(AVERAGEIFS(XPoint!$H$5:$H$100,XPoint!$A$5:$A$100,"&gt;="&amp;Predictions!A96, XPoint!$A$5:$A$100,"&lt;"&amp;Predictions!A97), "")</f>
        <v/>
      </c>
      <c r="H97" t="str">
        <f t="shared" si="21"/>
        <v/>
      </c>
      <c r="J97" s="8">
        <f t="shared" si="13"/>
        <v>3.7973148879538701</v>
      </c>
      <c r="K97" t="str">
        <f t="shared" si="14"/>
        <v/>
      </c>
      <c r="M97" s="8">
        <f t="shared" si="15"/>
        <v>2.8087282968215992</v>
      </c>
      <c r="N97" t="str">
        <f t="shared" si="16"/>
        <v/>
      </c>
      <c r="P97" s="8">
        <f t="shared" si="22"/>
        <v>1.0862381289350269</v>
      </c>
      <c r="Q97" t="str">
        <f t="shared" si="23"/>
        <v/>
      </c>
    </row>
    <row r="98" spans="1:17">
      <c r="A98" s="1">
        <f t="shared" si="17"/>
        <v>31717.625</v>
      </c>
      <c r="B98">
        <f t="shared" si="18"/>
        <v>6.8333333333333259</v>
      </c>
      <c r="C98" t="str">
        <f>IFERROR(AVERAGEIFS('Hard Drives'!$I$5:$I$355,'Hard Drives'!$A$5:$A$355,"&gt;="&amp;Predictions!A97,'Hard Drives'!$A$5:$A$355,"&lt;"&amp;Predictions!A98), "")</f>
        <v/>
      </c>
      <c r="D98" t="str">
        <f t="shared" si="19"/>
        <v/>
      </c>
      <c r="E98" t="str">
        <f>IFERROR(AVERAGEIFS(SSDs!$H$5:$H$100,SSDs!$A$5:$A$100,"&gt;="&amp;Predictions!A97, SSDs!$A$5:$A$100,"&lt;"&amp;Predictions!A98), "")</f>
        <v/>
      </c>
      <c r="F98" t="str">
        <f t="shared" si="20"/>
        <v/>
      </c>
      <c r="G98" t="str">
        <f>IFERROR(AVERAGEIFS(XPoint!$H$5:$H$100,XPoint!$A$5:$A$100,"&gt;="&amp;Predictions!A97, XPoint!$A$5:$A$100,"&lt;"&amp;Predictions!A98), "")</f>
        <v/>
      </c>
      <c r="H98" t="str">
        <f t="shared" si="21"/>
        <v/>
      </c>
      <c r="J98" s="8">
        <f t="shared" si="13"/>
        <v>3.8113005189824039</v>
      </c>
      <c r="K98" t="str">
        <f t="shared" si="14"/>
        <v/>
      </c>
      <c r="M98" s="8">
        <f t="shared" si="15"/>
        <v>2.8166374491128621</v>
      </c>
      <c r="N98" t="str">
        <f t="shared" si="16"/>
        <v/>
      </c>
      <c r="P98" s="8">
        <f t="shared" si="22"/>
        <v>1.0862381289350269</v>
      </c>
      <c r="Q98" t="str">
        <f t="shared" si="23"/>
        <v/>
      </c>
    </row>
    <row r="99" spans="1:17">
      <c r="A99" s="1">
        <f t="shared" si="17"/>
        <v>31748.0625</v>
      </c>
      <c r="B99">
        <f t="shared" si="18"/>
        <v>6.916666666666659</v>
      </c>
      <c r="C99" t="str">
        <f>IFERROR(AVERAGEIFS('Hard Drives'!$I$5:$I$355,'Hard Drives'!$A$5:$A$355,"&gt;="&amp;Predictions!A98,'Hard Drives'!$A$5:$A$355,"&lt;"&amp;Predictions!A99), "")</f>
        <v/>
      </c>
      <c r="D99" t="str">
        <f t="shared" si="19"/>
        <v/>
      </c>
      <c r="E99" t="str">
        <f>IFERROR(AVERAGEIFS(SSDs!$H$5:$H$100,SSDs!$A$5:$A$100,"&gt;="&amp;Predictions!A98, SSDs!$A$5:$A$100,"&lt;"&amp;Predictions!A99), "")</f>
        <v/>
      </c>
      <c r="F99" t="str">
        <f t="shared" si="20"/>
        <v/>
      </c>
      <c r="G99" t="str">
        <f>IFERROR(AVERAGEIFS(XPoint!$H$5:$H$100,XPoint!$A$5:$A$100,"&gt;="&amp;Predictions!A98, XPoint!$A$5:$A$100,"&lt;"&amp;Predictions!A99), "")</f>
        <v/>
      </c>
      <c r="H99" t="str">
        <f t="shared" si="21"/>
        <v/>
      </c>
      <c r="J99" s="8">
        <f t="shared" si="13"/>
        <v>3.82546085575287</v>
      </c>
      <c r="K99" t="str">
        <f t="shared" si="14"/>
        <v/>
      </c>
      <c r="M99" s="8">
        <f t="shared" si="15"/>
        <v>2.8246682087892223</v>
      </c>
      <c r="N99" t="str">
        <f t="shared" si="16"/>
        <v/>
      </c>
      <c r="P99" s="8">
        <f t="shared" si="22"/>
        <v>1.0862381289350269</v>
      </c>
      <c r="Q99" t="str">
        <f t="shared" si="23"/>
        <v/>
      </c>
    </row>
    <row r="100" spans="1:17">
      <c r="A100" s="1">
        <f t="shared" si="17"/>
        <v>31778.5</v>
      </c>
      <c r="B100">
        <f t="shared" si="18"/>
        <v>6.999999999999992</v>
      </c>
      <c r="C100" t="str">
        <f>IFERROR(AVERAGEIFS('Hard Drives'!$I$5:$I$355,'Hard Drives'!$A$5:$A$355,"&gt;="&amp;Predictions!A99,'Hard Drives'!$A$5:$A$355,"&lt;"&amp;Predictions!A100), "")</f>
        <v/>
      </c>
      <c r="D100" t="str">
        <f t="shared" si="19"/>
        <v/>
      </c>
      <c r="E100" t="str">
        <f>IFERROR(AVERAGEIFS(SSDs!$H$5:$H$100,SSDs!$A$5:$A$100,"&gt;="&amp;Predictions!A99, SSDs!$A$5:$A$100,"&lt;"&amp;Predictions!A100), "")</f>
        <v/>
      </c>
      <c r="F100" t="str">
        <f t="shared" si="20"/>
        <v/>
      </c>
      <c r="G100" t="str">
        <f>IFERROR(AVERAGEIFS(XPoint!$H$5:$H$100,XPoint!$A$5:$A$100,"&gt;="&amp;Predictions!A99, XPoint!$A$5:$A$100,"&lt;"&amp;Predictions!A100), "")</f>
        <v/>
      </c>
      <c r="H100" t="str">
        <f t="shared" si="21"/>
        <v/>
      </c>
      <c r="J100" s="8">
        <f t="shared" si="13"/>
        <v>3.8397965319709089</v>
      </c>
      <c r="K100" t="str">
        <f t="shared" si="14"/>
        <v/>
      </c>
      <c r="M100" s="8">
        <f t="shared" si="15"/>
        <v>2.8328215814434405</v>
      </c>
      <c r="N100" t="str">
        <f t="shared" si="16"/>
        <v/>
      </c>
      <c r="P100" s="8">
        <f t="shared" si="22"/>
        <v>1.0862381289350269</v>
      </c>
      <c r="Q100" t="str">
        <f t="shared" si="23"/>
        <v/>
      </c>
    </row>
    <row r="101" spans="1:17">
      <c r="A101" s="1">
        <f t="shared" si="17"/>
        <v>31808.9375</v>
      </c>
      <c r="B101">
        <f t="shared" si="18"/>
        <v>7.083333333333325</v>
      </c>
      <c r="C101" t="str">
        <f>IFERROR(AVERAGEIFS('Hard Drives'!$I$5:$I$355,'Hard Drives'!$A$5:$A$355,"&gt;="&amp;Predictions!A100,'Hard Drives'!$A$5:$A$355,"&lt;"&amp;Predictions!A101), "")</f>
        <v/>
      </c>
      <c r="D101" t="str">
        <f t="shared" si="19"/>
        <v/>
      </c>
      <c r="E101" t="str">
        <f>IFERROR(AVERAGEIFS(SSDs!$H$5:$H$100,SSDs!$A$5:$A$100,"&gt;="&amp;Predictions!A100, SSDs!$A$5:$A$100,"&lt;"&amp;Predictions!A101), "")</f>
        <v/>
      </c>
      <c r="F101" t="str">
        <f t="shared" si="20"/>
        <v/>
      </c>
      <c r="G101" t="str">
        <f>IFERROR(AVERAGEIFS(XPoint!$H$5:$H$100,XPoint!$A$5:$A$100,"&gt;="&amp;Predictions!A100, XPoint!$A$5:$A$100,"&lt;"&amp;Predictions!A101), "")</f>
        <v/>
      </c>
      <c r="H101" t="str">
        <f t="shared" si="21"/>
        <v/>
      </c>
      <c r="J101" s="8">
        <f t="shared" si="13"/>
        <v>3.8543081476040761</v>
      </c>
      <c r="K101" t="str">
        <f t="shared" si="14"/>
        <v/>
      </c>
      <c r="M101" s="8">
        <f t="shared" si="15"/>
        <v>2.8410985614833666</v>
      </c>
      <c r="N101" t="str">
        <f t="shared" si="16"/>
        <v/>
      </c>
      <c r="P101" s="8">
        <f t="shared" si="22"/>
        <v>1.0862381289350269</v>
      </c>
      <c r="Q101" t="str">
        <f t="shared" si="23"/>
        <v/>
      </c>
    </row>
    <row r="102" spans="1:17">
      <c r="A102" s="1">
        <f t="shared" si="17"/>
        <v>31839.375</v>
      </c>
      <c r="B102">
        <f t="shared" si="18"/>
        <v>7.1666666666666581</v>
      </c>
      <c r="C102" t="str">
        <f>IFERROR(AVERAGEIFS('Hard Drives'!$I$5:$I$355,'Hard Drives'!$A$5:$A$355,"&gt;="&amp;Predictions!A101,'Hard Drives'!$A$5:$A$355,"&lt;"&amp;Predictions!A102), "")</f>
        <v/>
      </c>
      <c r="D102" t="str">
        <f t="shared" si="19"/>
        <v/>
      </c>
      <c r="E102" t="str">
        <f>IFERROR(AVERAGEIFS(SSDs!$H$5:$H$100,SSDs!$A$5:$A$100,"&gt;="&amp;Predictions!A101, SSDs!$A$5:$A$100,"&lt;"&amp;Predictions!A102), "")</f>
        <v/>
      </c>
      <c r="F102" t="str">
        <f t="shared" si="20"/>
        <v/>
      </c>
      <c r="G102" t="str">
        <f>IFERROR(AVERAGEIFS(XPoint!$H$5:$H$100,XPoint!$A$5:$A$100,"&gt;="&amp;Predictions!A101, XPoint!$A$5:$A$100,"&lt;"&amp;Predictions!A102), "")</f>
        <v/>
      </c>
      <c r="H102" t="str">
        <f t="shared" si="21"/>
        <v/>
      </c>
      <c r="J102" s="8">
        <f t="shared" si="13"/>
        <v>3.8689962682342687</v>
      </c>
      <c r="K102" t="str">
        <f t="shared" si="14"/>
        <v/>
      </c>
      <c r="M102" s="8">
        <f t="shared" si="15"/>
        <v>2.8495001316642563</v>
      </c>
      <c r="N102" t="str">
        <f t="shared" si="16"/>
        <v/>
      </c>
      <c r="P102" s="8">
        <f t="shared" si="22"/>
        <v>1.0862381289350269</v>
      </c>
      <c r="Q102" t="str">
        <f t="shared" si="23"/>
        <v/>
      </c>
    </row>
    <row r="103" spans="1:17">
      <c r="A103" s="1">
        <f t="shared" si="17"/>
        <v>31869.8125</v>
      </c>
      <c r="B103">
        <f t="shared" si="18"/>
        <v>7.2499999999999911</v>
      </c>
      <c r="C103" t="str">
        <f>IFERROR(AVERAGEIFS('Hard Drives'!$I$5:$I$355,'Hard Drives'!$A$5:$A$355,"&gt;="&amp;Predictions!A102,'Hard Drives'!$A$5:$A$355,"&lt;"&amp;Predictions!A103), "")</f>
        <v/>
      </c>
      <c r="D103" t="str">
        <f t="shared" si="19"/>
        <v/>
      </c>
      <c r="E103" t="str">
        <f>IFERROR(AVERAGEIFS(SSDs!$H$5:$H$100,SSDs!$A$5:$A$100,"&gt;="&amp;Predictions!A102, SSDs!$A$5:$A$100,"&lt;"&amp;Predictions!A103), "")</f>
        <v/>
      </c>
      <c r="F103" t="str">
        <f t="shared" si="20"/>
        <v/>
      </c>
      <c r="G103" t="str">
        <f>IFERROR(AVERAGEIFS(XPoint!$H$5:$H$100,XPoint!$A$5:$A$100,"&gt;="&amp;Predictions!A102, XPoint!$A$5:$A$100,"&lt;"&amp;Predictions!A103), "")</f>
        <v/>
      </c>
      <c r="H103" t="str">
        <f t="shared" si="21"/>
        <v/>
      </c>
      <c r="J103" s="8">
        <f t="shared" si="13"/>
        <v>3.8838614244215934</v>
      </c>
      <c r="K103" t="str">
        <f t="shared" si="14"/>
        <v/>
      </c>
      <c r="M103" s="8">
        <f t="shared" si="15"/>
        <v>2.8580272626210035</v>
      </c>
      <c r="N103" t="str">
        <f t="shared" si="16"/>
        <v/>
      </c>
      <c r="P103" s="8">
        <f t="shared" si="22"/>
        <v>1.0862381289350269</v>
      </c>
      <c r="Q103" t="str">
        <f t="shared" si="23"/>
        <v/>
      </c>
    </row>
    <row r="104" spans="1:17">
      <c r="A104" s="1">
        <f t="shared" si="17"/>
        <v>31900.25</v>
      </c>
      <c r="B104">
        <f t="shared" si="18"/>
        <v>7.3333333333333242</v>
      </c>
      <c r="C104" t="str">
        <f>IFERROR(AVERAGEIFS('Hard Drives'!$I$5:$I$355,'Hard Drives'!$A$5:$A$355,"&gt;="&amp;Predictions!A103,'Hard Drives'!$A$5:$A$355,"&lt;"&amp;Predictions!A104), "")</f>
        <v/>
      </c>
      <c r="D104" t="str">
        <f t="shared" si="19"/>
        <v/>
      </c>
      <c r="E104" t="str">
        <f>IFERROR(AVERAGEIFS(SSDs!$H$5:$H$100,SSDs!$A$5:$A$100,"&gt;="&amp;Predictions!A103, SSDs!$A$5:$A$100,"&lt;"&amp;Predictions!A104), "")</f>
        <v/>
      </c>
      <c r="F104" t="str">
        <f t="shared" si="20"/>
        <v/>
      </c>
      <c r="G104" t="str">
        <f>IFERROR(AVERAGEIFS(XPoint!$H$5:$H$100,XPoint!$A$5:$A$100,"&gt;="&amp;Predictions!A103, XPoint!$A$5:$A$100,"&lt;"&amp;Predictions!A104), "")</f>
        <v/>
      </c>
      <c r="H104" t="str">
        <f t="shared" si="21"/>
        <v/>
      </c>
      <c r="J104" s="8">
        <f t="shared" si="13"/>
        <v>3.8989041110803604</v>
      </c>
      <c r="K104" t="str">
        <f t="shared" si="14"/>
        <v/>
      </c>
      <c r="M104" s="8">
        <f t="shared" si="15"/>
        <v>2.8666809124005628</v>
      </c>
      <c r="N104" t="str">
        <f t="shared" si="16"/>
        <v/>
      </c>
      <c r="P104" s="8">
        <f t="shared" si="22"/>
        <v>1.0862381289350269</v>
      </c>
      <c r="Q104" t="str">
        <f t="shared" si="23"/>
        <v/>
      </c>
    </row>
    <row r="105" spans="1:17">
      <c r="A105" s="1">
        <f t="shared" si="17"/>
        <v>31930.6875</v>
      </c>
      <c r="B105">
        <f t="shared" si="18"/>
        <v>7.4166666666666572</v>
      </c>
      <c r="C105" t="str">
        <f>IFERROR(AVERAGEIFS('Hard Drives'!$I$5:$I$355,'Hard Drives'!$A$5:$A$355,"&gt;="&amp;Predictions!A104,'Hard Drives'!$A$5:$A$355,"&lt;"&amp;Predictions!A105), "")</f>
        <v/>
      </c>
      <c r="D105" t="str">
        <f t="shared" si="19"/>
        <v/>
      </c>
      <c r="E105" t="str">
        <f>IFERROR(AVERAGEIFS(SSDs!$H$5:$H$100,SSDs!$A$5:$A$100,"&gt;="&amp;Predictions!A104, SSDs!$A$5:$A$100,"&lt;"&amp;Predictions!A105), "")</f>
        <v/>
      </c>
      <c r="F105" t="str">
        <f t="shared" si="20"/>
        <v/>
      </c>
      <c r="G105" t="str">
        <f>IFERROR(AVERAGEIFS(XPoint!$H$5:$H$100,XPoint!$A$5:$A$100,"&gt;="&amp;Predictions!A104, XPoint!$A$5:$A$100,"&lt;"&amp;Predictions!A105), "")</f>
        <v/>
      </c>
      <c r="H105" t="str">
        <f t="shared" si="21"/>
        <v/>
      </c>
      <c r="J105" s="8">
        <f t="shared" si="13"/>
        <v>3.9141247868677875</v>
      </c>
      <c r="K105" t="str">
        <f t="shared" si="14"/>
        <v/>
      </c>
      <c r="M105" s="8">
        <f t="shared" si="15"/>
        <v>2.8754620259948802</v>
      </c>
      <c r="N105" t="str">
        <f t="shared" si="16"/>
        <v/>
      </c>
      <c r="P105" s="8">
        <f t="shared" si="22"/>
        <v>1.0862381289350269</v>
      </c>
      <c r="Q105" t="str">
        <f t="shared" si="23"/>
        <v/>
      </c>
    </row>
    <row r="106" spans="1:17">
      <c r="A106" s="1">
        <f t="shared" si="17"/>
        <v>31961.125</v>
      </c>
      <c r="B106">
        <f t="shared" si="18"/>
        <v>7.4999999999999902</v>
      </c>
      <c r="C106" t="str">
        <f>IFERROR(AVERAGEIFS('Hard Drives'!$I$5:$I$355,'Hard Drives'!$A$5:$A$355,"&gt;="&amp;Predictions!A105,'Hard Drives'!$A$5:$A$355,"&lt;"&amp;Predictions!A106), "")</f>
        <v/>
      </c>
      <c r="D106" t="str">
        <f t="shared" si="19"/>
        <v/>
      </c>
      <c r="E106" t="str">
        <f>IFERROR(AVERAGEIFS(SSDs!$H$5:$H$100,SSDs!$A$5:$A$100,"&gt;="&amp;Predictions!A105, SSDs!$A$5:$A$100,"&lt;"&amp;Predictions!A106), "")</f>
        <v/>
      </c>
      <c r="F106" t="str">
        <f t="shared" si="20"/>
        <v/>
      </c>
      <c r="G106" t="str">
        <f>IFERROR(AVERAGEIFS(XPoint!$H$5:$H$100,XPoint!$A$5:$A$100,"&gt;="&amp;Predictions!A105, XPoint!$A$5:$A$100,"&lt;"&amp;Predictions!A106), "")</f>
        <v/>
      </c>
      <c r="H106" t="str">
        <f t="shared" si="21"/>
        <v/>
      </c>
      <c r="J106" s="8">
        <f t="shared" si="13"/>
        <v>3.929523873586068</v>
      </c>
      <c r="K106" t="str">
        <f t="shared" si="14"/>
        <v/>
      </c>
      <c r="M106" s="8">
        <f t="shared" si="15"/>
        <v>2.884371534874612</v>
      </c>
      <c r="N106" t="str">
        <f t="shared" si="16"/>
        <v/>
      </c>
      <c r="P106" s="8">
        <f t="shared" si="22"/>
        <v>1.0862381289350269</v>
      </c>
      <c r="Q106" t="str">
        <f t="shared" si="23"/>
        <v/>
      </c>
    </row>
    <row r="107" spans="1:17">
      <c r="A107" s="1">
        <f t="shared" si="17"/>
        <v>31991.5625</v>
      </c>
      <c r="B107">
        <f t="shared" si="18"/>
        <v>7.5833333333333233</v>
      </c>
      <c r="C107" t="str">
        <f>IFERROR(AVERAGEIFS('Hard Drives'!$I$5:$I$355,'Hard Drives'!$A$5:$A$355,"&gt;="&amp;Predictions!A106,'Hard Drives'!$A$5:$A$355,"&lt;"&amp;Predictions!A107), "")</f>
        <v/>
      </c>
      <c r="D107" t="str">
        <f t="shared" si="19"/>
        <v/>
      </c>
      <c r="E107" t="str">
        <f>IFERROR(AVERAGEIFS(SSDs!$H$5:$H$100,SSDs!$A$5:$A$100,"&gt;="&amp;Predictions!A106, SSDs!$A$5:$A$100,"&lt;"&amp;Predictions!A107), "")</f>
        <v/>
      </c>
      <c r="F107" t="str">
        <f t="shared" si="20"/>
        <v/>
      </c>
      <c r="G107" t="str">
        <f>IFERROR(AVERAGEIFS(XPoint!$H$5:$H$100,XPoint!$A$5:$A$100,"&gt;="&amp;Predictions!A106, XPoint!$A$5:$A$100,"&lt;"&amp;Predictions!A107), "")</f>
        <v/>
      </c>
      <c r="H107" t="str">
        <f t="shared" si="21"/>
        <v/>
      </c>
      <c r="J107" s="8">
        <f t="shared" si="13"/>
        <v>3.9451017555984076</v>
      </c>
      <c r="K107" t="str">
        <f t="shared" si="14"/>
        <v/>
      </c>
      <c r="M107" s="8">
        <f t="shared" si="15"/>
        <v>2.8934103565239506</v>
      </c>
      <c r="N107" t="str">
        <f t="shared" si="16"/>
        <v/>
      </c>
      <c r="P107" s="8">
        <f t="shared" si="22"/>
        <v>1.0862381289350269</v>
      </c>
      <c r="Q107" t="str">
        <f t="shared" si="23"/>
        <v/>
      </c>
    </row>
    <row r="108" spans="1:17">
      <c r="A108" s="1">
        <f t="shared" si="17"/>
        <v>32022</v>
      </c>
      <c r="B108">
        <f t="shared" si="18"/>
        <v>7.6666666666666563</v>
      </c>
      <c r="C108" t="str">
        <f>IFERROR(AVERAGEIFS('Hard Drives'!$I$5:$I$355,'Hard Drives'!$A$5:$A$355,"&gt;="&amp;Predictions!A107,'Hard Drives'!$A$5:$A$355,"&lt;"&amp;Predictions!A108), "")</f>
        <v/>
      </c>
      <c r="D108" t="str">
        <f t="shared" si="19"/>
        <v/>
      </c>
      <c r="E108" t="str">
        <f>IFERROR(AVERAGEIFS(SSDs!$H$5:$H$100,SSDs!$A$5:$A$100,"&gt;="&amp;Predictions!A107, SSDs!$A$5:$A$100,"&lt;"&amp;Predictions!A108), "")</f>
        <v/>
      </c>
      <c r="F108" t="str">
        <f t="shared" si="20"/>
        <v/>
      </c>
      <c r="G108" t="str">
        <f>IFERROR(AVERAGEIFS(XPoint!$H$5:$H$100,XPoint!$A$5:$A$100,"&gt;="&amp;Predictions!A107, XPoint!$A$5:$A$100,"&lt;"&amp;Predictions!A108), "")</f>
        <v/>
      </c>
      <c r="H108" t="str">
        <f t="shared" si="21"/>
        <v/>
      </c>
      <c r="J108" s="8">
        <f t="shared" si="13"/>
        <v>3.9608587792596563</v>
      </c>
      <c r="K108" t="str">
        <f t="shared" si="14"/>
        <v/>
      </c>
      <c r="M108" s="8">
        <f t="shared" si="15"/>
        <v>2.9025793939768509</v>
      </c>
      <c r="N108" t="str">
        <f t="shared" si="16"/>
        <v/>
      </c>
      <c r="P108" s="8">
        <f t="shared" si="22"/>
        <v>1.0862381289350269</v>
      </c>
      <c r="Q108" t="str">
        <f t="shared" si="23"/>
        <v/>
      </c>
    </row>
    <row r="109" spans="1:17">
      <c r="A109" s="1">
        <f t="shared" si="17"/>
        <v>32052.4375</v>
      </c>
      <c r="B109">
        <f t="shared" si="18"/>
        <v>7.7499999999999893</v>
      </c>
      <c r="C109" t="str">
        <f>IFERROR(AVERAGEIFS('Hard Drives'!$I$5:$I$355,'Hard Drives'!$A$5:$A$355,"&gt;="&amp;Predictions!A108,'Hard Drives'!$A$5:$A$355,"&lt;"&amp;Predictions!A109), "")</f>
        <v/>
      </c>
      <c r="D109" t="str">
        <f t="shared" si="19"/>
        <v/>
      </c>
      <c r="E109" t="str">
        <f>IFERROR(AVERAGEIFS(SSDs!$H$5:$H$100,SSDs!$A$5:$A$100,"&gt;="&amp;Predictions!A108, SSDs!$A$5:$A$100,"&lt;"&amp;Predictions!A109), "")</f>
        <v/>
      </c>
      <c r="F109" t="str">
        <f t="shared" si="20"/>
        <v/>
      </c>
      <c r="G109" t="str">
        <f>IFERROR(AVERAGEIFS(XPoint!$H$5:$H$100,XPoint!$A$5:$A$100,"&gt;="&amp;Predictions!A108, XPoint!$A$5:$A$100,"&lt;"&amp;Predictions!A109), "")</f>
        <v/>
      </c>
      <c r="H109" t="str">
        <f t="shared" si="21"/>
        <v/>
      </c>
      <c r="J109" s="8">
        <f t="shared" si="13"/>
        <v>3.9767952523621122</v>
      </c>
      <c r="K109" t="str">
        <f t="shared" si="14"/>
        <v/>
      </c>
      <c r="M109" s="8">
        <f t="shared" si="15"/>
        <v>2.9118795353549642</v>
      </c>
      <c r="N109" t="str">
        <f t="shared" si="16"/>
        <v/>
      </c>
      <c r="P109" s="8">
        <f t="shared" si="22"/>
        <v>1.0862381289350269</v>
      </c>
      <c r="Q109" t="str">
        <f t="shared" si="23"/>
        <v/>
      </c>
    </row>
    <row r="110" spans="1:17">
      <c r="A110" s="1">
        <f t="shared" si="17"/>
        <v>32082.875</v>
      </c>
      <c r="B110">
        <f t="shared" si="18"/>
        <v>7.8333333333333224</v>
      </c>
      <c r="C110">
        <f>IFERROR(AVERAGEIFS('Hard Drives'!$I$5:$I$355,'Hard Drives'!$A$5:$A$355,"&gt;="&amp;Predictions!A109,'Hard Drives'!$A$5:$A$355,"&lt;"&amp;Predictions!A110), "")</f>
        <v>3.9655972204312806</v>
      </c>
      <c r="D110">
        <f t="shared" si="19"/>
        <v>13.555116028114966</v>
      </c>
      <c r="E110" t="str">
        <f>IFERROR(AVERAGEIFS(SSDs!$H$5:$H$100,SSDs!$A$5:$A$100,"&gt;="&amp;Predictions!A109, SSDs!$A$5:$A$100,"&lt;"&amp;Predictions!A110), "")</f>
        <v/>
      </c>
      <c r="F110" t="str">
        <f t="shared" si="20"/>
        <v/>
      </c>
      <c r="G110" t="str">
        <f>IFERROR(AVERAGEIFS(XPoint!$H$5:$H$100,XPoint!$A$5:$A$100,"&gt;="&amp;Predictions!A109, XPoint!$A$5:$A$100,"&lt;"&amp;Predictions!A110), "")</f>
        <v/>
      </c>
      <c r="H110" t="str">
        <f t="shared" si="21"/>
        <v/>
      </c>
      <c r="J110" s="8">
        <f t="shared" si="13"/>
        <v>3.9929114435971318</v>
      </c>
      <c r="K110">
        <f t="shared" si="14"/>
        <v>7.4606678715392189E-4</v>
      </c>
      <c r="M110" s="8">
        <f t="shared" si="15"/>
        <v>2.9213116534075962</v>
      </c>
      <c r="N110" t="str">
        <f t="shared" si="16"/>
        <v/>
      </c>
      <c r="P110" s="8">
        <f t="shared" si="22"/>
        <v>1.0862381289350269</v>
      </c>
      <c r="Q110" t="str">
        <f t="shared" si="23"/>
        <v/>
      </c>
    </row>
    <row r="111" spans="1:17">
      <c r="A111" s="1">
        <f t="shared" si="17"/>
        <v>32113.3125</v>
      </c>
      <c r="B111">
        <f t="shared" si="18"/>
        <v>7.9166666666666554</v>
      </c>
      <c r="C111" t="str">
        <f>IFERROR(AVERAGEIFS('Hard Drives'!$I$5:$I$355,'Hard Drives'!$A$5:$A$355,"&gt;="&amp;Predictions!A110,'Hard Drives'!$A$5:$A$355,"&lt;"&amp;Predictions!A111), "")</f>
        <v/>
      </c>
      <c r="D111" t="str">
        <f t="shared" si="19"/>
        <v/>
      </c>
      <c r="E111" t="str">
        <f>IFERROR(AVERAGEIFS(SSDs!$H$5:$H$100,SSDs!$A$5:$A$100,"&gt;="&amp;Predictions!A110, SSDs!$A$5:$A$100,"&lt;"&amp;Predictions!A111), "")</f>
        <v/>
      </c>
      <c r="F111" t="str">
        <f t="shared" si="20"/>
        <v/>
      </c>
      <c r="G111" t="str">
        <f>IFERROR(AVERAGEIFS(XPoint!$H$5:$H$100,XPoint!$A$5:$A$100,"&gt;="&amp;Predictions!A110, XPoint!$A$5:$A$100,"&lt;"&amp;Predictions!A111), "")</f>
        <v/>
      </c>
      <c r="H111" t="str">
        <f t="shared" si="21"/>
        <v/>
      </c>
      <c r="J111" s="8">
        <f t="shared" si="13"/>
        <v>4.0092075820331079</v>
      </c>
      <c r="K111" t="str">
        <f t="shared" si="14"/>
        <v/>
      </c>
      <c r="M111" s="8">
        <f t="shared" si="15"/>
        <v>2.9308766050539883</v>
      </c>
      <c r="N111" t="str">
        <f t="shared" si="16"/>
        <v/>
      </c>
      <c r="P111" s="8">
        <f t="shared" si="22"/>
        <v>1.0862381289350269</v>
      </c>
      <c r="Q111" t="str">
        <f t="shared" si="23"/>
        <v/>
      </c>
    </row>
    <row r="112" spans="1:17">
      <c r="A112" s="1">
        <f t="shared" si="17"/>
        <v>32143.75</v>
      </c>
      <c r="B112">
        <f t="shared" si="18"/>
        <v>7.9999999999999885</v>
      </c>
      <c r="C112" t="str">
        <f>IFERROR(AVERAGEIFS('Hard Drives'!$I$5:$I$355,'Hard Drives'!$A$5:$A$355,"&gt;="&amp;Predictions!A111,'Hard Drives'!$A$5:$A$355,"&lt;"&amp;Predictions!A112), "")</f>
        <v/>
      </c>
      <c r="D112" t="str">
        <f t="shared" si="19"/>
        <v/>
      </c>
      <c r="E112" t="str">
        <f>IFERROR(AVERAGEIFS(SSDs!$H$5:$H$100,SSDs!$A$5:$A$100,"&gt;="&amp;Predictions!A111, SSDs!$A$5:$A$100,"&lt;"&amp;Predictions!A112), "")</f>
        <v/>
      </c>
      <c r="F112" t="str">
        <f t="shared" si="20"/>
        <v/>
      </c>
      <c r="G112" t="str">
        <f>IFERROR(AVERAGEIFS(XPoint!$H$5:$H$100,XPoint!$A$5:$A$100,"&gt;="&amp;Predictions!A111, XPoint!$A$5:$A$100,"&lt;"&amp;Predictions!A112), "")</f>
        <v/>
      </c>
      <c r="H112" t="str">
        <f t="shared" si="21"/>
        <v/>
      </c>
      <c r="J112" s="8">
        <f t="shared" si="13"/>
        <v>4.0256838566104012</v>
      </c>
      <c r="K112" t="str">
        <f t="shared" si="14"/>
        <v/>
      </c>
      <c r="M112" s="8">
        <f t="shared" si="15"/>
        <v>2.9405752309282311</v>
      </c>
      <c r="N112" t="str">
        <f t="shared" si="16"/>
        <v/>
      </c>
      <c r="P112" s="8">
        <f t="shared" si="22"/>
        <v>1.0862381289350269</v>
      </c>
      <c r="Q112" t="str">
        <f t="shared" si="23"/>
        <v/>
      </c>
    </row>
    <row r="113" spans="1:17">
      <c r="A113" s="1">
        <f t="shared" si="17"/>
        <v>32174.1875</v>
      </c>
      <c r="B113">
        <f t="shared" si="18"/>
        <v>8.0833333333333215</v>
      </c>
      <c r="C113" t="str">
        <f>IFERROR(AVERAGEIFS('Hard Drives'!$I$5:$I$355,'Hard Drives'!$A$5:$A$355,"&gt;="&amp;Predictions!A112,'Hard Drives'!$A$5:$A$355,"&lt;"&amp;Predictions!A113), "")</f>
        <v/>
      </c>
      <c r="D113" t="str">
        <f t="shared" si="19"/>
        <v/>
      </c>
      <c r="E113" t="str">
        <f>IFERROR(AVERAGEIFS(SSDs!$H$5:$H$100,SSDs!$A$5:$A$100,"&gt;="&amp;Predictions!A112, SSDs!$A$5:$A$100,"&lt;"&amp;Predictions!A113), "")</f>
        <v/>
      </c>
      <c r="F113" t="str">
        <f t="shared" si="20"/>
        <v/>
      </c>
      <c r="G113" t="str">
        <f>IFERROR(AVERAGEIFS(XPoint!$H$5:$H$100,XPoint!$A$5:$A$100,"&gt;="&amp;Predictions!A112, XPoint!$A$5:$A$100,"&lt;"&amp;Predictions!A113), "")</f>
        <v/>
      </c>
      <c r="H113" t="str">
        <f t="shared" si="21"/>
        <v/>
      </c>
      <c r="J113" s="8">
        <f t="shared" si="13"/>
        <v>4.0423404156537917</v>
      </c>
      <c r="K113" t="str">
        <f t="shared" si="14"/>
        <v/>
      </c>
      <c r="M113" s="8">
        <f t="shared" si="15"/>
        <v>2.950408354927136</v>
      </c>
      <c r="N113" t="str">
        <f t="shared" si="16"/>
        <v/>
      </c>
      <c r="P113" s="8">
        <f t="shared" si="22"/>
        <v>1.0862381289350269</v>
      </c>
      <c r="Q113" t="str">
        <f t="shared" si="23"/>
        <v/>
      </c>
    </row>
    <row r="114" spans="1:17">
      <c r="A114" s="1">
        <f t="shared" si="17"/>
        <v>32204.625</v>
      </c>
      <c r="B114">
        <f t="shared" si="18"/>
        <v>8.1666666666666554</v>
      </c>
      <c r="C114" t="str">
        <f>IFERROR(AVERAGEIFS('Hard Drives'!$I$5:$I$355,'Hard Drives'!$A$5:$A$355,"&gt;="&amp;Predictions!A113,'Hard Drives'!$A$5:$A$355,"&lt;"&amp;Predictions!A114), "")</f>
        <v/>
      </c>
      <c r="D114" t="str">
        <f t="shared" si="19"/>
        <v/>
      </c>
      <c r="E114" t="str">
        <f>IFERROR(AVERAGEIFS(SSDs!$H$5:$H$100,SSDs!$A$5:$A$100,"&gt;="&amp;Predictions!A113, SSDs!$A$5:$A$100,"&lt;"&amp;Predictions!A114), "")</f>
        <v/>
      </c>
      <c r="F114" t="str">
        <f t="shared" si="20"/>
        <v/>
      </c>
      <c r="G114" t="str">
        <f>IFERROR(AVERAGEIFS(XPoint!$H$5:$H$100,XPoint!$A$5:$A$100,"&gt;="&amp;Predictions!A113, XPoint!$A$5:$A$100,"&lt;"&amp;Predictions!A114), "")</f>
        <v/>
      </c>
      <c r="H114" t="str">
        <f t="shared" si="21"/>
        <v/>
      </c>
      <c r="J114" s="8">
        <f t="shared" si="13"/>
        <v>4.0591773664030217</v>
      </c>
      <c r="K114" t="str">
        <f t="shared" si="14"/>
        <v/>
      </c>
      <c r="M114" s="8">
        <f t="shared" si="15"/>
        <v>2.9603767837613564</v>
      </c>
      <c r="N114" t="str">
        <f t="shared" si="16"/>
        <v/>
      </c>
      <c r="P114" s="8">
        <f t="shared" si="22"/>
        <v>1.0862381289350269</v>
      </c>
      <c r="Q114" t="str">
        <f t="shared" si="23"/>
        <v/>
      </c>
    </row>
    <row r="115" spans="1:17">
      <c r="A115" s="1">
        <f t="shared" si="17"/>
        <v>32235.0625</v>
      </c>
      <c r="B115">
        <f t="shared" si="18"/>
        <v>8.2499999999999893</v>
      </c>
      <c r="C115" t="str">
        <f>IFERROR(AVERAGEIFS('Hard Drives'!$I$5:$I$355,'Hard Drives'!$A$5:$A$355,"&gt;="&amp;Predictions!A114,'Hard Drives'!$A$5:$A$355,"&lt;"&amp;Predictions!A115), "")</f>
        <v/>
      </c>
      <c r="D115" t="str">
        <f t="shared" si="19"/>
        <v/>
      </c>
      <c r="E115" t="str">
        <f>IFERROR(AVERAGEIFS(SSDs!$H$5:$H$100,SSDs!$A$5:$A$100,"&gt;="&amp;Predictions!A114, SSDs!$A$5:$A$100,"&lt;"&amp;Predictions!A115), "")</f>
        <v/>
      </c>
      <c r="F115" t="str">
        <f t="shared" si="20"/>
        <v/>
      </c>
      <c r="G115" t="str">
        <f>IFERROR(AVERAGEIFS(XPoint!$H$5:$H$100,XPoint!$A$5:$A$100,"&gt;="&amp;Predictions!A114, XPoint!$A$5:$A$100,"&lt;"&amp;Predictions!A115), "")</f>
        <v/>
      </c>
      <c r="H115" t="str">
        <f t="shared" si="21"/>
        <v/>
      </c>
      <c r="J115" s="8">
        <f t="shared" si="13"/>
        <v>4.0761947745619391</v>
      </c>
      <c r="K115" t="str">
        <f t="shared" si="14"/>
        <v/>
      </c>
      <c r="M115" s="8">
        <f t="shared" si="15"/>
        <v>2.9704813065100817</v>
      </c>
      <c r="N115" t="str">
        <f t="shared" si="16"/>
        <v/>
      </c>
      <c r="P115" s="8">
        <f t="shared" si="22"/>
        <v>1.0862381289350269</v>
      </c>
      <c r="Q115" t="str">
        <f t="shared" si="23"/>
        <v/>
      </c>
    </row>
    <row r="116" spans="1:17">
      <c r="A116" s="1">
        <f t="shared" si="17"/>
        <v>32265.5</v>
      </c>
      <c r="B116">
        <f t="shared" si="18"/>
        <v>8.3333333333333233</v>
      </c>
      <c r="C116" t="str">
        <f>IFERROR(AVERAGEIFS('Hard Drives'!$I$5:$I$355,'Hard Drives'!$A$5:$A$355,"&gt;="&amp;Predictions!A115,'Hard Drives'!$A$5:$A$355,"&lt;"&amp;Predictions!A116), "")</f>
        <v/>
      </c>
      <c r="D116" t="str">
        <f t="shared" si="19"/>
        <v/>
      </c>
      <c r="E116" t="str">
        <f>IFERROR(AVERAGEIFS(SSDs!$H$5:$H$100,SSDs!$A$5:$A$100,"&gt;="&amp;Predictions!A115, SSDs!$A$5:$A$100,"&lt;"&amp;Predictions!A116), "")</f>
        <v/>
      </c>
      <c r="F116" t="str">
        <f t="shared" si="20"/>
        <v/>
      </c>
      <c r="G116" t="str">
        <f>IFERROR(AVERAGEIFS(XPoint!$H$5:$H$100,XPoint!$A$5:$A$100,"&gt;="&amp;Predictions!A115, XPoint!$A$5:$A$100,"&lt;"&amp;Predictions!A116), "")</f>
        <v/>
      </c>
      <c r="H116" t="str">
        <f t="shared" si="21"/>
        <v/>
      </c>
      <c r="J116" s="8">
        <f t="shared" si="13"/>
        <v>4.0933926638668101</v>
      </c>
      <c r="K116" t="str">
        <f t="shared" si="14"/>
        <v/>
      </c>
      <c r="M116" s="8">
        <f t="shared" si="15"/>
        <v>2.9807226941796126</v>
      </c>
      <c r="N116" t="str">
        <f t="shared" si="16"/>
        <v/>
      </c>
      <c r="P116" s="8">
        <f t="shared" si="22"/>
        <v>1.0862381289350269</v>
      </c>
      <c r="Q116" t="str">
        <f t="shared" si="23"/>
        <v/>
      </c>
    </row>
    <row r="117" spans="1:17">
      <c r="A117" s="1">
        <f t="shared" si="17"/>
        <v>32295.9375</v>
      </c>
      <c r="B117">
        <f t="shared" si="18"/>
        <v>8.4166666666666572</v>
      </c>
      <c r="C117">
        <f>IFERROR(AVERAGEIFS('Hard Drives'!$I$5:$I$355,'Hard Drives'!$A$5:$A$355,"&gt;="&amp;Predictions!A116,'Hard Drives'!$A$5:$A$355,"&lt;"&amp;Predictions!A117), "")</f>
        <v>4.3223720843956892</v>
      </c>
      <c r="D117">
        <f t="shared" si="19"/>
        <v>11.055308807154535</v>
      </c>
      <c r="E117">
        <f>IFERROR(AVERAGEIFS(SSDs!$H$5:$H$100,SSDs!$A$5:$A$100,"&gt;="&amp;Predictions!A116, SSDs!$A$5:$A$100,"&lt;"&amp;Predictions!A117), "")</f>
        <v>2.9633711046378388</v>
      </c>
      <c r="F117">
        <f t="shared" si="20"/>
        <v>24.957076948400417</v>
      </c>
      <c r="G117" t="str">
        <f>IFERROR(AVERAGEIFS(XPoint!$H$5:$H$100,XPoint!$A$5:$A$100,"&gt;="&amp;Predictions!A116, XPoint!$A$5:$A$100,"&lt;"&amp;Predictions!A117), "")</f>
        <v/>
      </c>
      <c r="H117" t="str">
        <f t="shared" si="21"/>
        <v/>
      </c>
      <c r="J117" s="8">
        <f t="shared" si="13"/>
        <v>4.1107710156742971</v>
      </c>
      <c r="K117">
        <f t="shared" si="14"/>
        <v>4.4775012284035284E-2</v>
      </c>
      <c r="M117" s="8">
        <f t="shared" si="15"/>
        <v>2.9911016992661281</v>
      </c>
      <c r="N117">
        <f t="shared" si="16"/>
        <v>7.6898587843850772E-4</v>
      </c>
      <c r="P117" s="8">
        <f t="shared" si="22"/>
        <v>1.0862381289350269</v>
      </c>
      <c r="Q117" t="str">
        <f t="shared" si="23"/>
        <v/>
      </c>
    </row>
    <row r="118" spans="1:17">
      <c r="A118" s="1">
        <f t="shared" si="17"/>
        <v>32326.375</v>
      </c>
      <c r="B118">
        <f t="shared" si="18"/>
        <v>8.4999999999999911</v>
      </c>
      <c r="C118" t="str">
        <f>IFERROR(AVERAGEIFS('Hard Drives'!$I$5:$I$355,'Hard Drives'!$A$5:$A$355,"&gt;="&amp;Predictions!A117,'Hard Drives'!$A$5:$A$355,"&lt;"&amp;Predictions!A118), "")</f>
        <v/>
      </c>
      <c r="D118" t="str">
        <f t="shared" si="19"/>
        <v/>
      </c>
      <c r="E118" t="str">
        <f>IFERROR(AVERAGEIFS(SSDs!$H$5:$H$100,SSDs!$A$5:$A$100,"&gt;="&amp;Predictions!A117, SSDs!$A$5:$A$100,"&lt;"&amp;Predictions!A118), "")</f>
        <v/>
      </c>
      <c r="F118" t="str">
        <f t="shared" si="20"/>
        <v/>
      </c>
      <c r="G118" t="str">
        <f>IFERROR(AVERAGEIFS(XPoint!$H$5:$H$100,XPoint!$A$5:$A$100,"&gt;="&amp;Predictions!A117, XPoint!$A$5:$A$100,"&lt;"&amp;Predictions!A118), "")</f>
        <v/>
      </c>
      <c r="H118" t="str">
        <f t="shared" si="21"/>
        <v/>
      </c>
      <c r="J118" s="8">
        <f t="shared" si="13"/>
        <v>4.1283297685696105</v>
      </c>
      <c r="K118" t="str">
        <f t="shared" si="14"/>
        <v/>
      </c>
      <c r="M118" s="8">
        <f t="shared" si="15"/>
        <v>3.0016190553229505</v>
      </c>
      <c r="N118" t="str">
        <f t="shared" si="16"/>
        <v/>
      </c>
      <c r="P118" s="8">
        <f t="shared" si="22"/>
        <v>1.0862381289350269</v>
      </c>
      <c r="Q118" t="str">
        <f t="shared" si="23"/>
        <v/>
      </c>
    </row>
    <row r="119" spans="1:17">
      <c r="A119" s="1">
        <f t="shared" si="17"/>
        <v>32356.8125</v>
      </c>
      <c r="B119">
        <f t="shared" si="18"/>
        <v>8.583333333333325</v>
      </c>
      <c r="C119" t="str">
        <f>IFERROR(AVERAGEIFS('Hard Drives'!$I$5:$I$355,'Hard Drives'!$A$5:$A$355,"&gt;="&amp;Predictions!A118,'Hard Drives'!$A$5:$A$355,"&lt;"&amp;Predictions!A119), "")</f>
        <v/>
      </c>
      <c r="D119" t="str">
        <f t="shared" si="19"/>
        <v/>
      </c>
      <c r="E119" t="str">
        <f>IFERROR(AVERAGEIFS(SSDs!$H$5:$H$100,SSDs!$A$5:$A$100,"&gt;="&amp;Predictions!A118, SSDs!$A$5:$A$100,"&lt;"&amp;Predictions!A119), "")</f>
        <v/>
      </c>
      <c r="F119" t="str">
        <f t="shared" si="20"/>
        <v/>
      </c>
      <c r="G119" t="str">
        <f>IFERROR(AVERAGEIFS(XPoint!$H$5:$H$100,XPoint!$A$5:$A$100,"&gt;="&amp;Predictions!A118, XPoint!$A$5:$A$100,"&lt;"&amp;Predictions!A119), "")</f>
        <v/>
      </c>
      <c r="H119" t="str">
        <f t="shared" si="21"/>
        <v/>
      </c>
      <c r="J119" s="8">
        <f t="shared" si="13"/>
        <v>4.1460688179953094</v>
      </c>
      <c r="K119" t="str">
        <f t="shared" si="14"/>
        <v/>
      </c>
      <c r="M119" s="8">
        <f t="shared" si="15"/>
        <v>3.0122754765326221</v>
      </c>
      <c r="N119" t="str">
        <f t="shared" si="16"/>
        <v/>
      </c>
      <c r="P119" s="8">
        <f t="shared" si="22"/>
        <v>1.0862381289350269</v>
      </c>
      <c r="Q119" t="str">
        <f t="shared" si="23"/>
        <v/>
      </c>
    </row>
    <row r="120" spans="1:17">
      <c r="A120" s="1">
        <f t="shared" si="17"/>
        <v>32387.25</v>
      </c>
      <c r="B120">
        <f t="shared" si="18"/>
        <v>8.666666666666659</v>
      </c>
      <c r="C120" t="str">
        <f>IFERROR(AVERAGEIFS('Hard Drives'!$I$5:$I$355,'Hard Drives'!$A$5:$A$355,"&gt;="&amp;Predictions!A119,'Hard Drives'!$A$5:$A$355,"&lt;"&amp;Predictions!A120), "")</f>
        <v/>
      </c>
      <c r="D120" t="str">
        <f t="shared" si="19"/>
        <v/>
      </c>
      <c r="E120" t="str">
        <f>IFERROR(AVERAGEIFS(SSDs!$H$5:$H$100,SSDs!$A$5:$A$100,"&gt;="&amp;Predictions!A119, SSDs!$A$5:$A$100,"&lt;"&amp;Predictions!A120), "")</f>
        <v/>
      </c>
      <c r="F120" t="str">
        <f t="shared" si="20"/>
        <v/>
      </c>
      <c r="G120" t="str">
        <f>IFERROR(AVERAGEIFS(XPoint!$H$5:$H$100,XPoint!$A$5:$A$100,"&gt;="&amp;Predictions!A119, XPoint!$A$5:$A$100,"&lt;"&amp;Predictions!A120), "")</f>
        <v/>
      </c>
      <c r="H120" t="str">
        <f t="shared" si="21"/>
        <v/>
      </c>
      <c r="J120" s="8">
        <f t="shared" si="13"/>
        <v>4.1639880159012472</v>
      </c>
      <c r="K120" t="str">
        <f t="shared" si="14"/>
        <v/>
      </c>
      <c r="M120" s="8">
        <f t="shared" si="15"/>
        <v>3.0230716572840981</v>
      </c>
      <c r="N120" t="str">
        <f t="shared" si="16"/>
        <v/>
      </c>
      <c r="P120" s="8">
        <f t="shared" si="22"/>
        <v>1.0862381289350269</v>
      </c>
      <c r="Q120" t="str">
        <f t="shared" si="23"/>
        <v/>
      </c>
    </row>
    <row r="121" spans="1:17">
      <c r="A121" s="1">
        <f t="shared" si="17"/>
        <v>32417.6875</v>
      </c>
      <c r="B121">
        <f t="shared" si="18"/>
        <v>8.7499999999999929</v>
      </c>
      <c r="C121" t="str">
        <f>IFERROR(AVERAGEIFS('Hard Drives'!$I$5:$I$355,'Hard Drives'!$A$5:$A$355,"&gt;="&amp;Predictions!A120,'Hard Drives'!$A$5:$A$355,"&lt;"&amp;Predictions!A121), "")</f>
        <v/>
      </c>
      <c r="D121" t="str">
        <f t="shared" si="19"/>
        <v/>
      </c>
      <c r="E121" t="str">
        <f>IFERROR(AVERAGEIFS(SSDs!$H$5:$H$100,SSDs!$A$5:$A$100,"&gt;="&amp;Predictions!A120, SSDs!$A$5:$A$100,"&lt;"&amp;Predictions!A121), "")</f>
        <v/>
      </c>
      <c r="F121" t="str">
        <f t="shared" si="20"/>
        <v/>
      </c>
      <c r="G121" t="str">
        <f>IFERROR(AVERAGEIFS(XPoint!$H$5:$H$100,XPoint!$A$5:$A$100,"&gt;="&amp;Predictions!A120, XPoint!$A$5:$A$100,"&lt;"&amp;Predictions!A121), "")</f>
        <v/>
      </c>
      <c r="H121" t="str">
        <f t="shared" si="21"/>
        <v/>
      </c>
      <c r="J121" s="8">
        <f t="shared" si="13"/>
        <v>4.1820871704160902</v>
      </c>
      <c r="K121" t="str">
        <f t="shared" si="14"/>
        <v/>
      </c>
      <c r="M121" s="8">
        <f t="shared" si="15"/>
        <v>3.0340082717553574</v>
      </c>
      <c r="N121" t="str">
        <f t="shared" si="16"/>
        <v/>
      </c>
      <c r="P121" s="8">
        <f t="shared" si="22"/>
        <v>1.0862381289350269</v>
      </c>
      <c r="Q121" t="str">
        <f t="shared" si="23"/>
        <v/>
      </c>
    </row>
    <row r="122" spans="1:17">
      <c r="A122" s="1">
        <f t="shared" si="17"/>
        <v>32448.125</v>
      </c>
      <c r="B122">
        <f t="shared" si="18"/>
        <v>8.8333333333333268</v>
      </c>
      <c r="C122" t="str">
        <f>IFERROR(AVERAGEIFS('Hard Drives'!$I$5:$I$355,'Hard Drives'!$A$5:$A$355,"&gt;="&amp;Predictions!A121,'Hard Drives'!$A$5:$A$355,"&lt;"&amp;Predictions!A122), "")</f>
        <v/>
      </c>
      <c r="D122" t="str">
        <f t="shared" si="19"/>
        <v/>
      </c>
      <c r="E122" t="str">
        <f>IFERROR(AVERAGEIFS(SSDs!$H$5:$H$100,SSDs!$A$5:$A$100,"&gt;="&amp;Predictions!A121, SSDs!$A$5:$A$100,"&lt;"&amp;Predictions!A122), "")</f>
        <v/>
      </c>
      <c r="F122" t="str">
        <f t="shared" si="20"/>
        <v/>
      </c>
      <c r="G122" t="str">
        <f>IFERROR(AVERAGEIFS(XPoint!$H$5:$H$100,XPoint!$A$5:$A$100,"&gt;="&amp;Predictions!A121, XPoint!$A$5:$A$100,"&lt;"&amp;Predictions!A122), "")</f>
        <v/>
      </c>
      <c r="H122" t="str">
        <f t="shared" si="21"/>
        <v/>
      </c>
      <c r="J122" s="8">
        <f t="shared" si="13"/>
        <v>4.2003660455408589</v>
      </c>
      <c r="K122" t="str">
        <f t="shared" si="14"/>
        <v/>
      </c>
      <c r="M122" s="8">
        <f t="shared" si="15"/>
        <v>3.0450859735017417</v>
      </c>
      <c r="N122" t="str">
        <f t="shared" si="16"/>
        <v/>
      </c>
      <c r="P122" s="8">
        <f t="shared" si="22"/>
        <v>1.0862381289350269</v>
      </c>
      <c r="Q122" t="str">
        <f t="shared" si="23"/>
        <v/>
      </c>
    </row>
    <row r="123" spans="1:17">
      <c r="A123" s="1">
        <f t="shared" si="17"/>
        <v>32478.5625</v>
      </c>
      <c r="B123">
        <f t="shared" si="18"/>
        <v>8.9166666666666607</v>
      </c>
      <c r="C123" t="str">
        <f>IFERROR(AVERAGEIFS('Hard Drives'!$I$5:$I$355,'Hard Drives'!$A$5:$A$355,"&gt;="&amp;Predictions!A122,'Hard Drives'!$A$5:$A$355,"&lt;"&amp;Predictions!A123), "")</f>
        <v/>
      </c>
      <c r="D123" t="str">
        <f t="shared" si="19"/>
        <v/>
      </c>
      <c r="E123" t="str">
        <f>IFERROR(AVERAGEIFS(SSDs!$H$5:$H$100,SSDs!$A$5:$A$100,"&gt;="&amp;Predictions!A122, SSDs!$A$5:$A$100,"&lt;"&amp;Predictions!A123), "")</f>
        <v/>
      </c>
      <c r="F123" t="str">
        <f t="shared" si="20"/>
        <v/>
      </c>
      <c r="G123" t="str">
        <f>IFERROR(AVERAGEIFS(XPoint!$H$5:$H$100,XPoint!$A$5:$A$100,"&gt;="&amp;Predictions!A122, XPoint!$A$5:$A$100,"&lt;"&amp;Predictions!A123), "")</f>
        <v/>
      </c>
      <c r="H123" t="str">
        <f t="shared" si="21"/>
        <v/>
      </c>
      <c r="J123" s="8">
        <f t="shared" si="13"/>
        <v>4.2188243608649056</v>
      </c>
      <c r="K123" t="str">
        <f t="shared" si="14"/>
        <v/>
      </c>
      <c r="M123" s="8">
        <f t="shared" si="15"/>
        <v>3.0563053950503174</v>
      </c>
      <c r="N123" t="str">
        <f t="shared" si="16"/>
        <v/>
      </c>
      <c r="P123" s="8">
        <f t="shared" si="22"/>
        <v>1.0862381289350269</v>
      </c>
      <c r="Q123" t="str">
        <f t="shared" si="23"/>
        <v/>
      </c>
    </row>
    <row r="124" spans="1:17">
      <c r="A124" s="1">
        <f t="shared" si="17"/>
        <v>32509</v>
      </c>
      <c r="B124">
        <f t="shared" si="18"/>
        <v>8.9999999999999947</v>
      </c>
      <c r="C124" t="str">
        <f>IFERROR(AVERAGEIFS('Hard Drives'!$I$5:$I$355,'Hard Drives'!$A$5:$A$355,"&gt;="&amp;Predictions!A123,'Hard Drives'!$A$5:$A$355,"&lt;"&amp;Predictions!A124), "")</f>
        <v/>
      </c>
      <c r="D124" t="str">
        <f t="shared" si="19"/>
        <v/>
      </c>
      <c r="E124" t="str">
        <f>IFERROR(AVERAGEIFS(SSDs!$H$5:$H$100,SSDs!$A$5:$A$100,"&gt;="&amp;Predictions!A123, SSDs!$A$5:$A$100,"&lt;"&amp;Predictions!A124), "")</f>
        <v/>
      </c>
      <c r="F124" t="str">
        <f t="shared" si="20"/>
        <v/>
      </c>
      <c r="G124" t="str">
        <f>IFERROR(AVERAGEIFS(XPoint!$H$5:$H$100,XPoint!$A$5:$A$100,"&gt;="&amp;Predictions!A123, XPoint!$A$5:$A$100,"&lt;"&amp;Predictions!A124), "")</f>
        <v/>
      </c>
      <c r="H124" t="str">
        <f t="shared" si="21"/>
        <v/>
      </c>
      <c r="J124" s="8">
        <f t="shared" si="13"/>
        <v>4.2374617913047343</v>
      </c>
      <c r="K124" t="str">
        <f t="shared" si="14"/>
        <v/>
      </c>
      <c r="M124" s="8">
        <f t="shared" si="15"/>
        <v>3.0676671475005617</v>
      </c>
      <c r="N124" t="str">
        <f t="shared" si="16"/>
        <v/>
      </c>
      <c r="P124" s="8">
        <f t="shared" si="22"/>
        <v>1.0862381289350269</v>
      </c>
      <c r="Q124" t="str">
        <f t="shared" si="23"/>
        <v/>
      </c>
    </row>
    <row r="125" spans="1:17">
      <c r="A125" s="1">
        <f t="shared" si="17"/>
        <v>32539.4375</v>
      </c>
      <c r="B125">
        <f t="shared" si="18"/>
        <v>9.0833333333333286</v>
      </c>
      <c r="C125" t="str">
        <f>IFERROR(AVERAGEIFS('Hard Drives'!$I$5:$I$355,'Hard Drives'!$A$5:$A$355,"&gt;="&amp;Predictions!A124,'Hard Drives'!$A$5:$A$355,"&lt;"&amp;Predictions!A125), "")</f>
        <v/>
      </c>
      <c r="D125" t="str">
        <f t="shared" si="19"/>
        <v/>
      </c>
      <c r="E125" t="str">
        <f>IFERROR(AVERAGEIFS(SSDs!$H$5:$H$100,SSDs!$A$5:$A$100,"&gt;="&amp;Predictions!A124, SSDs!$A$5:$A$100,"&lt;"&amp;Predictions!A125), "")</f>
        <v/>
      </c>
      <c r="F125" t="str">
        <f t="shared" si="20"/>
        <v/>
      </c>
      <c r="G125" t="str">
        <f>IFERROR(AVERAGEIFS(XPoint!$H$5:$H$100,XPoint!$A$5:$A$100,"&gt;="&amp;Predictions!A124, XPoint!$A$5:$A$100,"&lt;"&amp;Predictions!A125), "")</f>
        <v/>
      </c>
      <c r="H125" t="str">
        <f t="shared" si="21"/>
        <v/>
      </c>
      <c r="J125" s="8">
        <f t="shared" si="13"/>
        <v>4.2562779668660236</v>
      </c>
      <c r="K125" t="str">
        <f t="shared" si="14"/>
        <v/>
      </c>
      <c r="M125" s="8">
        <f t="shared" si="15"/>
        <v>3.0791718201316596</v>
      </c>
      <c r="N125" t="str">
        <f t="shared" si="16"/>
        <v/>
      </c>
      <c r="P125" s="8">
        <f t="shared" si="22"/>
        <v>1.0862381289350269</v>
      </c>
      <c r="Q125" t="str">
        <f t="shared" si="23"/>
        <v/>
      </c>
    </row>
    <row r="126" spans="1:17">
      <c r="A126" s="1">
        <f t="shared" si="17"/>
        <v>32569.875</v>
      </c>
      <c r="B126">
        <f t="shared" si="18"/>
        <v>9.1666666666666625</v>
      </c>
      <c r="C126" t="str">
        <f>IFERROR(AVERAGEIFS('Hard Drives'!$I$5:$I$355,'Hard Drives'!$A$5:$A$355,"&gt;="&amp;Predictions!A125,'Hard Drives'!$A$5:$A$355,"&lt;"&amp;Predictions!A126), "")</f>
        <v/>
      </c>
      <c r="D126" t="str">
        <f t="shared" si="19"/>
        <v/>
      </c>
      <c r="E126" t="str">
        <f>IFERROR(AVERAGEIFS(SSDs!$H$5:$H$100,SSDs!$A$5:$A$100,"&gt;="&amp;Predictions!A125, SSDs!$A$5:$A$100,"&lt;"&amp;Predictions!A126), "")</f>
        <v/>
      </c>
      <c r="F126" t="str">
        <f t="shared" si="20"/>
        <v/>
      </c>
      <c r="G126" t="str">
        <f>IFERROR(AVERAGEIFS(XPoint!$H$5:$H$100,XPoint!$A$5:$A$100,"&gt;="&amp;Predictions!A125, XPoint!$A$5:$A$100,"&lt;"&amp;Predictions!A126), "")</f>
        <v/>
      </c>
      <c r="H126" t="str">
        <f t="shared" si="21"/>
        <v/>
      </c>
      <c r="J126" s="8">
        <f t="shared" si="13"/>
        <v>4.2752724724292346</v>
      </c>
      <c r="K126" t="str">
        <f t="shared" si="14"/>
        <v/>
      </c>
      <c r="M126" s="8">
        <f t="shared" si="15"/>
        <v>3.0908199800167218</v>
      </c>
      <c r="N126" t="str">
        <f t="shared" si="16"/>
        <v/>
      </c>
      <c r="P126" s="8">
        <f t="shared" si="22"/>
        <v>1.0862381289350269</v>
      </c>
      <c r="Q126" t="str">
        <f t="shared" si="23"/>
        <v/>
      </c>
    </row>
    <row r="127" spans="1:17">
      <c r="A127" s="1">
        <f t="shared" si="17"/>
        <v>32600.3125</v>
      </c>
      <c r="B127">
        <f t="shared" si="18"/>
        <v>9.2499999999999964</v>
      </c>
      <c r="C127">
        <f>IFERROR(AVERAGEIFS('Hard Drives'!$I$5:$I$355,'Hard Drives'!$A$5:$A$355,"&gt;="&amp;Predictions!A126,'Hard Drives'!$A$5:$A$355,"&lt;"&amp;Predictions!A127), "")</f>
        <v>4.1461072761882658</v>
      </c>
      <c r="D127">
        <f t="shared" si="19"/>
        <v>12.258522302220056</v>
      </c>
      <c r="E127" t="str">
        <f>IFERROR(AVERAGEIFS(SSDs!$H$5:$H$100,SSDs!$A$5:$A$100,"&gt;="&amp;Predictions!A126, SSDs!$A$5:$A$100,"&lt;"&amp;Predictions!A127), "")</f>
        <v/>
      </c>
      <c r="F127" t="str">
        <f t="shared" si="20"/>
        <v/>
      </c>
      <c r="G127" t="str">
        <f>IFERROR(AVERAGEIFS(XPoint!$H$5:$H$100,XPoint!$A$5:$A$100,"&gt;="&amp;Predictions!A126, XPoint!$A$5:$A$100,"&lt;"&amp;Predictions!A127), "")</f>
        <v/>
      </c>
      <c r="H127" t="str">
        <f t="shared" si="21"/>
        <v/>
      </c>
      <c r="J127" s="8">
        <f t="shared" si="13"/>
        <v>4.2944448475591326</v>
      </c>
      <c r="K127">
        <f t="shared" si="14"/>
        <v>2.2004035080206995E-2</v>
      </c>
      <c r="M127" s="8">
        <f t="shared" si="15"/>
        <v>3.1026121716441883</v>
      </c>
      <c r="N127" t="str">
        <f t="shared" si="16"/>
        <v/>
      </c>
      <c r="P127" s="8">
        <f t="shared" si="22"/>
        <v>1.0862381289350269</v>
      </c>
      <c r="Q127" t="str">
        <f t="shared" si="23"/>
        <v/>
      </c>
    </row>
    <row r="128" spans="1:17">
      <c r="A128" s="1">
        <f t="shared" si="17"/>
        <v>32630.75</v>
      </c>
      <c r="B128">
        <f t="shared" si="18"/>
        <v>9.3333333333333304</v>
      </c>
      <c r="C128" t="str">
        <f>IFERROR(AVERAGEIFS('Hard Drives'!$I$5:$I$355,'Hard Drives'!$A$5:$A$355,"&gt;="&amp;Predictions!A127,'Hard Drives'!$A$5:$A$355,"&lt;"&amp;Predictions!A128), "")</f>
        <v/>
      </c>
      <c r="D128" t="str">
        <f t="shared" si="19"/>
        <v/>
      </c>
      <c r="E128" t="str">
        <f>IFERROR(AVERAGEIFS(SSDs!$H$5:$H$100,SSDs!$A$5:$A$100,"&gt;="&amp;Predictions!A127, SSDs!$A$5:$A$100,"&lt;"&amp;Predictions!A128), "")</f>
        <v/>
      </c>
      <c r="F128" t="str">
        <f t="shared" si="20"/>
        <v/>
      </c>
      <c r="G128" t="str">
        <f>IFERROR(AVERAGEIFS(XPoint!$H$5:$H$100,XPoint!$A$5:$A$100,"&gt;="&amp;Predictions!A127, XPoint!$A$5:$A$100,"&lt;"&amp;Predictions!A128), "")</f>
        <v/>
      </c>
      <c r="H128" t="str">
        <f t="shared" si="21"/>
        <v/>
      </c>
      <c r="J128" s="8">
        <f t="shared" si="13"/>
        <v>4.3137945863385241</v>
      </c>
      <c r="K128" t="str">
        <f t="shared" si="14"/>
        <v/>
      </c>
      <c r="M128" s="8">
        <f t="shared" si="15"/>
        <v>3.1145489165467195</v>
      </c>
      <c r="N128" t="str">
        <f t="shared" si="16"/>
        <v/>
      </c>
      <c r="P128" s="8">
        <f t="shared" si="22"/>
        <v>1.0862381289350269</v>
      </c>
      <c r="Q128" t="str">
        <f t="shared" si="23"/>
        <v/>
      </c>
    </row>
    <row r="129" spans="1:17">
      <c r="A129" s="1">
        <f t="shared" si="17"/>
        <v>32661.1875</v>
      </c>
      <c r="B129">
        <f t="shared" si="18"/>
        <v>9.4166666666666643</v>
      </c>
      <c r="C129" t="str">
        <f>IFERROR(AVERAGEIFS('Hard Drives'!$I$5:$I$355,'Hard Drives'!$A$5:$A$355,"&gt;="&amp;Predictions!A128,'Hard Drives'!$A$5:$A$355,"&lt;"&amp;Predictions!A129), "")</f>
        <v/>
      </c>
      <c r="D129" t="str">
        <f t="shared" si="19"/>
        <v/>
      </c>
      <c r="E129" t="str">
        <f>IFERROR(AVERAGEIFS(SSDs!$H$5:$H$100,SSDs!$A$5:$A$100,"&gt;="&amp;Predictions!A128, SSDs!$A$5:$A$100,"&lt;"&amp;Predictions!A129), "")</f>
        <v/>
      </c>
      <c r="F129" t="str">
        <f t="shared" si="20"/>
        <v/>
      </c>
      <c r="G129" t="str">
        <f>IFERROR(AVERAGEIFS(XPoint!$H$5:$H$100,XPoint!$A$5:$A$100,"&gt;="&amp;Predictions!A128, XPoint!$A$5:$A$100,"&lt;"&amp;Predictions!A129), "")</f>
        <v/>
      </c>
      <c r="H129" t="str">
        <f t="shared" si="21"/>
        <v/>
      </c>
      <c r="J129" s="8">
        <f t="shared" si="13"/>
        <v>4.3333211372265348</v>
      </c>
      <c r="K129" t="str">
        <f t="shared" si="14"/>
        <v/>
      </c>
      <c r="M129" s="8">
        <f t="shared" si="15"/>
        <v>3.1266307129378421</v>
      </c>
      <c r="N129" t="str">
        <f t="shared" si="16"/>
        <v/>
      </c>
      <c r="P129" s="8">
        <f t="shared" si="22"/>
        <v>1.0862381289350269</v>
      </c>
      <c r="Q129" t="str">
        <f t="shared" si="23"/>
        <v/>
      </c>
    </row>
    <row r="130" spans="1:17">
      <c r="A130" s="1">
        <f t="shared" si="17"/>
        <v>32691.625</v>
      </c>
      <c r="B130">
        <f t="shared" si="18"/>
        <v>9.4999999999999982</v>
      </c>
      <c r="C130" t="str">
        <f>IFERROR(AVERAGEIFS('Hard Drives'!$I$5:$I$355,'Hard Drives'!$A$5:$A$355,"&gt;="&amp;Predictions!A129,'Hard Drives'!$A$5:$A$355,"&lt;"&amp;Predictions!A130), "")</f>
        <v/>
      </c>
      <c r="D130" t="str">
        <f t="shared" si="19"/>
        <v/>
      </c>
      <c r="E130" t="str">
        <f>IFERROR(AVERAGEIFS(SSDs!$H$5:$H$100,SSDs!$A$5:$A$100,"&gt;="&amp;Predictions!A129, SSDs!$A$5:$A$100,"&lt;"&amp;Predictions!A130), "")</f>
        <v/>
      </c>
      <c r="F130" t="str">
        <f t="shared" si="20"/>
        <v/>
      </c>
      <c r="G130" t="str">
        <f>IFERROR(AVERAGEIFS(XPoint!$H$5:$H$100,XPoint!$A$5:$A$100,"&gt;="&amp;Predictions!A129, XPoint!$A$5:$A$100,"&lt;"&amp;Predictions!A130), "")</f>
        <v/>
      </c>
      <c r="H130" t="str">
        <f t="shared" si="21"/>
        <v/>
      </c>
      <c r="J130" s="8">
        <f t="shared" si="13"/>
        <v>4.3530239029416702</v>
      </c>
      <c r="K130" t="str">
        <f t="shared" si="14"/>
        <v/>
      </c>
      <c r="M130" s="8">
        <f t="shared" si="15"/>
        <v>3.1388580353566358</v>
      </c>
      <c r="N130" t="str">
        <f t="shared" si="16"/>
        <v/>
      </c>
      <c r="P130" s="8">
        <f t="shared" si="22"/>
        <v>1.0862381289350269</v>
      </c>
      <c r="Q130" t="str">
        <f t="shared" si="23"/>
        <v/>
      </c>
    </row>
    <row r="131" spans="1:17">
      <c r="A131" s="1">
        <f t="shared" si="17"/>
        <v>32722.0625</v>
      </c>
      <c r="B131">
        <f t="shared" si="18"/>
        <v>9.5833333333333321</v>
      </c>
      <c r="C131" t="str">
        <f>IFERROR(AVERAGEIFS('Hard Drives'!$I$5:$I$355,'Hard Drives'!$A$5:$A$355,"&gt;="&amp;Predictions!A130,'Hard Drives'!$A$5:$A$355,"&lt;"&amp;Predictions!A131), "")</f>
        <v/>
      </c>
      <c r="D131" t="str">
        <f t="shared" si="19"/>
        <v/>
      </c>
      <c r="E131" t="str">
        <f>IFERROR(AVERAGEIFS(SSDs!$H$5:$H$100,SSDs!$A$5:$A$100,"&gt;="&amp;Predictions!A130, SSDs!$A$5:$A$100,"&lt;"&amp;Predictions!A131), "")</f>
        <v/>
      </c>
      <c r="F131" t="str">
        <f t="shared" si="20"/>
        <v/>
      </c>
      <c r="G131" t="str">
        <f>IFERROR(AVERAGEIFS(XPoint!$H$5:$H$100,XPoint!$A$5:$A$100,"&gt;="&amp;Predictions!A130, XPoint!$A$5:$A$100,"&lt;"&amp;Predictions!A131), "")</f>
        <v/>
      </c>
      <c r="H131" t="str">
        <f t="shared" si="21"/>
        <v/>
      </c>
      <c r="J131" s="8">
        <f t="shared" si="13"/>
        <v>4.3729022403699283</v>
      </c>
      <c r="K131" t="str">
        <f t="shared" si="14"/>
        <v/>
      </c>
      <c r="M131" s="8">
        <f t="shared" si="15"/>
        <v>3.151231334320721</v>
      </c>
      <c r="N131" t="str">
        <f t="shared" si="16"/>
        <v/>
      </c>
      <c r="P131" s="8">
        <f t="shared" si="22"/>
        <v>1.0862381289350269</v>
      </c>
      <c r="Q131" t="str">
        <f t="shared" si="23"/>
        <v/>
      </c>
    </row>
    <row r="132" spans="1:17">
      <c r="A132" s="1">
        <f t="shared" si="17"/>
        <v>32752.5</v>
      </c>
      <c r="B132">
        <f t="shared" si="18"/>
        <v>9.6666666666666661</v>
      </c>
      <c r="C132" t="str">
        <f>IFERROR(AVERAGEIFS('Hard Drives'!$I$5:$I$355,'Hard Drives'!$A$5:$A$355,"&gt;="&amp;Predictions!A131,'Hard Drives'!$A$5:$A$355,"&lt;"&amp;Predictions!A132), "")</f>
        <v/>
      </c>
      <c r="D132" t="str">
        <f t="shared" si="19"/>
        <v/>
      </c>
      <c r="E132" t="str">
        <f>IFERROR(AVERAGEIFS(SSDs!$H$5:$H$100,SSDs!$A$5:$A$100,"&gt;="&amp;Predictions!A131, SSDs!$A$5:$A$100,"&lt;"&amp;Predictions!A132), "")</f>
        <v/>
      </c>
      <c r="F132" t="str">
        <f t="shared" si="20"/>
        <v/>
      </c>
      <c r="G132" t="str">
        <f>IFERROR(AVERAGEIFS(XPoint!$H$5:$H$100,XPoint!$A$5:$A$100,"&gt;="&amp;Predictions!A131, XPoint!$A$5:$A$100,"&lt;"&amp;Predictions!A132), "")</f>
        <v/>
      </c>
      <c r="H132" t="str">
        <f t="shared" si="21"/>
        <v/>
      </c>
      <c r="J132" s="8">
        <f t="shared" si="13"/>
        <v>4.3929554604981762</v>
      </c>
      <c r="K132" t="str">
        <f t="shared" si="14"/>
        <v/>
      </c>
      <c r="M132" s="8">
        <f t="shared" si="15"/>
        <v>3.1637510359878185</v>
      </c>
      <c r="N132" t="str">
        <f t="shared" si="16"/>
        <v/>
      </c>
      <c r="P132" s="8">
        <f t="shared" si="22"/>
        <v>1.0862381289350269</v>
      </c>
      <c r="Q132" t="str">
        <f t="shared" si="23"/>
        <v/>
      </c>
    </row>
    <row r="133" spans="1:17">
      <c r="A133" s="1">
        <f t="shared" si="17"/>
        <v>32782.9375</v>
      </c>
      <c r="B133">
        <f t="shared" si="18"/>
        <v>9.75</v>
      </c>
      <c r="C133" t="str">
        <f>IFERROR(AVERAGEIFS('Hard Drives'!$I$5:$I$355,'Hard Drives'!$A$5:$A$355,"&gt;="&amp;Predictions!A132,'Hard Drives'!$A$5:$A$355,"&lt;"&amp;Predictions!A133), "")</f>
        <v/>
      </c>
      <c r="D133" t="str">
        <f t="shared" si="19"/>
        <v/>
      </c>
      <c r="E133" t="str">
        <f>IFERROR(AVERAGEIFS(SSDs!$H$5:$H$100,SSDs!$A$5:$A$100,"&gt;="&amp;Predictions!A132, SSDs!$A$5:$A$100,"&lt;"&amp;Predictions!A133), "")</f>
        <v/>
      </c>
      <c r="F133" t="str">
        <f t="shared" si="20"/>
        <v/>
      </c>
      <c r="G133" t="str">
        <f>IFERROR(AVERAGEIFS(XPoint!$H$5:$H$100,XPoint!$A$5:$A$100,"&gt;="&amp;Predictions!A132, XPoint!$A$5:$A$100,"&lt;"&amp;Predictions!A133), "")</f>
        <v/>
      </c>
      <c r="H133" t="str">
        <f t="shared" si="21"/>
        <v/>
      </c>
      <c r="J133" s="8">
        <f t="shared" si="13"/>
        <v>4.4131828283730155</v>
      </c>
      <c r="K133" t="str">
        <f t="shared" si="14"/>
        <v/>
      </c>
      <c r="M133" s="8">
        <f t="shared" si="15"/>
        <v>3.1764175418261398</v>
      </c>
      <c r="N133" t="str">
        <f t="shared" si="16"/>
        <v/>
      </c>
      <c r="P133" s="8">
        <f t="shared" si="22"/>
        <v>1.0862381289350269</v>
      </c>
      <c r="Q133" t="str">
        <f t="shared" si="23"/>
        <v/>
      </c>
    </row>
    <row r="134" spans="1:17">
      <c r="A134" s="1">
        <f t="shared" si="17"/>
        <v>32813.375</v>
      </c>
      <c r="B134">
        <f t="shared" si="18"/>
        <v>9.8333333333333339</v>
      </c>
      <c r="C134" t="str">
        <f>IFERROR(AVERAGEIFS('Hard Drives'!$I$5:$I$355,'Hard Drives'!$A$5:$A$355,"&gt;="&amp;Predictions!A133,'Hard Drives'!$A$5:$A$355,"&lt;"&amp;Predictions!A134), "")</f>
        <v/>
      </c>
      <c r="D134" t="str">
        <f t="shared" si="19"/>
        <v/>
      </c>
      <c r="E134" t="str">
        <f>IFERROR(AVERAGEIFS(SSDs!$H$5:$H$100,SSDs!$A$5:$A$100,"&gt;="&amp;Predictions!A133, SSDs!$A$5:$A$100,"&lt;"&amp;Predictions!A134), "")</f>
        <v/>
      </c>
      <c r="F134" t="str">
        <f t="shared" si="20"/>
        <v/>
      </c>
      <c r="G134" t="str">
        <f>IFERROR(AVERAGEIFS(XPoint!$H$5:$H$100,XPoint!$A$5:$A$100,"&gt;="&amp;Predictions!A133, XPoint!$A$5:$A$100,"&lt;"&amp;Predictions!A134), "")</f>
        <v/>
      </c>
      <c r="H134" t="str">
        <f t="shared" si="21"/>
        <v/>
      </c>
      <c r="J134" s="8">
        <f t="shared" si="13"/>
        <v>4.4335835630852749</v>
      </c>
      <c r="K134" t="str">
        <f t="shared" si="14"/>
        <v/>
      </c>
      <c r="M134" s="8">
        <f t="shared" si="15"/>
        <v>3.1892312282938593</v>
      </c>
      <c r="N134" t="str">
        <f t="shared" si="16"/>
        <v/>
      </c>
      <c r="P134" s="8">
        <f t="shared" si="22"/>
        <v>1.0862381289350269</v>
      </c>
      <c r="Q134" t="str">
        <f t="shared" si="23"/>
        <v/>
      </c>
    </row>
    <row r="135" spans="1:17">
      <c r="A135" s="1">
        <f t="shared" si="17"/>
        <v>32843.8125</v>
      </c>
      <c r="B135">
        <f t="shared" si="18"/>
        <v>9.9166666666666679</v>
      </c>
      <c r="C135" t="str">
        <f>IFERROR(AVERAGEIFS('Hard Drives'!$I$5:$I$355,'Hard Drives'!$A$5:$A$355,"&gt;="&amp;Predictions!A134,'Hard Drives'!$A$5:$A$355,"&lt;"&amp;Predictions!A135), "")</f>
        <v/>
      </c>
      <c r="D135" t="str">
        <f t="shared" si="19"/>
        <v/>
      </c>
      <c r="E135" t="str">
        <f>IFERROR(AVERAGEIFS(SSDs!$H$5:$H$100,SSDs!$A$5:$A$100,"&gt;="&amp;Predictions!A134, SSDs!$A$5:$A$100,"&lt;"&amp;Predictions!A135), "")</f>
        <v/>
      </c>
      <c r="F135" t="str">
        <f t="shared" si="20"/>
        <v/>
      </c>
      <c r="G135" t="str">
        <f>IFERROR(AVERAGEIFS(XPoint!$H$5:$H$100,XPoint!$A$5:$A$100,"&gt;="&amp;Predictions!A134, XPoint!$A$5:$A$100,"&lt;"&amp;Predictions!A135), "")</f>
        <v/>
      </c>
      <c r="H135" t="str">
        <f t="shared" si="21"/>
        <v/>
      </c>
      <c r="J135" s="8">
        <f t="shared" si="13"/>
        <v>4.4541568377803236</v>
      </c>
      <c r="K135" t="str">
        <f t="shared" si="14"/>
        <v/>
      </c>
      <c r="M135" s="8">
        <f t="shared" si="15"/>
        <v>3.202192446527921</v>
      </c>
      <c r="N135" t="str">
        <f t="shared" si="16"/>
        <v/>
      </c>
      <c r="P135" s="8">
        <f t="shared" si="22"/>
        <v>1.0862381289350269</v>
      </c>
      <c r="Q135" t="str">
        <f t="shared" si="23"/>
        <v/>
      </c>
    </row>
    <row r="136" spans="1:17">
      <c r="A136" s="1">
        <f t="shared" si="17"/>
        <v>32874.25</v>
      </c>
      <c r="B136">
        <f t="shared" si="18"/>
        <v>10.000000000000002</v>
      </c>
      <c r="C136" t="str">
        <f>IFERROR(AVERAGEIFS('Hard Drives'!$I$5:$I$355,'Hard Drives'!$A$5:$A$355,"&gt;="&amp;Predictions!A135,'Hard Drives'!$A$5:$A$355,"&lt;"&amp;Predictions!A136), "")</f>
        <v/>
      </c>
      <c r="D136" t="str">
        <f t="shared" si="19"/>
        <v/>
      </c>
      <c r="E136" t="str">
        <f>IFERROR(AVERAGEIFS(SSDs!$H$5:$H$100,SSDs!$A$5:$A$100,"&gt;="&amp;Predictions!A135, SSDs!$A$5:$A$100,"&lt;"&amp;Predictions!A136), "")</f>
        <v/>
      </c>
      <c r="F136" t="str">
        <f t="shared" si="20"/>
        <v/>
      </c>
      <c r="G136" t="str">
        <f>IFERROR(AVERAGEIFS(XPoint!$H$5:$H$100,XPoint!$A$5:$A$100,"&gt;="&amp;Predictions!A135, XPoint!$A$5:$A$100,"&lt;"&amp;Predictions!A136), "")</f>
        <v/>
      </c>
      <c r="H136" t="str">
        <f t="shared" si="21"/>
        <v/>
      </c>
      <c r="J136" s="8">
        <f t="shared" si="13"/>
        <v>4.4749017796943136</v>
      </c>
      <c r="K136" t="str">
        <f t="shared" si="14"/>
        <v/>
      </c>
      <c r="M136" s="8">
        <f t="shared" si="15"/>
        <v>3.2153015220424175</v>
      </c>
      <c r="N136" t="str">
        <f t="shared" si="16"/>
        <v/>
      </c>
      <c r="P136" s="8">
        <f t="shared" si="22"/>
        <v>1.0862381289350269</v>
      </c>
      <c r="Q136" t="str">
        <f t="shared" si="23"/>
        <v/>
      </c>
    </row>
    <row r="137" spans="1:17">
      <c r="A137" s="1">
        <f t="shared" si="17"/>
        <v>32904.6875</v>
      </c>
      <c r="B137">
        <f t="shared" si="18"/>
        <v>10.083333333333336</v>
      </c>
      <c r="C137" t="str">
        <f>IFERROR(AVERAGEIFS('Hard Drives'!$I$5:$I$355,'Hard Drives'!$A$5:$A$355,"&gt;="&amp;Predictions!A136,'Hard Drives'!$A$5:$A$355,"&lt;"&amp;Predictions!A137), "")</f>
        <v/>
      </c>
      <c r="D137" t="str">
        <f t="shared" si="19"/>
        <v/>
      </c>
      <c r="E137" t="str">
        <f>IFERROR(AVERAGEIFS(SSDs!$H$5:$H$100,SSDs!$A$5:$A$100,"&gt;="&amp;Predictions!A136, SSDs!$A$5:$A$100,"&lt;"&amp;Predictions!A137), "")</f>
        <v/>
      </c>
      <c r="F137" t="str">
        <f t="shared" si="20"/>
        <v/>
      </c>
      <c r="G137" t="str">
        <f>IFERROR(AVERAGEIFS(XPoint!$H$5:$H$100,XPoint!$A$5:$A$100,"&gt;="&amp;Predictions!A136, XPoint!$A$5:$A$100,"&lt;"&amp;Predictions!A137), "")</f>
        <v/>
      </c>
      <c r="H137" t="str">
        <f t="shared" si="21"/>
        <v/>
      </c>
      <c r="J137" s="8">
        <f t="shared" si="13"/>
        <v>4.4958174702164522</v>
      </c>
      <c r="K137" t="str">
        <f t="shared" si="14"/>
        <v/>
      </c>
      <c r="M137" s="8">
        <f t="shared" si="15"/>
        <v>3.228558754436774</v>
      </c>
      <c r="N137" t="str">
        <f t="shared" si="16"/>
        <v/>
      </c>
      <c r="P137" s="8">
        <f t="shared" si="22"/>
        <v>1.0862381289350269</v>
      </c>
      <c r="Q137" t="str">
        <f t="shared" si="23"/>
        <v/>
      </c>
    </row>
    <row r="138" spans="1:17">
      <c r="A138" s="1">
        <f t="shared" si="17"/>
        <v>32935.125</v>
      </c>
      <c r="B138">
        <f t="shared" si="18"/>
        <v>10.16666666666667</v>
      </c>
      <c r="C138" t="str">
        <f>IFERROR(AVERAGEIFS('Hard Drives'!$I$5:$I$355,'Hard Drives'!$A$5:$A$355,"&gt;="&amp;Predictions!A137,'Hard Drives'!$A$5:$A$355,"&lt;"&amp;Predictions!A138), "")</f>
        <v/>
      </c>
      <c r="D138" t="str">
        <f t="shared" si="19"/>
        <v/>
      </c>
      <c r="E138" t="str">
        <f>IFERROR(AVERAGEIFS(SSDs!$H$5:$H$100,SSDs!$A$5:$A$100,"&gt;="&amp;Predictions!A137, SSDs!$A$5:$A$100,"&lt;"&amp;Predictions!A138), "")</f>
        <v/>
      </c>
      <c r="F138" t="str">
        <f t="shared" si="20"/>
        <v/>
      </c>
      <c r="G138" t="str">
        <f>IFERROR(AVERAGEIFS(XPoint!$H$5:$H$100,XPoint!$A$5:$A$100,"&gt;="&amp;Predictions!A137, XPoint!$A$5:$A$100,"&lt;"&amp;Predictions!A138), "")</f>
        <v/>
      </c>
      <c r="H138" t="str">
        <f t="shared" si="21"/>
        <v/>
      </c>
      <c r="J138" s="8">
        <f t="shared" si="13"/>
        <v>4.5169029449773932</v>
      </c>
      <c r="K138" t="str">
        <f t="shared" si="14"/>
        <v/>
      </c>
      <c r="M138" s="8">
        <f t="shared" si="15"/>
        <v>3.2419644171139779</v>
      </c>
      <c r="N138" t="str">
        <f t="shared" si="16"/>
        <v/>
      </c>
      <c r="P138" s="8">
        <f t="shared" si="22"/>
        <v>1.0862381289350269</v>
      </c>
      <c r="Q138" t="str">
        <f t="shared" si="23"/>
        <v/>
      </c>
    </row>
    <row r="139" spans="1:17">
      <c r="A139" s="1">
        <f t="shared" si="17"/>
        <v>32965.5625</v>
      </c>
      <c r="B139">
        <f t="shared" si="18"/>
        <v>10.250000000000004</v>
      </c>
      <c r="C139" t="str">
        <f>IFERROR(AVERAGEIFS('Hard Drives'!$I$5:$I$355,'Hard Drives'!$A$5:$A$355,"&gt;="&amp;Predictions!A138,'Hard Drives'!$A$5:$A$355,"&lt;"&amp;Predictions!A139), "")</f>
        <v/>
      </c>
      <c r="D139" t="str">
        <f t="shared" si="19"/>
        <v/>
      </c>
      <c r="E139" t="str">
        <f>IFERROR(AVERAGEIFS(SSDs!$H$5:$H$100,SSDs!$A$5:$A$100,"&gt;="&amp;Predictions!A138, SSDs!$A$5:$A$100,"&lt;"&amp;Predictions!A139), "")</f>
        <v/>
      </c>
      <c r="F139" t="str">
        <f t="shared" si="20"/>
        <v/>
      </c>
      <c r="G139" t="str">
        <f>IFERROR(AVERAGEIFS(XPoint!$H$5:$H$100,XPoint!$A$5:$A$100,"&gt;="&amp;Predictions!A138, XPoint!$A$5:$A$100,"&lt;"&amp;Predictions!A139), "")</f>
        <v/>
      </c>
      <c r="H139" t="str">
        <f t="shared" si="21"/>
        <v/>
      </c>
      <c r="J139" s="8">
        <f t="shared" si="13"/>
        <v>4.538157193963789</v>
      </c>
      <c r="K139" t="str">
        <f t="shared" si="14"/>
        <v/>
      </c>
      <c r="M139" s="8">
        <f t="shared" si="15"/>
        <v>3.2555187570090576</v>
      </c>
      <c r="N139" t="str">
        <f t="shared" si="16"/>
        <v/>
      </c>
      <c r="P139" s="8">
        <f t="shared" si="22"/>
        <v>1.0862381289350271</v>
      </c>
      <c r="Q139" t="str">
        <f t="shared" si="23"/>
        <v/>
      </c>
    </row>
    <row r="140" spans="1:17">
      <c r="A140" s="1">
        <f t="shared" si="17"/>
        <v>32996</v>
      </c>
      <c r="B140">
        <f t="shared" si="18"/>
        <v>10.333333333333337</v>
      </c>
      <c r="C140" t="str">
        <f>IFERROR(AVERAGEIFS('Hard Drives'!$I$5:$I$355,'Hard Drives'!$A$5:$A$355,"&gt;="&amp;Predictions!A139,'Hard Drives'!$A$5:$A$355,"&lt;"&amp;Predictions!A140), "")</f>
        <v/>
      </c>
      <c r="D140" t="str">
        <f t="shared" si="19"/>
        <v/>
      </c>
      <c r="E140" t="str">
        <f>IFERROR(AVERAGEIFS(SSDs!$H$5:$H$100,SSDs!$A$5:$A$100,"&gt;="&amp;Predictions!A139, SSDs!$A$5:$A$100,"&lt;"&amp;Predictions!A140), "")</f>
        <v/>
      </c>
      <c r="F140" t="str">
        <f t="shared" si="20"/>
        <v/>
      </c>
      <c r="G140" t="str">
        <f>IFERROR(AVERAGEIFS(XPoint!$H$5:$H$100,XPoint!$A$5:$A$100,"&gt;="&amp;Predictions!A139, XPoint!$A$5:$A$100,"&lt;"&amp;Predictions!A140), "")</f>
        <v/>
      </c>
      <c r="H140" t="str">
        <f t="shared" si="21"/>
        <v/>
      </c>
      <c r="J140" s="8">
        <f t="shared" si="13"/>
        <v>4.559579161659042</v>
      </c>
      <c r="K140" t="str">
        <f t="shared" si="14"/>
        <v/>
      </c>
      <c r="M140" s="8">
        <f t="shared" si="15"/>
        <v>3.2692219943280421</v>
      </c>
      <c r="N140" t="str">
        <f t="shared" si="16"/>
        <v/>
      </c>
      <c r="P140" s="8">
        <f t="shared" si="22"/>
        <v>1.0862381289350271</v>
      </c>
      <c r="Q140" t="str">
        <f t="shared" si="23"/>
        <v/>
      </c>
    </row>
    <row r="141" spans="1:17">
      <c r="A141" s="1">
        <f t="shared" si="17"/>
        <v>33026.4375</v>
      </c>
      <c r="B141">
        <f t="shared" si="18"/>
        <v>10.416666666666671</v>
      </c>
      <c r="C141" t="str">
        <f>IFERROR(AVERAGEIFS('Hard Drives'!$I$5:$I$355,'Hard Drives'!$A$5:$A$355,"&gt;="&amp;Predictions!A140,'Hard Drives'!$A$5:$A$355,"&lt;"&amp;Predictions!A141), "")</f>
        <v/>
      </c>
      <c r="D141" t="str">
        <f t="shared" si="19"/>
        <v/>
      </c>
      <c r="E141">
        <f>IFERROR(AVERAGEIFS(SSDs!$H$5:$H$100,SSDs!$A$5:$A$100,"&gt;="&amp;Predictions!A140, SSDs!$A$5:$A$100,"&lt;"&amp;Predictions!A141), "")</f>
        <v>3.3187587626244128</v>
      </c>
      <c r="F141">
        <f t="shared" si="20"/>
        <v>21.532552931189731</v>
      </c>
      <c r="G141">
        <f>IFERROR(AVERAGEIFS(XPoint!$H$5:$H$100,XPoint!$A$5:$A$100,"&gt;="&amp;Predictions!A140, XPoint!$A$5:$A$100,"&lt;"&amp;Predictions!A141), "")</f>
        <v>1.0861861476162833</v>
      </c>
      <c r="H141">
        <f t="shared" si="21"/>
        <v>47.231439813427301</v>
      </c>
      <c r="J141" s="8">
        <f t="shared" si="13"/>
        <v>4.5811677472102375</v>
      </c>
      <c r="K141" t="str">
        <f t="shared" si="14"/>
        <v/>
      </c>
      <c r="M141" s="8">
        <f t="shared" si="15"/>
        <v>3.2830743222975949</v>
      </c>
      <c r="N141">
        <f t="shared" si="16"/>
        <v>1.2733792814382308E-3</v>
      </c>
      <c r="P141" s="8">
        <f t="shared" si="22"/>
        <v>1.0862381289350271</v>
      </c>
      <c r="Q141">
        <f t="shared" si="23"/>
        <v>2.7020574983490427E-9</v>
      </c>
    </row>
    <row r="142" spans="1:17">
      <c r="A142" s="1">
        <f t="shared" si="17"/>
        <v>33056.875</v>
      </c>
      <c r="B142">
        <f t="shared" si="18"/>
        <v>10.500000000000005</v>
      </c>
      <c r="C142" t="str">
        <f>IFERROR(AVERAGEIFS('Hard Drives'!$I$5:$I$355,'Hard Drives'!$A$5:$A$355,"&gt;="&amp;Predictions!A141,'Hard Drives'!$A$5:$A$355,"&lt;"&amp;Predictions!A142), "")</f>
        <v/>
      </c>
      <c r="D142" t="str">
        <f t="shared" si="19"/>
        <v/>
      </c>
      <c r="E142" t="str">
        <f>IFERROR(AVERAGEIFS(SSDs!$H$5:$H$100,SSDs!$A$5:$A$100,"&gt;="&amp;Predictions!A141, SSDs!$A$5:$A$100,"&lt;"&amp;Predictions!A142), "")</f>
        <v/>
      </c>
      <c r="F142" t="str">
        <f t="shared" si="20"/>
        <v/>
      </c>
      <c r="G142" t="str">
        <f>IFERROR(AVERAGEIFS(XPoint!$H$5:$H$100,XPoint!$A$5:$A$100,"&gt;="&amp;Predictions!A141, XPoint!$A$5:$A$100,"&lt;"&amp;Predictions!A142), "")</f>
        <v/>
      </c>
      <c r="H142" t="str">
        <f t="shared" si="21"/>
        <v/>
      </c>
      <c r="J142" s="8">
        <f t="shared" si="13"/>
        <v>4.6029218046212588</v>
      </c>
      <c r="K142" t="str">
        <f t="shared" si="14"/>
        <v/>
      </c>
      <c r="M142" s="8">
        <f t="shared" si="15"/>
        <v>3.2970759069255258</v>
      </c>
      <c r="N142" t="str">
        <f t="shared" si="16"/>
        <v/>
      </c>
      <c r="P142" s="8">
        <f t="shared" si="22"/>
        <v>1.0862381289350271</v>
      </c>
      <c r="Q142" t="str">
        <f t="shared" si="23"/>
        <v/>
      </c>
    </row>
    <row r="143" spans="1:17">
      <c r="A143" s="1">
        <f t="shared" si="17"/>
        <v>33087.3125</v>
      </c>
      <c r="B143">
        <f t="shared" si="18"/>
        <v>10.583333333333339</v>
      </c>
      <c r="C143" t="str">
        <f>IFERROR(AVERAGEIFS('Hard Drives'!$I$5:$I$355,'Hard Drives'!$A$5:$A$355,"&gt;="&amp;Predictions!A142,'Hard Drives'!$A$5:$A$355,"&lt;"&amp;Predictions!A143), "")</f>
        <v/>
      </c>
      <c r="D143" t="str">
        <f t="shared" si="19"/>
        <v/>
      </c>
      <c r="E143" t="str">
        <f>IFERROR(AVERAGEIFS(SSDs!$H$5:$H$100,SSDs!$A$5:$A$100,"&gt;="&amp;Predictions!A142, SSDs!$A$5:$A$100,"&lt;"&amp;Predictions!A143), "")</f>
        <v/>
      </c>
      <c r="F143" t="str">
        <f t="shared" si="20"/>
        <v/>
      </c>
      <c r="G143" t="str">
        <f>IFERROR(AVERAGEIFS(XPoint!$H$5:$H$100,XPoint!$A$5:$A$100,"&gt;="&amp;Predictions!A142, XPoint!$A$5:$A$100,"&lt;"&amp;Predictions!A143), "")</f>
        <v/>
      </c>
      <c r="H143" t="str">
        <f t="shared" si="21"/>
        <v/>
      </c>
      <c r="J143" s="8">
        <f t="shared" si="13"/>
        <v>4.624840142972003</v>
      </c>
      <c r="K143" t="str">
        <f t="shared" si="14"/>
        <v/>
      </c>
      <c r="M143" s="8">
        <f t="shared" si="15"/>
        <v>3.3112268867723822</v>
      </c>
      <c r="N143" t="str">
        <f t="shared" si="16"/>
        <v/>
      </c>
      <c r="P143" s="8">
        <f t="shared" si="22"/>
        <v>1.0862381289350271</v>
      </c>
      <c r="Q143" t="str">
        <f t="shared" si="23"/>
        <v/>
      </c>
    </row>
    <row r="144" spans="1:17">
      <c r="A144" s="1">
        <f t="shared" si="17"/>
        <v>33117.75</v>
      </c>
      <c r="B144">
        <f t="shared" si="18"/>
        <v>10.666666666666673</v>
      </c>
      <c r="C144" t="str">
        <f>IFERROR(AVERAGEIFS('Hard Drives'!$I$5:$I$355,'Hard Drives'!$A$5:$A$355,"&gt;="&amp;Predictions!A143,'Hard Drives'!$A$5:$A$355,"&lt;"&amp;Predictions!A144), "")</f>
        <v/>
      </c>
      <c r="D144" t="str">
        <f t="shared" si="19"/>
        <v/>
      </c>
      <c r="E144" t="str">
        <f>IFERROR(AVERAGEIFS(SSDs!$H$5:$H$100,SSDs!$A$5:$A$100,"&gt;="&amp;Predictions!A143, SSDs!$A$5:$A$100,"&lt;"&amp;Predictions!A144), "")</f>
        <v/>
      </c>
      <c r="F144" t="str">
        <f t="shared" si="20"/>
        <v/>
      </c>
      <c r="G144" t="str">
        <f>IFERROR(AVERAGEIFS(XPoint!$H$5:$H$100,XPoint!$A$5:$A$100,"&gt;="&amp;Predictions!A143, XPoint!$A$5:$A$100,"&lt;"&amp;Predictions!A144), "")</f>
        <v/>
      </c>
      <c r="H144" t="str">
        <f t="shared" si="21"/>
        <v/>
      </c>
      <c r="J144" s="8">
        <f t="shared" si="13"/>
        <v>4.6469215266636485</v>
      </c>
      <c r="K144" t="str">
        <f t="shared" si="14"/>
        <v/>
      </c>
      <c r="M144" s="8">
        <f t="shared" si="15"/>
        <v>3.3255273727342796</v>
      </c>
      <c r="N144" t="str">
        <f t="shared" si="16"/>
        <v/>
      </c>
      <c r="P144" s="8">
        <f t="shared" si="22"/>
        <v>1.0862381289350271</v>
      </c>
      <c r="Q144" t="str">
        <f t="shared" si="23"/>
        <v/>
      </c>
    </row>
    <row r="145" spans="1:17">
      <c r="A145" s="1">
        <f t="shared" si="17"/>
        <v>33148.1875</v>
      </c>
      <c r="B145">
        <f t="shared" si="18"/>
        <v>10.750000000000007</v>
      </c>
      <c r="C145" t="str">
        <f>IFERROR(AVERAGEIFS('Hard Drives'!$I$5:$I$355,'Hard Drives'!$A$5:$A$355,"&gt;="&amp;Predictions!A144,'Hard Drives'!$A$5:$A$355,"&lt;"&amp;Predictions!A145), "")</f>
        <v/>
      </c>
      <c r="D145" t="str">
        <f t="shared" si="19"/>
        <v/>
      </c>
      <c r="E145" t="str">
        <f>IFERROR(AVERAGEIFS(SSDs!$H$5:$H$100,SSDs!$A$5:$A$100,"&gt;="&amp;Predictions!A144, SSDs!$A$5:$A$100,"&lt;"&amp;Predictions!A145), "")</f>
        <v/>
      </c>
      <c r="F145" t="str">
        <f t="shared" si="20"/>
        <v/>
      </c>
      <c r="G145" t="str">
        <f>IFERROR(AVERAGEIFS(XPoint!$H$5:$H$100,XPoint!$A$5:$A$100,"&gt;="&amp;Predictions!A144, XPoint!$A$5:$A$100,"&lt;"&amp;Predictions!A145), "")</f>
        <v/>
      </c>
      <c r="H145" t="str">
        <f t="shared" si="21"/>
        <v/>
      </c>
      <c r="J145" s="8">
        <f t="shared" ref="J145:J208" si="24">$J$6+(($J$7-$J$6)/POWER(1+$J$8*EXP(-$J$9*(B145-$J$10)), 1/$J$11))</f>
        <v>4.6691646756898564</v>
      </c>
      <c r="K145" t="str">
        <f t="shared" ref="K145:K208" si="25">IF(C145&lt;&gt;"", (C145-J145)^2, "")</f>
        <v/>
      </c>
      <c r="M145" s="8">
        <f t="shared" ref="M145:M208" si="26">$M$6+(($M$7-$M$6)/POWER(1+$M$8*EXP(-$M$9*(B145-$M$10)), 1/$M$11))</f>
        <v>3.3399774478371729</v>
      </c>
      <c r="N145" t="str">
        <f t="shared" ref="N145:N208" si="27">IF(E145&lt;&gt;"", (E145-M145)^2, "")</f>
        <v/>
      </c>
      <c r="P145" s="8">
        <f t="shared" si="22"/>
        <v>1.0862381289350271</v>
      </c>
      <c r="Q145" t="str">
        <f t="shared" si="23"/>
        <v/>
      </c>
    </row>
    <row r="146" spans="1:17">
      <c r="A146" s="1">
        <f t="shared" ref="A146:A209" si="28">A145+365.25/12</f>
        <v>33178.625</v>
      </c>
      <c r="B146">
        <f t="shared" ref="B146:B209" si="29">B145+1/12</f>
        <v>10.833333333333341</v>
      </c>
      <c r="C146" t="str">
        <f>IFERROR(AVERAGEIFS('Hard Drives'!$I$5:$I$355,'Hard Drives'!$A$5:$A$355,"&gt;="&amp;Predictions!A145,'Hard Drives'!$A$5:$A$355,"&lt;"&amp;Predictions!A146), "")</f>
        <v/>
      </c>
      <c r="D146" t="str">
        <f t="shared" ref="D146:D209" si="30">IF(C146&lt;&gt;"", (C146-$C$14)^2, "")</f>
        <v/>
      </c>
      <c r="E146" t="str">
        <f>IFERROR(AVERAGEIFS(SSDs!$H$5:$H$100,SSDs!$A$5:$A$100,"&gt;="&amp;Predictions!A145, SSDs!$A$5:$A$100,"&lt;"&amp;Predictions!A146), "")</f>
        <v/>
      </c>
      <c r="F146" t="str">
        <f t="shared" ref="F146:F209" si="31">IF(E146&lt;&gt;"", (E146-$E$14)^2, "")</f>
        <v/>
      </c>
      <c r="G146" t="str">
        <f>IFERROR(AVERAGEIFS(XPoint!$H$5:$H$100,XPoint!$A$5:$A$100,"&gt;="&amp;Predictions!A145, XPoint!$A$5:$A$100,"&lt;"&amp;Predictions!A146), "")</f>
        <v/>
      </c>
      <c r="H146" t="str">
        <f t="shared" ref="H146:H209" si="32">IF(G146&lt;&gt;"", (G146-$G$14)^2, "")</f>
        <v/>
      </c>
      <c r="J146" s="8">
        <f t="shared" si="24"/>
        <v>4.6915682659337721</v>
      </c>
      <c r="K146" t="str">
        <f t="shared" si="25"/>
        <v/>
      </c>
      <c r="M146" s="8">
        <f t="shared" si="26"/>
        <v>3.3545771670427098</v>
      </c>
      <c r="N146" t="str">
        <f t="shared" si="27"/>
        <v/>
      </c>
      <c r="P146" s="8">
        <f t="shared" ref="P146:P209" si="33">$P$6+(($P$7-$P$6)/POWER(1+$P$8*EXP(-$P$9*(B146-$P$10)), 1/$P$11))</f>
        <v>1.0862381289350271</v>
      </c>
      <c r="Q146" t="str">
        <f t="shared" ref="Q146:Q209" si="34">IF(G146&lt;&gt;"", (G146-P146)^2, "")</f>
        <v/>
      </c>
    </row>
    <row r="147" spans="1:17">
      <c r="A147" s="1">
        <f t="shared" si="28"/>
        <v>33209.0625</v>
      </c>
      <c r="B147">
        <f t="shared" si="29"/>
        <v>10.916666666666675</v>
      </c>
      <c r="C147" t="str">
        <f>IFERROR(AVERAGEIFS('Hard Drives'!$I$5:$I$355,'Hard Drives'!$A$5:$A$355,"&gt;="&amp;Predictions!A146,'Hard Drives'!$A$5:$A$355,"&lt;"&amp;Predictions!A147), "")</f>
        <v/>
      </c>
      <c r="D147" t="str">
        <f t="shared" si="30"/>
        <v/>
      </c>
      <c r="E147" t="str">
        <f>IFERROR(AVERAGEIFS(SSDs!$H$5:$H$100,SSDs!$A$5:$A$100,"&gt;="&amp;Predictions!A146, SSDs!$A$5:$A$100,"&lt;"&amp;Predictions!A147), "")</f>
        <v/>
      </c>
      <c r="F147" t="str">
        <f t="shared" si="31"/>
        <v/>
      </c>
      <c r="G147" t="str">
        <f>IFERROR(AVERAGEIFS(XPoint!$H$5:$H$100,XPoint!$A$5:$A$100,"&gt;="&amp;Predictions!A146, XPoint!$A$5:$A$100,"&lt;"&amp;Predictions!A147), "")</f>
        <v/>
      </c>
      <c r="H147" t="str">
        <f t="shared" si="32"/>
        <v/>
      </c>
      <c r="J147" s="8">
        <f t="shared" si="24"/>
        <v>4.7141309294906923</v>
      </c>
      <c r="K147" t="str">
        <f t="shared" si="25"/>
        <v/>
      </c>
      <c r="M147" s="8">
        <f t="shared" si="26"/>
        <v>3.3693265570658517</v>
      </c>
      <c r="N147" t="str">
        <f t="shared" si="27"/>
        <v/>
      </c>
      <c r="P147" s="8">
        <f t="shared" si="33"/>
        <v>1.0862381289350271</v>
      </c>
      <c r="Q147" t="str">
        <f t="shared" si="34"/>
        <v/>
      </c>
    </row>
    <row r="148" spans="1:17">
      <c r="A148" s="1">
        <f t="shared" si="28"/>
        <v>33239.5</v>
      </c>
      <c r="B148">
        <f t="shared" si="29"/>
        <v>11.000000000000009</v>
      </c>
      <c r="C148" t="str">
        <f>IFERROR(AVERAGEIFS('Hard Drives'!$I$5:$I$355,'Hard Drives'!$A$5:$A$355,"&gt;="&amp;Predictions!A147,'Hard Drives'!$A$5:$A$355,"&lt;"&amp;Predictions!A148), "")</f>
        <v/>
      </c>
      <c r="D148" t="str">
        <f t="shared" si="30"/>
        <v/>
      </c>
      <c r="E148" t="str">
        <f>IFERROR(AVERAGEIFS(SSDs!$H$5:$H$100,SSDs!$A$5:$A$100,"&gt;="&amp;Predictions!A147, SSDs!$A$5:$A$100,"&lt;"&amp;Predictions!A148), "")</f>
        <v/>
      </c>
      <c r="F148" t="str">
        <f t="shared" si="31"/>
        <v/>
      </c>
      <c r="G148" t="str">
        <f>IFERROR(AVERAGEIFS(XPoint!$H$5:$H$100,XPoint!$A$5:$A$100,"&gt;="&amp;Predictions!A147, XPoint!$A$5:$A$100,"&lt;"&amp;Predictions!A148), "")</f>
        <v/>
      </c>
      <c r="H148" t="str">
        <f t="shared" si="32"/>
        <v/>
      </c>
      <c r="J148" s="8">
        <f t="shared" si="24"/>
        <v>4.736851255016191</v>
      </c>
      <c r="K148" t="str">
        <f t="shared" si="25"/>
        <v/>
      </c>
      <c r="M148" s="8">
        <f t="shared" si="26"/>
        <v>3.3842256162043807</v>
      </c>
      <c r="N148" t="str">
        <f t="shared" si="27"/>
        <v/>
      </c>
      <c r="P148" s="8">
        <f t="shared" si="33"/>
        <v>1.0862381289350274</v>
      </c>
      <c r="Q148" t="str">
        <f t="shared" si="34"/>
        <v/>
      </c>
    </row>
    <row r="149" spans="1:17">
      <c r="A149" s="1">
        <f t="shared" si="28"/>
        <v>33269.9375</v>
      </c>
      <c r="B149">
        <f t="shared" si="29"/>
        <v>11.083333333333343</v>
      </c>
      <c r="C149" t="str">
        <f>IFERROR(AVERAGEIFS('Hard Drives'!$I$5:$I$355,'Hard Drives'!$A$5:$A$355,"&gt;="&amp;Predictions!A148,'Hard Drives'!$A$5:$A$355,"&lt;"&amp;Predictions!A149), "")</f>
        <v/>
      </c>
      <c r="D149" t="str">
        <f t="shared" si="30"/>
        <v/>
      </c>
      <c r="E149" t="str">
        <f>IFERROR(AVERAGEIFS(SSDs!$H$5:$H$100,SSDs!$A$5:$A$100,"&gt;="&amp;Predictions!A148, SSDs!$A$5:$A$100,"&lt;"&amp;Predictions!A149), "")</f>
        <v/>
      </c>
      <c r="F149" t="str">
        <f t="shared" si="31"/>
        <v/>
      </c>
      <c r="G149" t="str">
        <f>IFERROR(AVERAGEIFS(XPoint!$H$5:$H$100,XPoint!$A$5:$A$100,"&gt;="&amp;Predictions!A148, XPoint!$A$5:$A$100,"&lt;"&amp;Predictions!A149), "")</f>
        <v/>
      </c>
      <c r="H149" t="str">
        <f t="shared" si="32"/>
        <v/>
      </c>
      <c r="J149" s="8">
        <f t="shared" si="24"/>
        <v>4.7597277880995259</v>
      </c>
      <c r="K149" t="str">
        <f t="shared" si="25"/>
        <v/>
      </c>
      <c r="M149" s="8">
        <f t="shared" si="26"/>
        <v>3.3992743141804569</v>
      </c>
      <c r="N149" t="str">
        <f t="shared" si="27"/>
        <v/>
      </c>
      <c r="P149" s="8">
        <f t="shared" si="33"/>
        <v>1.0862381289350274</v>
      </c>
      <c r="Q149" t="str">
        <f t="shared" si="34"/>
        <v/>
      </c>
    </row>
    <row r="150" spans="1:17">
      <c r="A150" s="1">
        <f t="shared" si="28"/>
        <v>33300.375</v>
      </c>
      <c r="B150">
        <f t="shared" si="29"/>
        <v>11.166666666666677</v>
      </c>
      <c r="C150" t="str">
        <f>IFERROR(AVERAGEIFS('Hard Drives'!$I$5:$I$355,'Hard Drives'!$A$5:$A$355,"&gt;="&amp;Predictions!A149,'Hard Drives'!$A$5:$A$355,"&lt;"&amp;Predictions!A150), "")</f>
        <v/>
      </c>
      <c r="D150" t="str">
        <f t="shared" si="30"/>
        <v/>
      </c>
      <c r="E150" t="str">
        <f>IFERROR(AVERAGEIFS(SSDs!$H$5:$H$100,SSDs!$A$5:$A$100,"&gt;="&amp;Predictions!A149, SSDs!$A$5:$A$100,"&lt;"&amp;Predictions!A150), "")</f>
        <v/>
      </c>
      <c r="F150" t="str">
        <f t="shared" si="31"/>
        <v/>
      </c>
      <c r="G150" t="str">
        <f>IFERROR(AVERAGEIFS(XPoint!$H$5:$H$100,XPoint!$A$5:$A$100,"&gt;="&amp;Predictions!A149, XPoint!$A$5:$A$100,"&lt;"&amp;Predictions!A150), "")</f>
        <v/>
      </c>
      <c r="H150" t="str">
        <f t="shared" si="32"/>
        <v/>
      </c>
      <c r="J150" s="8">
        <f t="shared" si="24"/>
        <v>4.7827590316620689</v>
      </c>
      <c r="K150" t="str">
        <f t="shared" si="25"/>
        <v/>
      </c>
      <c r="M150" s="8">
        <f t="shared" si="26"/>
        <v>3.4144725919943442</v>
      </c>
      <c r="N150" t="str">
        <f t="shared" si="27"/>
        <v/>
      </c>
      <c r="P150" s="8">
        <f t="shared" si="33"/>
        <v>1.0862381289350274</v>
      </c>
      <c r="Q150" t="str">
        <f t="shared" si="34"/>
        <v/>
      </c>
    </row>
    <row r="151" spans="1:17">
      <c r="A151" s="1">
        <f t="shared" si="28"/>
        <v>33330.8125</v>
      </c>
      <c r="B151">
        <f t="shared" si="29"/>
        <v>11.250000000000011</v>
      </c>
      <c r="C151" t="str">
        <f>IFERROR(AVERAGEIFS('Hard Drives'!$I$5:$I$355,'Hard Drives'!$A$5:$A$355,"&gt;="&amp;Predictions!A150,'Hard Drives'!$A$5:$A$355,"&lt;"&amp;Predictions!A151), "")</f>
        <v/>
      </c>
      <c r="D151" t="str">
        <f t="shared" si="30"/>
        <v/>
      </c>
      <c r="E151" t="str">
        <f>IFERROR(AVERAGEIFS(SSDs!$H$5:$H$100,SSDs!$A$5:$A$100,"&gt;="&amp;Predictions!A150, SSDs!$A$5:$A$100,"&lt;"&amp;Predictions!A151), "")</f>
        <v/>
      </c>
      <c r="F151" t="str">
        <f t="shared" si="31"/>
        <v/>
      </c>
      <c r="G151" t="str">
        <f>IFERROR(AVERAGEIFS(XPoint!$H$5:$H$100,XPoint!$A$5:$A$100,"&gt;="&amp;Predictions!A150, XPoint!$A$5:$A$100,"&lt;"&amp;Predictions!A151), "")</f>
        <v/>
      </c>
      <c r="H151" t="str">
        <f t="shared" si="32"/>
        <v/>
      </c>
      <c r="J151" s="8">
        <f t="shared" si="24"/>
        <v>4.8059434463805299</v>
      </c>
      <c r="K151" t="str">
        <f t="shared" si="25"/>
        <v/>
      </c>
      <c r="M151" s="8">
        <f t="shared" si="26"/>
        <v>3.4298203617904353</v>
      </c>
      <c r="N151" t="str">
        <f t="shared" si="27"/>
        <v/>
      </c>
      <c r="P151" s="8">
        <f t="shared" si="33"/>
        <v>1.0862381289350274</v>
      </c>
      <c r="Q151" t="str">
        <f t="shared" si="34"/>
        <v/>
      </c>
    </row>
    <row r="152" spans="1:17">
      <c r="A152" s="1">
        <f t="shared" si="28"/>
        <v>33361.25</v>
      </c>
      <c r="B152">
        <f t="shared" si="29"/>
        <v>11.333333333333345</v>
      </c>
      <c r="C152" t="str">
        <f>IFERROR(AVERAGEIFS('Hard Drives'!$I$5:$I$355,'Hard Drives'!$A$5:$A$355,"&gt;="&amp;Predictions!A151,'Hard Drives'!$A$5:$A$355,"&lt;"&amp;Predictions!A152), "")</f>
        <v/>
      </c>
      <c r="D152" t="str">
        <f t="shared" si="30"/>
        <v/>
      </c>
      <c r="E152" t="str">
        <f>IFERROR(AVERAGEIFS(SSDs!$H$5:$H$100,SSDs!$A$5:$A$100,"&gt;="&amp;Predictions!A151, SSDs!$A$5:$A$100,"&lt;"&amp;Predictions!A152), "")</f>
        <v/>
      </c>
      <c r="F152" t="str">
        <f t="shared" si="31"/>
        <v/>
      </c>
      <c r="G152" t="str">
        <f>IFERROR(AVERAGEIFS(XPoint!$H$5:$H$100,XPoint!$A$5:$A$100,"&gt;="&amp;Predictions!A151, XPoint!$A$5:$A$100,"&lt;"&amp;Predictions!A152), "")</f>
        <v/>
      </c>
      <c r="H152" t="str">
        <f t="shared" si="32"/>
        <v/>
      </c>
      <c r="J152" s="8">
        <f t="shared" si="24"/>
        <v>4.8292794511346662</v>
      </c>
      <c r="K152" t="str">
        <f t="shared" si="25"/>
        <v/>
      </c>
      <c r="M152" s="8">
        <f t="shared" si="26"/>
        <v>3.4453175067356732</v>
      </c>
      <c r="N152" t="str">
        <f t="shared" si="27"/>
        <v/>
      </c>
      <c r="P152" s="8">
        <f t="shared" si="33"/>
        <v>1.0862381289350276</v>
      </c>
      <c r="Q152" t="str">
        <f t="shared" si="34"/>
        <v/>
      </c>
    </row>
    <row r="153" spans="1:17">
      <c r="A153" s="1">
        <f t="shared" si="28"/>
        <v>33391.6875</v>
      </c>
      <c r="B153">
        <f t="shared" si="29"/>
        <v>11.416666666666679</v>
      </c>
      <c r="C153" t="str">
        <f>IFERROR(AVERAGEIFS('Hard Drives'!$I$5:$I$355,'Hard Drives'!$A$5:$A$355,"&gt;="&amp;Predictions!A152,'Hard Drives'!$A$5:$A$355,"&lt;"&amp;Predictions!A153), "")</f>
        <v/>
      </c>
      <c r="D153" t="str">
        <f t="shared" si="30"/>
        <v/>
      </c>
      <c r="E153" t="str">
        <f>IFERROR(AVERAGEIFS(SSDs!$H$5:$H$100,SSDs!$A$5:$A$100,"&gt;="&amp;Predictions!A152, SSDs!$A$5:$A$100,"&lt;"&amp;Predictions!A153), "")</f>
        <v/>
      </c>
      <c r="F153" t="str">
        <f t="shared" si="31"/>
        <v/>
      </c>
      <c r="G153" t="str">
        <f>IFERROR(AVERAGEIFS(XPoint!$H$5:$H$100,XPoint!$A$5:$A$100,"&gt;="&amp;Predictions!A152, XPoint!$A$5:$A$100,"&lt;"&amp;Predictions!A153), "")</f>
        <v/>
      </c>
      <c r="H153" t="str">
        <f t="shared" si="32"/>
        <v/>
      </c>
      <c r="J153" s="8">
        <f t="shared" si="24"/>
        <v>4.8527654234792053</v>
      </c>
      <c r="K153" t="str">
        <f t="shared" si="25"/>
        <v/>
      </c>
      <c r="M153" s="8">
        <f t="shared" si="26"/>
        <v>3.4609638809104935</v>
      </c>
      <c r="N153" t="str">
        <f t="shared" si="27"/>
        <v/>
      </c>
      <c r="P153" s="8">
        <f t="shared" si="33"/>
        <v>1.0862381289350276</v>
      </c>
      <c r="Q153" t="str">
        <f t="shared" si="34"/>
        <v/>
      </c>
    </row>
    <row r="154" spans="1:17">
      <c r="A154" s="1">
        <f t="shared" si="28"/>
        <v>33422.125</v>
      </c>
      <c r="B154">
        <f t="shared" si="29"/>
        <v>11.500000000000012</v>
      </c>
      <c r="C154" t="str">
        <f>IFERROR(AVERAGEIFS('Hard Drives'!$I$5:$I$355,'Hard Drives'!$A$5:$A$355,"&gt;="&amp;Predictions!A153,'Hard Drives'!$A$5:$A$355,"&lt;"&amp;Predictions!A154), "")</f>
        <v/>
      </c>
      <c r="D154" t="str">
        <f t="shared" si="30"/>
        <v/>
      </c>
      <c r="E154" t="str">
        <f>IFERROR(AVERAGEIFS(SSDs!$H$5:$H$100,SSDs!$A$5:$A$100,"&gt;="&amp;Predictions!A153, SSDs!$A$5:$A$100,"&lt;"&amp;Predictions!A154), "")</f>
        <v/>
      </c>
      <c r="F154" t="str">
        <f t="shared" si="31"/>
        <v/>
      </c>
      <c r="G154" t="str">
        <f>IFERROR(AVERAGEIFS(XPoint!$H$5:$H$100,XPoint!$A$5:$A$100,"&gt;="&amp;Predictions!A153, XPoint!$A$5:$A$100,"&lt;"&amp;Predictions!A154), "")</f>
        <v/>
      </c>
      <c r="H154" t="str">
        <f t="shared" si="32"/>
        <v/>
      </c>
      <c r="J154" s="8">
        <f t="shared" si="24"/>
        <v>4.8763997001396175</v>
      </c>
      <c r="K154" t="str">
        <f t="shared" si="25"/>
        <v/>
      </c>
      <c r="M154" s="8">
        <f t="shared" si="26"/>
        <v>3.4767593092123601</v>
      </c>
      <c r="N154" t="str">
        <f t="shared" si="27"/>
        <v/>
      </c>
      <c r="P154" s="8">
        <f t="shared" si="33"/>
        <v>1.0862381289350276</v>
      </c>
      <c r="Q154" t="str">
        <f t="shared" si="34"/>
        <v/>
      </c>
    </row>
    <row r="155" spans="1:17">
      <c r="A155" s="1">
        <f t="shared" si="28"/>
        <v>33452.5625</v>
      </c>
      <c r="B155">
        <f t="shared" si="29"/>
        <v>11.583333333333346</v>
      </c>
      <c r="C155" t="str">
        <f>IFERROR(AVERAGEIFS('Hard Drives'!$I$5:$I$355,'Hard Drives'!$A$5:$A$355,"&gt;="&amp;Predictions!A154,'Hard Drives'!$A$5:$A$355,"&lt;"&amp;Predictions!A155), "")</f>
        <v/>
      </c>
      <c r="D155" t="str">
        <f t="shared" si="30"/>
        <v/>
      </c>
      <c r="E155" t="str">
        <f>IFERROR(AVERAGEIFS(SSDs!$H$5:$H$100,SSDs!$A$5:$A$100,"&gt;="&amp;Predictions!A154, SSDs!$A$5:$A$100,"&lt;"&amp;Predictions!A155), "")</f>
        <v/>
      </c>
      <c r="F155" t="str">
        <f t="shared" si="31"/>
        <v/>
      </c>
      <c r="G155" t="str">
        <f>IFERROR(AVERAGEIFS(XPoint!$H$5:$H$100,XPoint!$A$5:$A$100,"&gt;="&amp;Predictions!A154, XPoint!$A$5:$A$100,"&lt;"&amp;Predictions!A155), "")</f>
        <v/>
      </c>
      <c r="H155" t="str">
        <f t="shared" si="32"/>
        <v/>
      </c>
      <c r="J155" s="8">
        <f t="shared" si="24"/>
        <v>4.9001805775314251</v>
      </c>
      <c r="K155" t="str">
        <f t="shared" si="25"/>
        <v/>
      </c>
      <c r="M155" s="8">
        <f t="shared" si="26"/>
        <v>3.4927035872719951</v>
      </c>
      <c r="N155" t="str">
        <f t="shared" si="27"/>
        <v/>
      </c>
      <c r="P155" s="8">
        <f t="shared" si="33"/>
        <v>1.0862381289350278</v>
      </c>
      <c r="Q155" t="str">
        <f t="shared" si="34"/>
        <v/>
      </c>
    </row>
    <row r="156" spans="1:17">
      <c r="A156" s="1">
        <f t="shared" si="28"/>
        <v>33483</v>
      </c>
      <c r="B156">
        <f t="shared" si="29"/>
        <v>11.66666666666668</v>
      </c>
      <c r="C156" t="str">
        <f>IFERROR(AVERAGEIFS('Hard Drives'!$I$5:$I$355,'Hard Drives'!$A$5:$A$355,"&gt;="&amp;Predictions!A155,'Hard Drives'!$A$5:$A$355,"&lt;"&amp;Predictions!A156), "")</f>
        <v/>
      </c>
      <c r="D156" t="str">
        <f t="shared" si="30"/>
        <v/>
      </c>
      <c r="E156" t="str">
        <f>IFERROR(AVERAGEIFS(SSDs!$H$5:$H$100,SSDs!$A$5:$A$100,"&gt;="&amp;Predictions!A155, SSDs!$A$5:$A$100,"&lt;"&amp;Predictions!A156), "")</f>
        <v/>
      </c>
      <c r="F156" t="str">
        <f t="shared" si="31"/>
        <v/>
      </c>
      <c r="G156" t="str">
        <f>IFERROR(AVERAGEIFS(XPoint!$H$5:$H$100,XPoint!$A$5:$A$100,"&gt;="&amp;Predictions!A155, XPoint!$A$5:$A$100,"&lt;"&amp;Predictions!A156), "")</f>
        <v/>
      </c>
      <c r="H156" t="str">
        <f t="shared" si="32"/>
        <v/>
      </c>
      <c r="J156" s="8">
        <f t="shared" si="24"/>
        <v>4.9241063123026265</v>
      </c>
      <c r="K156" t="str">
        <f t="shared" si="25"/>
        <v/>
      </c>
      <c r="M156" s="8">
        <f t="shared" si="26"/>
        <v>3.5087964813823636</v>
      </c>
      <c r="N156" t="str">
        <f t="shared" si="27"/>
        <v/>
      </c>
      <c r="P156" s="8">
        <f t="shared" si="33"/>
        <v>1.0862381289350278</v>
      </c>
      <c r="Q156" t="str">
        <f t="shared" si="34"/>
        <v/>
      </c>
    </row>
    <row r="157" spans="1:17">
      <c r="A157" s="1">
        <f t="shared" si="28"/>
        <v>33513.4375</v>
      </c>
      <c r="B157">
        <f t="shared" si="29"/>
        <v>11.750000000000014</v>
      </c>
      <c r="C157" t="str">
        <f>IFERROR(AVERAGEIFS('Hard Drives'!$I$5:$I$355,'Hard Drives'!$A$5:$A$355,"&gt;="&amp;Predictions!A156,'Hard Drives'!$A$5:$A$355,"&lt;"&amp;Predictions!A157), "")</f>
        <v/>
      </c>
      <c r="D157" t="str">
        <f t="shared" si="30"/>
        <v/>
      </c>
      <c r="E157" t="str">
        <f>IFERROR(AVERAGEIFS(SSDs!$H$5:$H$100,SSDs!$A$5:$A$100,"&gt;="&amp;Predictions!A156, SSDs!$A$5:$A$100,"&lt;"&amp;Predictions!A157), "")</f>
        <v/>
      </c>
      <c r="F157" t="str">
        <f t="shared" si="31"/>
        <v/>
      </c>
      <c r="G157" t="str">
        <f>IFERROR(AVERAGEIFS(XPoint!$H$5:$H$100,XPoint!$A$5:$A$100,"&gt;="&amp;Predictions!A156, XPoint!$A$5:$A$100,"&lt;"&amp;Predictions!A157), "")</f>
        <v/>
      </c>
      <c r="H157" t="str">
        <f t="shared" si="32"/>
        <v/>
      </c>
      <c r="J157" s="8">
        <f t="shared" si="24"/>
        <v>4.9481751218988927</v>
      </c>
      <c r="K157" t="str">
        <f t="shared" si="25"/>
        <v/>
      </c>
      <c r="M157" s="8">
        <f t="shared" si="26"/>
        <v>3.5250377284404859</v>
      </c>
      <c r="N157" t="str">
        <f t="shared" si="27"/>
        <v/>
      </c>
      <c r="P157" s="8">
        <f t="shared" si="33"/>
        <v>1.086238128935028</v>
      </c>
      <c r="Q157" t="str">
        <f t="shared" si="34"/>
        <v/>
      </c>
    </row>
    <row r="158" spans="1:17">
      <c r="A158" s="1">
        <f t="shared" si="28"/>
        <v>33543.875</v>
      </c>
      <c r="B158">
        <f t="shared" si="29"/>
        <v>11.833333333333348</v>
      </c>
      <c r="C158" t="str">
        <f>IFERROR(AVERAGEIFS('Hard Drives'!$I$5:$I$355,'Hard Drives'!$A$5:$A$355,"&gt;="&amp;Predictions!A157,'Hard Drives'!$A$5:$A$355,"&lt;"&amp;Predictions!A158), "")</f>
        <v/>
      </c>
      <c r="D158" t="str">
        <f t="shared" si="30"/>
        <v/>
      </c>
      <c r="E158" t="str">
        <f>IFERROR(AVERAGEIFS(SSDs!$H$5:$H$100,SSDs!$A$5:$A$100,"&gt;="&amp;Predictions!A157, SSDs!$A$5:$A$100,"&lt;"&amp;Predictions!A158), "")</f>
        <v/>
      </c>
      <c r="F158" t="str">
        <f t="shared" si="31"/>
        <v/>
      </c>
      <c r="G158" t="str">
        <f>IFERROR(AVERAGEIFS(XPoint!$H$5:$H$100,XPoint!$A$5:$A$100,"&gt;="&amp;Predictions!A157, XPoint!$A$5:$A$100,"&lt;"&amp;Predictions!A158), "")</f>
        <v/>
      </c>
      <c r="H158" t="str">
        <f t="shared" si="32"/>
        <v/>
      </c>
      <c r="J158" s="8">
        <f t="shared" si="24"/>
        <v>4.9723851851510661</v>
      </c>
      <c r="K158" t="str">
        <f t="shared" si="25"/>
        <v/>
      </c>
      <c r="M158" s="8">
        <f t="shared" si="26"/>
        <v>3.5414270359021272</v>
      </c>
      <c r="N158" t="str">
        <f t="shared" si="27"/>
        <v/>
      </c>
      <c r="P158" s="8">
        <f t="shared" si="33"/>
        <v>1.086238128935028</v>
      </c>
      <c r="Q158" t="str">
        <f t="shared" si="34"/>
        <v/>
      </c>
    </row>
    <row r="159" spans="1:17">
      <c r="A159" s="1">
        <f t="shared" si="28"/>
        <v>33574.3125</v>
      </c>
      <c r="B159">
        <f t="shared" si="29"/>
        <v>11.916666666666682</v>
      </c>
      <c r="C159" t="str">
        <f>IFERROR(AVERAGEIFS('Hard Drives'!$I$5:$I$355,'Hard Drives'!$A$5:$A$355,"&gt;="&amp;Predictions!A158,'Hard Drives'!$A$5:$A$355,"&lt;"&amp;Predictions!A159), "")</f>
        <v/>
      </c>
      <c r="D159" t="str">
        <f t="shared" si="30"/>
        <v/>
      </c>
      <c r="E159" t="str">
        <f>IFERROR(AVERAGEIFS(SSDs!$H$5:$H$100,SSDs!$A$5:$A$100,"&gt;="&amp;Predictions!A158, SSDs!$A$5:$A$100,"&lt;"&amp;Predictions!A159), "")</f>
        <v/>
      </c>
      <c r="F159" t="str">
        <f t="shared" si="31"/>
        <v/>
      </c>
      <c r="G159" t="str">
        <f>IFERROR(AVERAGEIFS(XPoint!$H$5:$H$100,XPoint!$A$5:$A$100,"&gt;="&amp;Predictions!A158, XPoint!$A$5:$A$100,"&lt;"&amp;Predictions!A159), "")</f>
        <v/>
      </c>
      <c r="H159" t="str">
        <f t="shared" si="32"/>
        <v/>
      </c>
      <c r="J159" s="8">
        <f t="shared" si="24"/>
        <v>4.9967346428845554</v>
      </c>
      <c r="K159" t="str">
        <f t="shared" si="25"/>
        <v/>
      </c>
      <c r="M159" s="8">
        <f t="shared" si="26"/>
        <v>3.5579640817494154</v>
      </c>
      <c r="N159" t="str">
        <f t="shared" si="27"/>
        <v/>
      </c>
      <c r="P159" s="8">
        <f t="shared" si="33"/>
        <v>1.0862381289350282</v>
      </c>
      <c r="Q159" t="str">
        <f t="shared" si="34"/>
        <v/>
      </c>
    </row>
    <row r="160" spans="1:17">
      <c r="A160" s="1">
        <f t="shared" si="28"/>
        <v>33604.75</v>
      </c>
      <c r="B160">
        <f t="shared" si="29"/>
        <v>12.000000000000016</v>
      </c>
      <c r="C160" t="str">
        <f>IFERROR(AVERAGEIFS('Hard Drives'!$I$5:$I$355,'Hard Drives'!$A$5:$A$355,"&gt;="&amp;Predictions!A159,'Hard Drives'!$A$5:$A$355,"&lt;"&amp;Predictions!A160), "")</f>
        <v/>
      </c>
      <c r="D160" t="str">
        <f t="shared" si="30"/>
        <v/>
      </c>
      <c r="E160" t="str">
        <f>IFERROR(AVERAGEIFS(SSDs!$H$5:$H$100,SSDs!$A$5:$A$100,"&gt;="&amp;Predictions!A159, SSDs!$A$5:$A$100,"&lt;"&amp;Predictions!A160), "")</f>
        <v/>
      </c>
      <c r="F160" t="str">
        <f t="shared" si="31"/>
        <v/>
      </c>
      <c r="G160" t="str">
        <f>IFERROR(AVERAGEIFS(XPoint!$H$5:$H$100,XPoint!$A$5:$A$100,"&gt;="&amp;Predictions!A159, XPoint!$A$5:$A$100,"&lt;"&amp;Predictions!A160), "")</f>
        <v/>
      </c>
      <c r="H160" t="str">
        <f t="shared" si="32"/>
        <v/>
      </c>
      <c r="J160" s="8">
        <f t="shared" si="24"/>
        <v>5.021221598550154</v>
      </c>
      <c r="K160" t="str">
        <f t="shared" si="25"/>
        <v/>
      </c>
      <c r="M160" s="8">
        <f t="shared" si="26"/>
        <v>3.5746485144714137</v>
      </c>
      <c r="N160" t="str">
        <f t="shared" si="27"/>
        <v/>
      </c>
      <c r="P160" s="8">
        <f t="shared" si="33"/>
        <v>1.0862381289350285</v>
      </c>
      <c r="Q160" t="str">
        <f t="shared" si="34"/>
        <v/>
      </c>
    </row>
    <row r="161" spans="1:17">
      <c r="A161" s="1">
        <f t="shared" si="28"/>
        <v>33635.1875</v>
      </c>
      <c r="B161">
        <f t="shared" si="29"/>
        <v>12.08333333333335</v>
      </c>
      <c r="C161" t="str">
        <f>IFERROR(AVERAGEIFS('Hard Drives'!$I$5:$I$355,'Hard Drives'!$A$5:$A$355,"&gt;="&amp;Predictions!A160,'Hard Drives'!$A$5:$A$355,"&lt;"&amp;Predictions!A161), "")</f>
        <v/>
      </c>
      <c r="D161" t="str">
        <f t="shared" si="30"/>
        <v/>
      </c>
      <c r="E161" t="str">
        <f>IFERROR(AVERAGEIFS(SSDs!$H$5:$H$100,SSDs!$A$5:$A$100,"&gt;="&amp;Predictions!A160, SSDs!$A$5:$A$100,"&lt;"&amp;Predictions!A161), "")</f>
        <v/>
      </c>
      <c r="F161" t="str">
        <f t="shared" si="31"/>
        <v/>
      </c>
      <c r="G161" t="str">
        <f>IFERROR(AVERAGEIFS(XPoint!$H$5:$H$100,XPoint!$A$5:$A$100,"&gt;="&amp;Predictions!A160, XPoint!$A$5:$A$100,"&lt;"&amp;Predictions!A161), "")</f>
        <v/>
      </c>
      <c r="H161" t="str">
        <f t="shared" si="32"/>
        <v/>
      </c>
      <c r="J161" s="8">
        <f t="shared" si="24"/>
        <v>5.0458441188757863</v>
      </c>
      <c r="K161" t="str">
        <f t="shared" si="25"/>
        <v/>
      </c>
      <c r="M161" s="8">
        <f t="shared" si="26"/>
        <v>3.5914799530576795</v>
      </c>
      <c r="N161" t="str">
        <f t="shared" si="27"/>
        <v/>
      </c>
      <c r="P161" s="8">
        <f t="shared" si="33"/>
        <v>1.0862381289350285</v>
      </c>
      <c r="Q161" t="str">
        <f t="shared" si="34"/>
        <v/>
      </c>
    </row>
    <row r="162" spans="1:17">
      <c r="A162" s="1">
        <f t="shared" si="28"/>
        <v>33665.625</v>
      </c>
      <c r="B162">
        <f t="shared" si="29"/>
        <v>12.166666666666684</v>
      </c>
      <c r="C162" t="str">
        <f>IFERROR(AVERAGEIFS('Hard Drives'!$I$5:$I$355,'Hard Drives'!$A$5:$A$355,"&gt;="&amp;Predictions!A161,'Hard Drives'!$A$5:$A$355,"&lt;"&amp;Predictions!A162), "")</f>
        <v/>
      </c>
      <c r="D162" t="str">
        <f t="shared" si="30"/>
        <v/>
      </c>
      <c r="E162" t="str">
        <f>IFERROR(AVERAGEIFS(SSDs!$H$5:$H$100,SSDs!$A$5:$A$100,"&gt;="&amp;Predictions!A161, SSDs!$A$5:$A$100,"&lt;"&amp;Predictions!A162), "")</f>
        <v/>
      </c>
      <c r="F162" t="str">
        <f t="shared" si="31"/>
        <v/>
      </c>
      <c r="G162" t="str">
        <f>IFERROR(AVERAGEIFS(XPoint!$H$5:$H$100,XPoint!$A$5:$A$100,"&gt;="&amp;Predictions!A161, XPoint!$A$5:$A$100,"&lt;"&amp;Predictions!A162), "")</f>
        <v/>
      </c>
      <c r="H162" t="str">
        <f t="shared" si="32"/>
        <v/>
      </c>
      <c r="J162" s="8">
        <f t="shared" si="24"/>
        <v>5.0706002345387118</v>
      </c>
      <c r="K162" t="str">
        <f t="shared" si="25"/>
        <v/>
      </c>
      <c r="M162" s="8">
        <f t="shared" si="26"/>
        <v>3.608457987004817</v>
      </c>
      <c r="N162" t="str">
        <f t="shared" si="27"/>
        <v/>
      </c>
      <c r="P162" s="8">
        <f t="shared" si="33"/>
        <v>1.0862381289350287</v>
      </c>
      <c r="Q162" t="str">
        <f t="shared" si="34"/>
        <v/>
      </c>
    </row>
    <row r="163" spans="1:17">
      <c r="A163" s="1">
        <f t="shared" si="28"/>
        <v>33696.0625</v>
      </c>
      <c r="B163">
        <f t="shared" si="29"/>
        <v>12.250000000000018</v>
      </c>
      <c r="C163" t="str">
        <f>IFERROR(AVERAGEIFS('Hard Drives'!$I$5:$I$355,'Hard Drives'!$A$5:$A$355,"&gt;="&amp;Predictions!A162,'Hard Drives'!$A$5:$A$355,"&lt;"&amp;Predictions!A163), "")</f>
        <v/>
      </c>
      <c r="D163" t="str">
        <f t="shared" si="30"/>
        <v/>
      </c>
      <c r="E163" t="str">
        <f>IFERROR(AVERAGEIFS(SSDs!$H$5:$H$100,SSDs!$A$5:$A$100,"&gt;="&amp;Predictions!A162, SSDs!$A$5:$A$100,"&lt;"&amp;Predictions!A163), "")</f>
        <v/>
      </c>
      <c r="F163" t="str">
        <f t="shared" si="31"/>
        <v/>
      </c>
      <c r="G163" t="str">
        <f>IFERROR(AVERAGEIFS(XPoint!$H$5:$H$100,XPoint!$A$5:$A$100,"&gt;="&amp;Predictions!A162, XPoint!$A$5:$A$100,"&lt;"&amp;Predictions!A163), "")</f>
        <v/>
      </c>
      <c r="H163" t="str">
        <f t="shared" si="32"/>
        <v/>
      </c>
      <c r="J163" s="8">
        <f t="shared" si="24"/>
        <v>5.0954879408576277</v>
      </c>
      <c r="K163" t="str">
        <f t="shared" si="25"/>
        <v/>
      </c>
      <c r="M163" s="8">
        <f t="shared" si="26"/>
        <v>3.6255821763360379</v>
      </c>
      <c r="N163" t="str">
        <f t="shared" si="27"/>
        <v/>
      </c>
      <c r="P163" s="8">
        <f t="shared" si="33"/>
        <v>1.0862381289350289</v>
      </c>
      <c r="Q163" t="str">
        <f t="shared" si="34"/>
        <v/>
      </c>
    </row>
    <row r="164" spans="1:17">
      <c r="A164" s="1">
        <f t="shared" si="28"/>
        <v>33726.5</v>
      </c>
      <c r="B164">
        <f t="shared" si="29"/>
        <v>12.333333333333352</v>
      </c>
      <c r="C164" t="str">
        <f>IFERROR(AVERAGEIFS('Hard Drives'!$I$5:$I$355,'Hard Drives'!$A$5:$A$355,"&gt;="&amp;Predictions!A163,'Hard Drives'!$A$5:$A$355,"&lt;"&amp;Predictions!A164), "")</f>
        <v/>
      </c>
      <c r="D164" t="str">
        <f t="shared" si="30"/>
        <v/>
      </c>
      <c r="E164" t="str">
        <f>IFERROR(AVERAGEIFS(SSDs!$H$5:$H$100,SSDs!$A$5:$A$100,"&gt;="&amp;Predictions!A163, SSDs!$A$5:$A$100,"&lt;"&amp;Predictions!A164), "")</f>
        <v/>
      </c>
      <c r="F164" t="str">
        <f t="shared" si="31"/>
        <v/>
      </c>
      <c r="G164" t="str">
        <f>IFERROR(AVERAGEIFS(XPoint!$H$5:$H$100,XPoint!$A$5:$A$100,"&gt;="&amp;Predictions!A163, XPoint!$A$5:$A$100,"&lt;"&amp;Predictions!A164), "")</f>
        <v/>
      </c>
      <c r="H164" t="str">
        <f t="shared" si="32"/>
        <v/>
      </c>
      <c r="J164" s="8">
        <f t="shared" si="24"/>
        <v>5.1205051985041781</v>
      </c>
      <c r="K164" t="str">
        <f t="shared" si="25"/>
        <v/>
      </c>
      <c r="M164" s="8">
        <f t="shared" si="26"/>
        <v>3.6428520516337199</v>
      </c>
      <c r="N164" t="str">
        <f t="shared" si="27"/>
        <v/>
      </c>
      <c r="P164" s="8">
        <f t="shared" si="33"/>
        <v>1.0862381289350294</v>
      </c>
      <c r="Q164" t="str">
        <f t="shared" si="34"/>
        <v/>
      </c>
    </row>
    <row r="165" spans="1:17">
      <c r="A165" s="1">
        <f t="shared" si="28"/>
        <v>33756.9375</v>
      </c>
      <c r="B165">
        <f t="shared" si="29"/>
        <v>12.416666666666686</v>
      </c>
      <c r="C165" t="str">
        <f>IFERROR(AVERAGEIFS('Hard Drives'!$I$5:$I$355,'Hard Drives'!$A$5:$A$355,"&gt;="&amp;Predictions!A164,'Hard Drives'!$A$5:$A$355,"&lt;"&amp;Predictions!A165), "")</f>
        <v/>
      </c>
      <c r="D165" t="str">
        <f t="shared" si="30"/>
        <v/>
      </c>
      <c r="E165">
        <f>IFERROR(AVERAGEIFS(SSDs!$H$5:$H$100,SSDs!$A$5:$A$100,"&gt;="&amp;Predictions!A164, SSDs!$A$5:$A$100,"&lt;"&amp;Predictions!A165), "")</f>
        <v>3.6197887582883941</v>
      </c>
      <c r="F165">
        <f t="shared" si="31"/>
        <v>18.829422058513792</v>
      </c>
      <c r="G165" t="str">
        <f>IFERROR(AVERAGEIFS(XPoint!$H$5:$H$100,XPoint!$A$5:$A$100,"&gt;="&amp;Predictions!A164, XPoint!$A$5:$A$100,"&lt;"&amp;Predictions!A165), "")</f>
        <v/>
      </c>
      <c r="H165" t="str">
        <f t="shared" si="32"/>
        <v/>
      </c>
      <c r="J165" s="8">
        <f t="shared" si="24"/>
        <v>5.1456499342332567</v>
      </c>
      <c r="K165" t="str">
        <f t="shared" si="25"/>
        <v/>
      </c>
      <c r="M165" s="8">
        <f t="shared" si="26"/>
        <v>3.6602671140849488</v>
      </c>
      <c r="N165">
        <f t="shared" si="27"/>
        <v>1.6384972879924717E-3</v>
      </c>
      <c r="P165" s="8">
        <f t="shared" si="33"/>
        <v>1.0862381289350296</v>
      </c>
      <c r="Q165" t="str">
        <f t="shared" si="34"/>
        <v/>
      </c>
    </row>
    <row r="166" spans="1:17">
      <c r="A166" s="1">
        <f t="shared" si="28"/>
        <v>33787.375</v>
      </c>
      <c r="B166">
        <f t="shared" si="29"/>
        <v>12.50000000000002</v>
      </c>
      <c r="C166" t="str">
        <f>IFERROR(AVERAGEIFS('Hard Drives'!$I$5:$I$355,'Hard Drives'!$A$5:$A$355,"&gt;="&amp;Predictions!A165,'Hard Drives'!$A$5:$A$355,"&lt;"&amp;Predictions!A166), "")</f>
        <v/>
      </c>
      <c r="D166" t="str">
        <f t="shared" si="30"/>
        <v/>
      </c>
      <c r="E166" t="str">
        <f>IFERROR(AVERAGEIFS(SSDs!$H$5:$H$100,SSDs!$A$5:$A$100,"&gt;="&amp;Predictions!A165, SSDs!$A$5:$A$100,"&lt;"&amp;Predictions!A166), "")</f>
        <v/>
      </c>
      <c r="F166" t="str">
        <f t="shared" si="31"/>
        <v/>
      </c>
      <c r="G166" t="str">
        <f>IFERROR(AVERAGEIFS(XPoint!$H$5:$H$100,XPoint!$A$5:$A$100,"&gt;="&amp;Predictions!A165, XPoint!$A$5:$A$100,"&lt;"&amp;Predictions!A166), "")</f>
        <v/>
      </c>
      <c r="H166" t="str">
        <f t="shared" si="32"/>
        <v/>
      </c>
      <c r="J166" s="8">
        <f t="shared" si="24"/>
        <v>5.1709200416315877</v>
      </c>
      <c r="K166" t="str">
        <f t="shared" si="25"/>
        <v/>
      </c>
      <c r="M166" s="8">
        <f t="shared" si="26"/>
        <v>3.6778268355400137</v>
      </c>
      <c r="N166" t="str">
        <f t="shared" si="27"/>
        <v/>
      </c>
      <c r="P166" s="8">
        <f t="shared" si="33"/>
        <v>1.08623812893503</v>
      </c>
      <c r="Q166" t="str">
        <f t="shared" si="34"/>
        <v/>
      </c>
    </row>
    <row r="167" spans="1:17">
      <c r="A167" s="1">
        <f t="shared" si="28"/>
        <v>33817.8125</v>
      </c>
      <c r="B167">
        <f t="shared" si="29"/>
        <v>12.583333333333353</v>
      </c>
      <c r="C167" t="str">
        <f>IFERROR(AVERAGEIFS('Hard Drives'!$I$5:$I$355,'Hard Drives'!$A$5:$A$355,"&gt;="&amp;Predictions!A166,'Hard Drives'!$A$5:$A$355,"&lt;"&amp;Predictions!A167), "")</f>
        <v/>
      </c>
      <c r="D167" t="str">
        <f t="shared" si="30"/>
        <v/>
      </c>
      <c r="E167" t="str">
        <f>IFERROR(AVERAGEIFS(SSDs!$H$5:$H$100,SSDs!$A$5:$A$100,"&gt;="&amp;Predictions!A166, SSDs!$A$5:$A$100,"&lt;"&amp;Predictions!A167), "")</f>
        <v/>
      </c>
      <c r="F167" t="str">
        <f t="shared" si="31"/>
        <v/>
      </c>
      <c r="G167" t="str">
        <f>IFERROR(AVERAGEIFS(XPoint!$H$5:$H$100,XPoint!$A$5:$A$100,"&gt;="&amp;Predictions!A166, XPoint!$A$5:$A$100,"&lt;"&amp;Predictions!A167), "")</f>
        <v/>
      </c>
      <c r="H167" t="str">
        <f t="shared" si="32"/>
        <v/>
      </c>
      <c r="J167" s="8">
        <f t="shared" si="24"/>
        <v>5.196313381883952</v>
      </c>
      <c r="K167" t="str">
        <f t="shared" si="25"/>
        <v/>
      </c>
      <c r="M167" s="8">
        <f t="shared" si="26"/>
        <v>3.6955306585838352</v>
      </c>
      <c r="N167" t="str">
        <f t="shared" si="27"/>
        <v/>
      </c>
      <c r="P167" s="8">
        <f t="shared" si="33"/>
        <v>1.0862381289350302</v>
      </c>
      <c r="Q167" t="str">
        <f t="shared" si="34"/>
        <v/>
      </c>
    </row>
    <row r="168" spans="1:17">
      <c r="A168" s="1">
        <f t="shared" si="28"/>
        <v>33848.25</v>
      </c>
      <c r="B168">
        <f t="shared" si="29"/>
        <v>12.666666666666687</v>
      </c>
      <c r="C168" t="str">
        <f>IFERROR(AVERAGEIFS('Hard Drives'!$I$5:$I$355,'Hard Drives'!$A$5:$A$355,"&gt;="&amp;Predictions!A167,'Hard Drives'!$A$5:$A$355,"&lt;"&amp;Predictions!A168), "")</f>
        <v/>
      </c>
      <c r="D168" t="str">
        <f t="shared" si="30"/>
        <v/>
      </c>
      <c r="E168" t="str">
        <f>IFERROR(AVERAGEIFS(SSDs!$H$5:$H$100,SSDs!$A$5:$A$100,"&gt;="&amp;Predictions!A167, SSDs!$A$5:$A$100,"&lt;"&amp;Predictions!A168), "")</f>
        <v/>
      </c>
      <c r="F168" t="str">
        <f t="shared" si="31"/>
        <v/>
      </c>
      <c r="G168" t="str">
        <f>IFERROR(AVERAGEIFS(XPoint!$H$5:$H$100,XPoint!$A$5:$A$100,"&gt;="&amp;Predictions!A167, XPoint!$A$5:$A$100,"&lt;"&amp;Predictions!A168), "")</f>
        <v/>
      </c>
      <c r="H168" t="str">
        <f t="shared" si="32"/>
        <v/>
      </c>
      <c r="J168" s="8">
        <f t="shared" si="24"/>
        <v>5.221827784556484</v>
      </c>
      <c r="K168" t="str">
        <f t="shared" si="25"/>
        <v/>
      </c>
      <c r="M168" s="8">
        <f t="shared" si="26"/>
        <v>3.7133779966202685</v>
      </c>
      <c r="N168" t="str">
        <f t="shared" si="27"/>
        <v/>
      </c>
      <c r="P168" s="8">
        <f t="shared" si="33"/>
        <v>1.0862381289350307</v>
      </c>
      <c r="Q168" t="str">
        <f t="shared" si="34"/>
        <v/>
      </c>
    </row>
    <row r="169" spans="1:17">
      <c r="A169" s="1">
        <f t="shared" si="28"/>
        <v>33878.6875</v>
      </c>
      <c r="B169">
        <f t="shared" si="29"/>
        <v>12.750000000000021</v>
      </c>
      <c r="C169" t="str">
        <f>IFERROR(AVERAGEIFS('Hard Drives'!$I$5:$I$355,'Hard Drives'!$A$5:$A$355,"&gt;="&amp;Predictions!A168,'Hard Drives'!$A$5:$A$355,"&lt;"&amp;Predictions!A169), "")</f>
        <v/>
      </c>
      <c r="D169" t="str">
        <f t="shared" si="30"/>
        <v/>
      </c>
      <c r="E169" t="str">
        <f>IFERROR(AVERAGEIFS(SSDs!$H$5:$H$100,SSDs!$A$5:$A$100,"&gt;="&amp;Predictions!A168, SSDs!$A$5:$A$100,"&lt;"&amp;Predictions!A169), "")</f>
        <v/>
      </c>
      <c r="F169" t="str">
        <f t="shared" si="31"/>
        <v/>
      </c>
      <c r="G169" t="str">
        <f>IFERROR(AVERAGEIFS(XPoint!$H$5:$H$100,XPoint!$A$5:$A$100,"&gt;="&amp;Predictions!A168, XPoint!$A$5:$A$100,"&lt;"&amp;Predictions!A169), "")</f>
        <v/>
      </c>
      <c r="H169" t="str">
        <f t="shared" si="32"/>
        <v/>
      </c>
      <c r="J169" s="8">
        <f t="shared" si="24"/>
        <v>5.2474610483963922</v>
      </c>
      <c r="K169" t="str">
        <f t="shared" si="25"/>
        <v/>
      </c>
      <c r="M169" s="8">
        <f t="shared" si="26"/>
        <v>3.7313682339692353</v>
      </c>
      <c r="N169" t="str">
        <f t="shared" si="27"/>
        <v/>
      </c>
      <c r="P169" s="8">
        <f t="shared" si="33"/>
        <v>1.0862381289350311</v>
      </c>
      <c r="Q169" t="str">
        <f t="shared" si="34"/>
        <v/>
      </c>
    </row>
    <row r="170" spans="1:17">
      <c r="A170" s="1">
        <f t="shared" si="28"/>
        <v>33909.125</v>
      </c>
      <c r="B170">
        <f t="shared" si="29"/>
        <v>12.833333333333355</v>
      </c>
      <c r="C170" t="str">
        <f>IFERROR(AVERAGEIFS('Hard Drives'!$I$5:$I$355,'Hard Drives'!$A$5:$A$355,"&gt;="&amp;Predictions!A169,'Hard Drives'!$A$5:$A$355,"&lt;"&amp;Predictions!A170), "")</f>
        <v/>
      </c>
      <c r="D170" t="str">
        <f t="shared" si="30"/>
        <v/>
      </c>
      <c r="E170" t="str">
        <f>IFERROR(AVERAGEIFS(SSDs!$H$5:$H$100,SSDs!$A$5:$A$100,"&gt;="&amp;Predictions!A169, SSDs!$A$5:$A$100,"&lt;"&amp;Predictions!A170), "")</f>
        <v/>
      </c>
      <c r="F170" t="str">
        <f t="shared" si="31"/>
        <v/>
      </c>
      <c r="G170" t="str">
        <f>IFERROR(AVERAGEIFS(XPoint!$H$5:$H$100,XPoint!$A$5:$A$100,"&gt;="&amp;Predictions!A169, XPoint!$A$5:$A$100,"&lt;"&amp;Predictions!A170), "")</f>
        <v/>
      </c>
      <c r="H170" t="str">
        <f t="shared" si="32"/>
        <v/>
      </c>
      <c r="J170" s="8">
        <f t="shared" si="24"/>
        <v>5.2732109421475073</v>
      </c>
      <c r="K170" t="str">
        <f t="shared" si="25"/>
        <v/>
      </c>
      <c r="M170" s="8">
        <f t="shared" si="26"/>
        <v>3.7495007259766178</v>
      </c>
      <c r="N170" t="str">
        <f t="shared" si="27"/>
        <v/>
      </c>
      <c r="P170" s="8">
        <f t="shared" si="33"/>
        <v>1.0862381289350318</v>
      </c>
      <c r="Q170" t="str">
        <f t="shared" si="34"/>
        <v/>
      </c>
    </row>
    <row r="171" spans="1:17">
      <c r="A171" s="1">
        <f t="shared" si="28"/>
        <v>33939.5625</v>
      </c>
      <c r="B171">
        <f t="shared" si="29"/>
        <v>12.916666666666689</v>
      </c>
      <c r="C171" t="str">
        <f>IFERROR(AVERAGEIFS('Hard Drives'!$I$5:$I$355,'Hard Drives'!$A$5:$A$355,"&gt;="&amp;Predictions!A170,'Hard Drives'!$A$5:$A$355,"&lt;"&amp;Predictions!A171), "")</f>
        <v/>
      </c>
      <c r="D171" t="str">
        <f t="shared" si="30"/>
        <v/>
      </c>
      <c r="E171" t="str">
        <f>IFERROR(AVERAGEIFS(SSDs!$H$5:$H$100,SSDs!$A$5:$A$100,"&gt;="&amp;Predictions!A170, SSDs!$A$5:$A$100,"&lt;"&amp;Predictions!A171), "")</f>
        <v/>
      </c>
      <c r="F171" t="str">
        <f t="shared" si="31"/>
        <v/>
      </c>
      <c r="G171" t="str">
        <f>IFERROR(AVERAGEIFS(XPoint!$H$5:$H$100,XPoint!$A$5:$A$100,"&gt;="&amp;Predictions!A170, XPoint!$A$5:$A$100,"&lt;"&amp;Predictions!A171), "")</f>
        <v/>
      </c>
      <c r="H171" t="str">
        <f t="shared" si="32"/>
        <v/>
      </c>
      <c r="J171" s="8">
        <f t="shared" si="24"/>
        <v>5.299075205380972</v>
      </c>
      <c r="K171" t="str">
        <f t="shared" si="25"/>
        <v/>
      </c>
      <c r="M171" s="8">
        <f t="shared" si="26"/>
        <v>3.7677747991368418</v>
      </c>
      <c r="N171" t="str">
        <f t="shared" si="27"/>
        <v/>
      </c>
      <c r="P171" s="8">
        <f t="shared" si="33"/>
        <v>1.0862381289350322</v>
      </c>
      <c r="Q171" t="str">
        <f t="shared" si="34"/>
        <v/>
      </c>
    </row>
    <row r="172" spans="1:17">
      <c r="A172" s="1">
        <f t="shared" si="28"/>
        <v>33970</v>
      </c>
      <c r="B172">
        <f t="shared" si="29"/>
        <v>13.000000000000023</v>
      </c>
      <c r="C172" t="str">
        <f>IFERROR(AVERAGEIFS('Hard Drives'!$I$5:$I$355,'Hard Drives'!$A$5:$A$355,"&gt;="&amp;Predictions!A171,'Hard Drives'!$A$5:$A$355,"&lt;"&amp;Predictions!A172), "")</f>
        <v/>
      </c>
      <c r="D172" t="str">
        <f t="shared" si="30"/>
        <v/>
      </c>
      <c r="E172" t="str">
        <f>IFERROR(AVERAGEIFS(SSDs!$H$5:$H$100,SSDs!$A$5:$A$100,"&gt;="&amp;Predictions!A171, SSDs!$A$5:$A$100,"&lt;"&amp;Predictions!A172), "")</f>
        <v/>
      </c>
      <c r="F172" t="str">
        <f t="shared" si="31"/>
        <v/>
      </c>
      <c r="G172" t="str">
        <f>IFERROR(AVERAGEIFS(XPoint!$H$5:$H$100,XPoint!$A$5:$A$100,"&gt;="&amp;Predictions!A171, XPoint!$A$5:$A$100,"&lt;"&amp;Predictions!A172), "")</f>
        <v/>
      </c>
      <c r="H172" t="str">
        <f t="shared" si="32"/>
        <v/>
      </c>
      <c r="J172" s="8">
        <f t="shared" si="24"/>
        <v>5.325051549340448</v>
      </c>
      <c r="K172" t="str">
        <f t="shared" si="25"/>
        <v/>
      </c>
      <c r="M172" s="8">
        <f t="shared" si="26"/>
        <v>3.7861897512280702</v>
      </c>
      <c r="N172" t="str">
        <f t="shared" si="27"/>
        <v/>
      </c>
      <c r="P172" s="8">
        <f t="shared" si="33"/>
        <v>1.0862381289350331</v>
      </c>
      <c r="Q172" t="str">
        <f t="shared" si="34"/>
        <v/>
      </c>
    </row>
    <row r="173" spans="1:17">
      <c r="A173" s="1">
        <f t="shared" si="28"/>
        <v>34000.4375</v>
      </c>
      <c r="B173">
        <f t="shared" si="29"/>
        <v>13.083333333333357</v>
      </c>
      <c r="C173" t="str">
        <f>IFERROR(AVERAGEIFS('Hard Drives'!$I$5:$I$355,'Hard Drives'!$A$5:$A$355,"&gt;="&amp;Predictions!A172,'Hard Drives'!$A$5:$A$355,"&lt;"&amp;Predictions!A173), "")</f>
        <v/>
      </c>
      <c r="D173" t="str">
        <f t="shared" si="30"/>
        <v/>
      </c>
      <c r="E173" t="str">
        <f>IFERROR(AVERAGEIFS(SSDs!$H$5:$H$100,SSDs!$A$5:$A$100,"&gt;="&amp;Predictions!A172, SSDs!$A$5:$A$100,"&lt;"&amp;Predictions!A173), "")</f>
        <v/>
      </c>
      <c r="F173" t="str">
        <f t="shared" si="31"/>
        <v/>
      </c>
      <c r="G173" t="str">
        <f>IFERROR(AVERAGEIFS(XPoint!$H$5:$H$100,XPoint!$A$5:$A$100,"&gt;="&amp;Predictions!A172, XPoint!$A$5:$A$100,"&lt;"&amp;Predictions!A173), "")</f>
        <v/>
      </c>
      <c r="H173" t="str">
        <f t="shared" si="32"/>
        <v/>
      </c>
      <c r="J173" s="8">
        <f t="shared" si="24"/>
        <v>5.351137657801158</v>
      </c>
      <c r="K173" t="str">
        <f t="shared" si="25"/>
        <v/>
      </c>
      <c r="M173" s="8">
        <f t="shared" si="26"/>
        <v>3.8047448514599105</v>
      </c>
      <c r="N173" t="str">
        <f t="shared" si="27"/>
        <v/>
      </c>
      <c r="P173" s="8">
        <f t="shared" si="33"/>
        <v>1.0862381289350338</v>
      </c>
      <c r="Q173" t="str">
        <f t="shared" si="34"/>
        <v/>
      </c>
    </row>
    <row r="174" spans="1:17">
      <c r="A174" s="1">
        <f t="shared" si="28"/>
        <v>34030.875</v>
      </c>
      <c r="B174">
        <f t="shared" si="29"/>
        <v>13.166666666666691</v>
      </c>
      <c r="C174" t="str">
        <f>IFERROR(AVERAGEIFS('Hard Drives'!$I$5:$I$355,'Hard Drives'!$A$5:$A$355,"&gt;="&amp;Predictions!A173,'Hard Drives'!$A$5:$A$355,"&lt;"&amp;Predictions!A174), "")</f>
        <v/>
      </c>
      <c r="D174" t="str">
        <f t="shared" si="30"/>
        <v/>
      </c>
      <c r="E174" t="str">
        <f>IFERROR(AVERAGEIFS(SSDs!$H$5:$H$100,SSDs!$A$5:$A$100,"&gt;="&amp;Predictions!A173, SSDs!$A$5:$A$100,"&lt;"&amp;Predictions!A174), "")</f>
        <v/>
      </c>
      <c r="F174" t="str">
        <f t="shared" si="31"/>
        <v/>
      </c>
      <c r="G174" t="str">
        <f>IFERROR(AVERAGEIFS(XPoint!$H$5:$H$100,XPoint!$A$5:$A$100,"&gt;="&amp;Predictions!A173, XPoint!$A$5:$A$100,"&lt;"&amp;Predictions!A174), "")</f>
        <v/>
      </c>
      <c r="H174" t="str">
        <f t="shared" si="32"/>
        <v/>
      </c>
      <c r="J174" s="8">
        <f t="shared" si="24"/>
        <v>5.3773311879420849</v>
      </c>
      <c r="K174" t="str">
        <f t="shared" si="25"/>
        <v/>
      </c>
      <c r="M174" s="8">
        <f t="shared" si="26"/>
        <v>3.8234393406335396</v>
      </c>
      <c r="N174" t="str">
        <f t="shared" si="27"/>
        <v/>
      </c>
      <c r="P174" s="8">
        <f t="shared" si="33"/>
        <v>1.0862381289350347</v>
      </c>
      <c r="Q174" t="str">
        <f t="shared" si="34"/>
        <v/>
      </c>
    </row>
    <row r="175" spans="1:17">
      <c r="A175" s="1">
        <f t="shared" si="28"/>
        <v>34061.3125</v>
      </c>
      <c r="B175">
        <f t="shared" si="29"/>
        <v>13.250000000000025</v>
      </c>
      <c r="C175" t="str">
        <f>IFERROR(AVERAGEIFS('Hard Drives'!$I$5:$I$355,'Hard Drives'!$A$5:$A$355,"&gt;="&amp;Predictions!A174,'Hard Drives'!$A$5:$A$355,"&lt;"&amp;Predictions!A175), "")</f>
        <v/>
      </c>
      <c r="D175" t="str">
        <f t="shared" si="30"/>
        <v/>
      </c>
      <c r="E175" t="str">
        <f>IFERROR(AVERAGEIFS(SSDs!$H$5:$H$100,SSDs!$A$5:$A$100,"&gt;="&amp;Predictions!A174, SSDs!$A$5:$A$100,"&lt;"&amp;Predictions!A175), "")</f>
        <v/>
      </c>
      <c r="F175" t="str">
        <f t="shared" si="31"/>
        <v/>
      </c>
      <c r="G175" t="str">
        <f>IFERROR(AVERAGEIFS(XPoint!$H$5:$H$100,XPoint!$A$5:$A$100,"&gt;="&amp;Predictions!A174, XPoint!$A$5:$A$100,"&lt;"&amp;Predictions!A175), "")</f>
        <v/>
      </c>
      <c r="H175" t="str">
        <f t="shared" si="32"/>
        <v/>
      </c>
      <c r="J175" s="8">
        <f t="shared" si="24"/>
        <v>5.4036297712306371</v>
      </c>
      <c r="K175" t="str">
        <f t="shared" si="25"/>
        <v/>
      </c>
      <c r="M175" s="8">
        <f t="shared" si="26"/>
        <v>3.8422724313141341</v>
      </c>
      <c r="N175" t="str">
        <f t="shared" si="27"/>
        <v/>
      </c>
      <c r="P175" s="8">
        <f t="shared" si="33"/>
        <v>1.0862381289350356</v>
      </c>
      <c r="Q175" t="str">
        <f t="shared" si="34"/>
        <v/>
      </c>
    </row>
    <row r="176" spans="1:17">
      <c r="A176" s="1">
        <f t="shared" si="28"/>
        <v>34091.75</v>
      </c>
      <c r="B176">
        <f t="shared" si="29"/>
        <v>13.333333333333359</v>
      </c>
      <c r="C176" t="str">
        <f>IFERROR(AVERAGEIFS('Hard Drives'!$I$5:$I$355,'Hard Drives'!$A$5:$A$355,"&gt;="&amp;Predictions!A175,'Hard Drives'!$A$5:$A$355,"&lt;"&amp;Predictions!A176), "")</f>
        <v/>
      </c>
      <c r="D176" t="str">
        <f t="shared" si="30"/>
        <v/>
      </c>
      <c r="E176" t="str">
        <f>IFERROR(AVERAGEIFS(SSDs!$H$5:$H$100,SSDs!$A$5:$A$100,"&gt;="&amp;Predictions!A175, SSDs!$A$5:$A$100,"&lt;"&amp;Predictions!A176), "")</f>
        <v/>
      </c>
      <c r="F176" t="str">
        <f t="shared" si="31"/>
        <v/>
      </c>
      <c r="G176" t="str">
        <f>IFERROR(AVERAGEIFS(XPoint!$H$5:$H$100,XPoint!$A$5:$A$100,"&gt;="&amp;Predictions!A175, XPoint!$A$5:$A$100,"&lt;"&amp;Predictions!A176), "")</f>
        <v/>
      </c>
      <c r="H176" t="str">
        <f t="shared" si="32"/>
        <v/>
      </c>
      <c r="J176" s="8">
        <f t="shared" si="24"/>
        <v>5.4300310143190922</v>
      </c>
      <c r="K176" t="str">
        <f t="shared" si="25"/>
        <v/>
      </c>
      <c r="M176" s="8">
        <f t="shared" si="26"/>
        <v>3.8612433080154891</v>
      </c>
      <c r="N176" t="str">
        <f t="shared" si="27"/>
        <v/>
      </c>
      <c r="P176" s="8">
        <f t="shared" si="33"/>
        <v>1.0862381289350367</v>
      </c>
      <c r="Q176" t="str">
        <f t="shared" si="34"/>
        <v/>
      </c>
    </row>
    <row r="177" spans="1:17">
      <c r="A177" s="1">
        <f t="shared" si="28"/>
        <v>34122.1875</v>
      </c>
      <c r="B177">
        <f t="shared" si="29"/>
        <v>13.416666666666693</v>
      </c>
      <c r="C177" t="str">
        <f>IFERROR(AVERAGEIFS('Hard Drives'!$I$5:$I$355,'Hard Drives'!$A$5:$A$355,"&gt;="&amp;Predictions!A176,'Hard Drives'!$A$5:$A$355,"&lt;"&amp;Predictions!A177), "")</f>
        <v/>
      </c>
      <c r="D177" t="str">
        <f t="shared" si="30"/>
        <v/>
      </c>
      <c r="E177" t="str">
        <f>IFERROR(AVERAGEIFS(SSDs!$H$5:$H$100,SSDs!$A$5:$A$100,"&gt;="&amp;Predictions!A176, SSDs!$A$5:$A$100,"&lt;"&amp;Predictions!A177), "")</f>
        <v/>
      </c>
      <c r="F177" t="str">
        <f t="shared" si="31"/>
        <v/>
      </c>
      <c r="G177" t="str">
        <f>IFERROR(AVERAGEIFS(XPoint!$H$5:$H$100,XPoint!$A$5:$A$100,"&gt;="&amp;Predictions!A176, XPoint!$A$5:$A$100,"&lt;"&amp;Predictions!A177), "")</f>
        <v/>
      </c>
      <c r="H177" t="str">
        <f t="shared" si="32"/>
        <v/>
      </c>
      <c r="J177" s="8">
        <f t="shared" si="24"/>
        <v>5.4565324999521092</v>
      </c>
      <c r="K177" t="str">
        <f t="shared" si="25"/>
        <v/>
      </c>
      <c r="M177" s="8">
        <f t="shared" si="26"/>
        <v>3.8803511273966964</v>
      </c>
      <c r="N177" t="str">
        <f t="shared" si="27"/>
        <v/>
      </c>
      <c r="P177" s="8">
        <f t="shared" si="33"/>
        <v>1.086238128935038</v>
      </c>
      <c r="Q177" t="str">
        <f t="shared" si="34"/>
        <v/>
      </c>
    </row>
    <row r="178" spans="1:17">
      <c r="A178" s="1">
        <f t="shared" si="28"/>
        <v>34152.625</v>
      </c>
      <c r="B178">
        <f t="shared" si="29"/>
        <v>13.500000000000027</v>
      </c>
      <c r="C178" t="str">
        <f>IFERROR(AVERAGEIFS('Hard Drives'!$I$5:$I$355,'Hard Drives'!$A$5:$A$355,"&gt;="&amp;Predictions!A177,'Hard Drives'!$A$5:$A$355,"&lt;"&amp;Predictions!A178), "")</f>
        <v/>
      </c>
      <c r="D178" t="str">
        <f t="shared" si="30"/>
        <v/>
      </c>
      <c r="E178" t="str">
        <f>IFERROR(AVERAGEIFS(SSDs!$H$5:$H$100,SSDs!$A$5:$A$100,"&gt;="&amp;Predictions!A177, SSDs!$A$5:$A$100,"&lt;"&amp;Predictions!A178), "")</f>
        <v/>
      </c>
      <c r="F178" t="str">
        <f t="shared" si="31"/>
        <v/>
      </c>
      <c r="G178" t="str">
        <f>IFERROR(AVERAGEIFS(XPoint!$H$5:$H$100,XPoint!$A$5:$A$100,"&gt;="&amp;Predictions!A177, XPoint!$A$5:$A$100,"&lt;"&amp;Predictions!A178), "")</f>
        <v/>
      </c>
      <c r="H178" t="str">
        <f t="shared" si="32"/>
        <v/>
      </c>
      <c r="J178" s="8">
        <f t="shared" si="24"/>
        <v>5.4831317878846004</v>
      </c>
      <c r="K178" t="str">
        <f t="shared" si="25"/>
        <v/>
      </c>
      <c r="M178" s="8">
        <f t="shared" si="26"/>
        <v>3.8995950184707429</v>
      </c>
      <c r="N178" t="str">
        <f t="shared" si="27"/>
        <v/>
      </c>
      <c r="P178" s="8">
        <f t="shared" si="33"/>
        <v>1.0862381289350393</v>
      </c>
      <c r="Q178" t="str">
        <f t="shared" si="34"/>
        <v/>
      </c>
    </row>
    <row r="179" spans="1:17">
      <c r="A179" s="1">
        <f t="shared" si="28"/>
        <v>34183.0625</v>
      </c>
      <c r="B179">
        <f t="shared" si="29"/>
        <v>13.583333333333361</v>
      </c>
      <c r="C179" t="str">
        <f>IFERROR(AVERAGEIFS('Hard Drives'!$I$5:$I$355,'Hard Drives'!$A$5:$A$355,"&gt;="&amp;Predictions!A178,'Hard Drives'!$A$5:$A$355,"&lt;"&amp;Predictions!A179), "")</f>
        <v/>
      </c>
      <c r="D179" t="str">
        <f t="shared" si="30"/>
        <v/>
      </c>
      <c r="E179" t="str">
        <f>IFERROR(AVERAGEIFS(SSDs!$H$5:$H$100,SSDs!$A$5:$A$100,"&gt;="&amp;Predictions!A178, SSDs!$A$5:$A$100,"&lt;"&amp;Predictions!A179), "")</f>
        <v/>
      </c>
      <c r="F179" t="str">
        <f t="shared" si="31"/>
        <v/>
      </c>
      <c r="G179" t="str">
        <f>IFERROR(AVERAGEIFS(XPoint!$H$5:$H$100,XPoint!$A$5:$A$100,"&gt;="&amp;Predictions!A178, XPoint!$A$5:$A$100,"&lt;"&amp;Predictions!A179), "")</f>
        <v/>
      </c>
      <c r="H179" t="str">
        <f t="shared" si="32"/>
        <v/>
      </c>
      <c r="J179" s="8">
        <f t="shared" si="24"/>
        <v>5.5098264158092487</v>
      </c>
      <c r="K179" t="str">
        <f t="shared" si="25"/>
        <v/>
      </c>
      <c r="M179" s="8">
        <f t="shared" si="26"/>
        <v>3.918974082824902</v>
      </c>
      <c r="N179" t="str">
        <f t="shared" si="27"/>
        <v/>
      </c>
      <c r="P179" s="8">
        <f t="shared" si="33"/>
        <v>1.0862381289350409</v>
      </c>
      <c r="Q179" t="str">
        <f t="shared" si="34"/>
        <v/>
      </c>
    </row>
    <row r="180" spans="1:17">
      <c r="A180" s="1">
        <f t="shared" si="28"/>
        <v>34213.5</v>
      </c>
      <c r="B180">
        <f t="shared" si="29"/>
        <v>13.666666666666694</v>
      </c>
      <c r="C180" t="str">
        <f>IFERROR(AVERAGEIFS('Hard Drives'!$I$5:$I$355,'Hard Drives'!$A$5:$A$355,"&gt;="&amp;Predictions!A179,'Hard Drives'!$A$5:$A$355,"&lt;"&amp;Predictions!A180), "")</f>
        <v/>
      </c>
      <c r="D180" t="str">
        <f t="shared" si="30"/>
        <v/>
      </c>
      <c r="E180" t="str">
        <f>IFERROR(AVERAGEIFS(SSDs!$H$5:$H$100,SSDs!$A$5:$A$100,"&gt;="&amp;Predictions!A179, SSDs!$A$5:$A$100,"&lt;"&amp;Predictions!A180), "")</f>
        <v/>
      </c>
      <c r="F180" t="str">
        <f t="shared" si="31"/>
        <v/>
      </c>
      <c r="G180" t="str">
        <f>IFERROR(AVERAGEIFS(XPoint!$H$5:$H$100,XPoint!$A$5:$A$100,"&gt;="&amp;Predictions!A179, XPoint!$A$5:$A$100,"&lt;"&amp;Predictions!A180), "")</f>
        <v/>
      </c>
      <c r="H180" t="str">
        <f t="shared" si="32"/>
        <v/>
      </c>
      <c r="J180" s="8">
        <f t="shared" si="24"/>
        <v>5.5366139002929353</v>
      </c>
      <c r="K180" t="str">
        <f t="shared" si="25"/>
        <v/>
      </c>
      <c r="M180" s="8">
        <f t="shared" si="26"/>
        <v>3.9384873948527375</v>
      </c>
      <c r="N180" t="str">
        <f t="shared" si="27"/>
        <v/>
      </c>
      <c r="P180" s="8">
        <f t="shared" si="33"/>
        <v>1.0862381289350427</v>
      </c>
      <c r="Q180" t="str">
        <f t="shared" si="34"/>
        <v/>
      </c>
    </row>
    <row r="181" spans="1:17">
      <c r="A181" s="1">
        <f t="shared" si="28"/>
        <v>34243.9375</v>
      </c>
      <c r="B181">
        <f t="shared" si="29"/>
        <v>13.750000000000028</v>
      </c>
      <c r="C181" t="str">
        <f>IFERROR(AVERAGEIFS('Hard Drives'!$I$5:$I$355,'Hard Drives'!$A$5:$A$355,"&gt;="&amp;Predictions!A180,'Hard Drives'!$A$5:$A$355,"&lt;"&amp;Predictions!A181), "")</f>
        <v/>
      </c>
      <c r="D181" t="str">
        <f t="shared" si="30"/>
        <v/>
      </c>
      <c r="E181" t="str">
        <f>IFERROR(AVERAGEIFS(SSDs!$H$5:$H$100,SSDs!$A$5:$A$100,"&gt;="&amp;Predictions!A180, SSDs!$A$5:$A$100,"&lt;"&amp;Predictions!A181), "")</f>
        <v/>
      </c>
      <c r="F181" t="str">
        <f t="shared" si="31"/>
        <v/>
      </c>
      <c r="G181" t="str">
        <f>IFERROR(AVERAGEIFS(XPoint!$H$5:$H$100,XPoint!$A$5:$A$100,"&gt;="&amp;Predictions!A180, XPoint!$A$5:$A$100,"&lt;"&amp;Predictions!A181), "")</f>
        <v/>
      </c>
      <c r="H181" t="str">
        <f t="shared" si="32"/>
        <v/>
      </c>
      <c r="J181" s="8">
        <f t="shared" si="24"/>
        <v>5.5634917377213817</v>
      </c>
      <c r="K181" t="str">
        <f t="shared" si="25"/>
        <v/>
      </c>
      <c r="M181" s="8">
        <f t="shared" si="26"/>
        <v>3.9581340019975864</v>
      </c>
      <c r="N181" t="str">
        <f t="shared" si="27"/>
        <v/>
      </c>
      <c r="P181" s="8">
        <f t="shared" si="33"/>
        <v>1.0862381289350447</v>
      </c>
      <c r="Q181" t="str">
        <f t="shared" si="34"/>
        <v/>
      </c>
    </row>
    <row r="182" spans="1:17">
      <c r="A182" s="1">
        <f t="shared" si="28"/>
        <v>34274.375</v>
      </c>
      <c r="B182">
        <f t="shared" si="29"/>
        <v>13.833333333333362</v>
      </c>
      <c r="C182" t="str">
        <f>IFERROR(AVERAGEIFS('Hard Drives'!$I$5:$I$355,'Hard Drives'!$A$5:$A$355,"&gt;="&amp;Predictions!A181,'Hard Drives'!$A$5:$A$355,"&lt;"&amp;Predictions!A182), "")</f>
        <v/>
      </c>
      <c r="D182" t="str">
        <f t="shared" si="30"/>
        <v/>
      </c>
      <c r="E182" t="str">
        <f>IFERROR(AVERAGEIFS(SSDs!$H$5:$H$100,SSDs!$A$5:$A$100,"&gt;="&amp;Predictions!A181, SSDs!$A$5:$A$100,"&lt;"&amp;Predictions!A182), "")</f>
        <v/>
      </c>
      <c r="F182" t="str">
        <f t="shared" si="31"/>
        <v/>
      </c>
      <c r="G182" t="str">
        <f>IFERROR(AVERAGEIFS(XPoint!$H$5:$H$100,XPoint!$A$5:$A$100,"&gt;="&amp;Predictions!A181, XPoint!$A$5:$A$100,"&lt;"&amp;Predictions!A182), "")</f>
        <v/>
      </c>
      <c r="H182" t="str">
        <f t="shared" si="32"/>
        <v/>
      </c>
      <c r="J182" s="8">
        <f t="shared" si="24"/>
        <v>5.5904574052512359</v>
      </c>
      <c r="K182" t="str">
        <f t="shared" si="25"/>
        <v/>
      </c>
      <c r="M182" s="8">
        <f t="shared" si="26"/>
        <v>3.9779129250073337</v>
      </c>
      <c r="N182" t="str">
        <f t="shared" si="27"/>
        <v/>
      </c>
      <c r="P182" s="8">
        <f t="shared" si="33"/>
        <v>1.0862381289350469</v>
      </c>
      <c r="Q182" t="str">
        <f t="shared" si="34"/>
        <v/>
      </c>
    </row>
    <row r="183" spans="1:17">
      <c r="A183" s="1">
        <f t="shared" si="28"/>
        <v>34304.8125</v>
      </c>
      <c r="B183">
        <f t="shared" si="29"/>
        <v>13.916666666666696</v>
      </c>
      <c r="C183" t="str">
        <f>IFERROR(AVERAGEIFS('Hard Drives'!$I$5:$I$355,'Hard Drives'!$A$5:$A$355,"&gt;="&amp;Predictions!A182,'Hard Drives'!$A$5:$A$355,"&lt;"&amp;Predictions!A183), "")</f>
        <v/>
      </c>
      <c r="D183" t="str">
        <f t="shared" si="30"/>
        <v/>
      </c>
      <c r="E183" t="str">
        <f>IFERROR(AVERAGEIFS(SSDs!$H$5:$H$100,SSDs!$A$5:$A$100,"&gt;="&amp;Predictions!A182, SSDs!$A$5:$A$100,"&lt;"&amp;Predictions!A183), "")</f>
        <v/>
      </c>
      <c r="F183" t="str">
        <f t="shared" si="31"/>
        <v/>
      </c>
      <c r="G183" t="str">
        <f>IFERROR(AVERAGEIFS(XPoint!$H$5:$H$100,XPoint!$A$5:$A$100,"&gt;="&amp;Predictions!A182, XPoint!$A$5:$A$100,"&lt;"&amp;Predictions!A183), "")</f>
        <v/>
      </c>
      <c r="H183" t="str">
        <f t="shared" si="32"/>
        <v/>
      </c>
      <c r="J183" s="8">
        <f t="shared" si="24"/>
        <v>5.6175083617689214</v>
      </c>
      <c r="K183" t="str">
        <f t="shared" si="25"/>
        <v/>
      </c>
      <c r="M183" s="8">
        <f t="shared" si="26"/>
        <v>3.9978231582003176</v>
      </c>
      <c r="N183" t="str">
        <f t="shared" si="27"/>
        <v/>
      </c>
      <c r="P183" s="8">
        <f t="shared" si="33"/>
        <v>1.0862381289350496</v>
      </c>
      <c r="Q183" t="str">
        <f t="shared" si="34"/>
        <v/>
      </c>
    </row>
    <row r="184" spans="1:17">
      <c r="A184" s="1">
        <f t="shared" si="28"/>
        <v>34335.25</v>
      </c>
      <c r="B184">
        <f t="shared" si="29"/>
        <v>14.00000000000003</v>
      </c>
      <c r="C184" t="str">
        <f>IFERROR(AVERAGEIFS('Hard Drives'!$I$5:$I$355,'Hard Drives'!$A$5:$A$355,"&gt;="&amp;Predictions!A183,'Hard Drives'!$A$5:$A$355,"&lt;"&amp;Predictions!A184), "")</f>
        <v/>
      </c>
      <c r="D184" t="str">
        <f t="shared" si="30"/>
        <v/>
      </c>
      <c r="E184" t="str">
        <f>IFERROR(AVERAGEIFS(SSDs!$H$5:$H$100,SSDs!$A$5:$A$100,"&gt;="&amp;Predictions!A183, SSDs!$A$5:$A$100,"&lt;"&amp;Predictions!A184), "")</f>
        <v/>
      </c>
      <c r="F184" t="str">
        <f t="shared" si="31"/>
        <v/>
      </c>
      <c r="G184" t="str">
        <f>IFERROR(AVERAGEIFS(XPoint!$H$5:$H$100,XPoint!$A$5:$A$100,"&gt;="&amp;Predictions!A183, XPoint!$A$5:$A$100,"&lt;"&amp;Predictions!A184), "")</f>
        <v/>
      </c>
      <c r="H184" t="str">
        <f t="shared" si="32"/>
        <v/>
      </c>
      <c r="J184" s="8">
        <f t="shared" si="24"/>
        <v>5.6446420488554701</v>
      </c>
      <c r="K184" t="str">
        <f t="shared" si="25"/>
        <v/>
      </c>
      <c r="M184" s="8">
        <f t="shared" si="26"/>
        <v>4.0178636697421659</v>
      </c>
      <c r="N184" t="str">
        <f t="shared" si="27"/>
        <v/>
      </c>
      <c r="P184" s="8">
        <f t="shared" si="33"/>
        <v>1.0862381289350524</v>
      </c>
      <c r="Q184" t="str">
        <f t="shared" si="34"/>
        <v/>
      </c>
    </row>
    <row r="185" spans="1:17">
      <c r="A185" s="1">
        <f t="shared" si="28"/>
        <v>34365.6875</v>
      </c>
      <c r="B185">
        <f t="shared" si="29"/>
        <v>14.083333333333364</v>
      </c>
      <c r="C185" t="str">
        <f>IFERROR(AVERAGEIFS('Hard Drives'!$I$5:$I$355,'Hard Drives'!$A$5:$A$355,"&gt;="&amp;Predictions!A184,'Hard Drives'!$A$5:$A$355,"&lt;"&amp;Predictions!A185), "")</f>
        <v/>
      </c>
      <c r="D185" t="str">
        <f t="shared" si="30"/>
        <v/>
      </c>
      <c r="E185" t="str">
        <f>IFERROR(AVERAGEIFS(SSDs!$H$5:$H$100,SSDs!$A$5:$A$100,"&gt;="&amp;Predictions!A184, SSDs!$A$5:$A$100,"&lt;"&amp;Predictions!A185), "")</f>
        <v/>
      </c>
      <c r="F185" t="str">
        <f t="shared" si="31"/>
        <v/>
      </c>
      <c r="G185" t="str">
        <f>IFERROR(AVERAGEIFS(XPoint!$H$5:$H$100,XPoint!$A$5:$A$100,"&gt;="&amp;Predictions!A184, XPoint!$A$5:$A$100,"&lt;"&amp;Predictions!A185), "")</f>
        <v/>
      </c>
      <c r="H185" t="str">
        <f t="shared" si="32"/>
        <v/>
      </c>
      <c r="J185" s="8">
        <f t="shared" si="24"/>
        <v>5.6718558917566355</v>
      </c>
      <c r="K185" t="str">
        <f t="shared" si="25"/>
        <v/>
      </c>
      <c r="M185" s="8">
        <f t="shared" si="26"/>
        <v>4.0380334019333954</v>
      </c>
      <c r="N185" t="str">
        <f t="shared" si="27"/>
        <v/>
      </c>
      <c r="P185" s="8">
        <f t="shared" si="33"/>
        <v>1.0862381289350556</v>
      </c>
      <c r="Q185" t="str">
        <f t="shared" si="34"/>
        <v/>
      </c>
    </row>
    <row r="186" spans="1:17">
      <c r="A186" s="1">
        <f t="shared" si="28"/>
        <v>34396.125</v>
      </c>
      <c r="B186">
        <f t="shared" si="29"/>
        <v>14.166666666666698</v>
      </c>
      <c r="C186" t="str">
        <f>IFERROR(AVERAGEIFS('Hard Drives'!$I$5:$I$355,'Hard Drives'!$A$5:$A$355,"&gt;="&amp;Predictions!A185,'Hard Drives'!$A$5:$A$355,"&lt;"&amp;Predictions!A186), "")</f>
        <v/>
      </c>
      <c r="D186" t="str">
        <f t="shared" si="30"/>
        <v/>
      </c>
      <c r="E186" t="str">
        <f>IFERROR(AVERAGEIFS(SSDs!$H$5:$H$100,SSDs!$A$5:$A$100,"&gt;="&amp;Predictions!A185, SSDs!$A$5:$A$100,"&lt;"&amp;Predictions!A186), "")</f>
        <v/>
      </c>
      <c r="F186" t="str">
        <f t="shared" si="31"/>
        <v/>
      </c>
      <c r="G186" t="str">
        <f>IFERROR(AVERAGEIFS(XPoint!$H$5:$H$100,XPoint!$A$5:$A$100,"&gt;="&amp;Predictions!A185, XPoint!$A$5:$A$100,"&lt;"&amp;Predictions!A186), "")</f>
        <v/>
      </c>
      <c r="H186" t="str">
        <f t="shared" si="32"/>
        <v/>
      </c>
      <c r="J186" s="8">
        <f t="shared" si="24"/>
        <v>5.6991473003575432</v>
      </c>
      <c r="K186" t="str">
        <f t="shared" si="25"/>
        <v/>
      </c>
      <c r="M186" s="8">
        <f t="shared" si="26"/>
        <v>4.0583312715075435</v>
      </c>
      <c r="N186" t="str">
        <f t="shared" si="27"/>
        <v/>
      </c>
      <c r="P186" s="8">
        <f t="shared" si="33"/>
        <v>1.0862381289350591</v>
      </c>
      <c r="Q186" t="str">
        <f t="shared" si="34"/>
        <v/>
      </c>
    </row>
    <row r="187" spans="1:17">
      <c r="A187" s="1">
        <f t="shared" si="28"/>
        <v>34426.5625</v>
      </c>
      <c r="B187">
        <f t="shared" si="29"/>
        <v>14.250000000000032</v>
      </c>
      <c r="C187" t="str">
        <f>IFERROR(AVERAGEIFS('Hard Drives'!$I$5:$I$355,'Hard Drives'!$A$5:$A$355,"&gt;="&amp;Predictions!A186,'Hard Drives'!$A$5:$A$355,"&lt;"&amp;Predictions!A187), "")</f>
        <v/>
      </c>
      <c r="D187" t="str">
        <f t="shared" si="30"/>
        <v/>
      </c>
      <c r="E187" t="str">
        <f>IFERROR(AVERAGEIFS(SSDs!$H$5:$H$100,SSDs!$A$5:$A$100,"&gt;="&amp;Predictions!A186, SSDs!$A$5:$A$100,"&lt;"&amp;Predictions!A187), "")</f>
        <v/>
      </c>
      <c r="F187" t="str">
        <f t="shared" si="31"/>
        <v/>
      </c>
      <c r="G187" t="str">
        <f>IFERROR(AVERAGEIFS(XPoint!$H$5:$H$100,XPoint!$A$5:$A$100,"&gt;="&amp;Predictions!A186, XPoint!$A$5:$A$100,"&lt;"&amp;Predictions!A187), "")</f>
        <v/>
      </c>
      <c r="H187" t="str">
        <f t="shared" si="32"/>
        <v/>
      </c>
      <c r="J187" s="8">
        <f t="shared" si="24"/>
        <v>5.726513670161161</v>
      </c>
      <c r="K187" t="str">
        <f t="shared" si="25"/>
        <v/>
      </c>
      <c r="M187" s="8">
        <f t="shared" si="26"/>
        <v>4.0787561699396715</v>
      </c>
      <c r="N187" t="str">
        <f t="shared" si="27"/>
        <v/>
      </c>
      <c r="P187" s="8">
        <f t="shared" si="33"/>
        <v>1.0862381289350633</v>
      </c>
      <c r="Q187" t="str">
        <f t="shared" si="34"/>
        <v/>
      </c>
    </row>
    <row r="188" spans="1:17">
      <c r="A188" s="1">
        <f t="shared" si="28"/>
        <v>34457</v>
      </c>
      <c r="B188">
        <f t="shared" si="29"/>
        <v>14.333333333333366</v>
      </c>
      <c r="C188" t="str">
        <f>IFERROR(AVERAGEIFS('Hard Drives'!$I$5:$I$355,'Hard Drives'!$A$5:$A$355,"&gt;="&amp;Predictions!A187,'Hard Drives'!$A$5:$A$355,"&lt;"&amp;Predictions!A188), "")</f>
        <v/>
      </c>
      <c r="D188" t="str">
        <f t="shared" si="30"/>
        <v/>
      </c>
      <c r="E188" t="str">
        <f>IFERROR(AVERAGEIFS(SSDs!$H$5:$H$100,SSDs!$A$5:$A$100,"&gt;="&amp;Predictions!A187, SSDs!$A$5:$A$100,"&lt;"&amp;Predictions!A188), "")</f>
        <v/>
      </c>
      <c r="F188" t="str">
        <f t="shared" si="31"/>
        <v/>
      </c>
      <c r="G188" t="str">
        <f>IFERROR(AVERAGEIFS(XPoint!$H$5:$H$100,XPoint!$A$5:$A$100,"&gt;="&amp;Predictions!A187, XPoint!$A$5:$A$100,"&lt;"&amp;Predictions!A188), "")</f>
        <v/>
      </c>
      <c r="H188" t="str">
        <f t="shared" si="32"/>
        <v/>
      </c>
      <c r="J188" s="8">
        <f t="shared" si="24"/>
        <v>5.7539523832698301</v>
      </c>
      <c r="K188" t="str">
        <f t="shared" si="25"/>
        <v/>
      </c>
      <c r="M188" s="8">
        <f t="shared" si="26"/>
        <v>4.0993069637649846</v>
      </c>
      <c r="N188" t="str">
        <f t="shared" si="27"/>
        <v/>
      </c>
      <c r="P188" s="8">
        <f t="shared" si="33"/>
        <v>1.0862381289350678</v>
      </c>
      <c r="Q188" t="str">
        <f t="shared" si="34"/>
        <v/>
      </c>
    </row>
    <row r="189" spans="1:17">
      <c r="A189" s="1">
        <f t="shared" si="28"/>
        <v>34487.4375</v>
      </c>
      <c r="B189">
        <f t="shared" si="29"/>
        <v>14.4166666666667</v>
      </c>
      <c r="C189" t="str">
        <f>IFERROR(AVERAGEIFS('Hard Drives'!$I$5:$I$355,'Hard Drives'!$A$5:$A$355,"&gt;="&amp;Predictions!A188,'Hard Drives'!$A$5:$A$355,"&lt;"&amp;Predictions!A189), "")</f>
        <v/>
      </c>
      <c r="D189" t="str">
        <f t="shared" si="30"/>
        <v/>
      </c>
      <c r="E189" t="str">
        <f>IFERROR(AVERAGEIFS(SSDs!$H$5:$H$100,SSDs!$A$5:$A$100,"&gt;="&amp;Predictions!A188, SSDs!$A$5:$A$100,"&lt;"&amp;Predictions!A189), "")</f>
        <v/>
      </c>
      <c r="F189" t="str">
        <f t="shared" si="31"/>
        <v/>
      </c>
      <c r="G189" t="str">
        <f>IFERROR(AVERAGEIFS(XPoint!$H$5:$H$100,XPoint!$A$5:$A$100,"&gt;="&amp;Predictions!A188, XPoint!$A$5:$A$100,"&lt;"&amp;Predictions!A189), "")</f>
        <v/>
      </c>
      <c r="H189" t="str">
        <f t="shared" si="32"/>
        <v/>
      </c>
      <c r="J189" s="8">
        <f t="shared" si="24"/>
        <v>5.7814608093691717</v>
      </c>
      <c r="K189" t="str">
        <f t="shared" si="25"/>
        <v/>
      </c>
      <c r="M189" s="8">
        <f t="shared" si="26"/>
        <v>4.1199824949073829</v>
      </c>
      <c r="N189" t="str">
        <f t="shared" si="27"/>
        <v/>
      </c>
      <c r="P189" s="8">
        <f t="shared" si="33"/>
        <v>1.0862381289350731</v>
      </c>
      <c r="Q189" t="str">
        <f t="shared" si="34"/>
        <v/>
      </c>
    </row>
    <row r="190" spans="1:17">
      <c r="A190" s="1">
        <f t="shared" si="28"/>
        <v>34517.875</v>
      </c>
      <c r="B190">
        <f t="shared" si="29"/>
        <v>14.500000000000034</v>
      </c>
      <c r="C190" t="str">
        <f>IFERROR(AVERAGEIFS('Hard Drives'!$I$5:$I$355,'Hard Drives'!$A$5:$A$355,"&gt;="&amp;Predictions!A189,'Hard Drives'!$A$5:$A$355,"&lt;"&amp;Predictions!A190), "")</f>
        <v/>
      </c>
      <c r="D190" t="str">
        <f t="shared" si="30"/>
        <v/>
      </c>
      <c r="E190" t="str">
        <f>IFERROR(AVERAGEIFS(SSDs!$H$5:$H$100,SSDs!$A$5:$A$100,"&gt;="&amp;Predictions!A189, SSDs!$A$5:$A$100,"&lt;"&amp;Predictions!A190), "")</f>
        <v/>
      </c>
      <c r="F190" t="str">
        <f t="shared" si="31"/>
        <v/>
      </c>
      <c r="G190" t="str">
        <f>IFERROR(AVERAGEIFS(XPoint!$H$5:$H$100,XPoint!$A$5:$A$100,"&gt;="&amp;Predictions!A189, XPoint!$A$5:$A$100,"&lt;"&amp;Predictions!A190), "")</f>
        <v/>
      </c>
      <c r="H190" t="str">
        <f t="shared" si="32"/>
        <v/>
      </c>
      <c r="J190" s="8">
        <f t="shared" si="24"/>
        <v>5.8090363067136064</v>
      </c>
      <c r="K190" t="str">
        <f t="shared" si="25"/>
        <v/>
      </c>
      <c r="M190" s="8">
        <f t="shared" si="26"/>
        <v>4.1407815810177047</v>
      </c>
      <c r="N190" t="str">
        <f t="shared" si="27"/>
        <v/>
      </c>
      <c r="P190" s="8">
        <f t="shared" si="33"/>
        <v>1.0862381289350789</v>
      </c>
      <c r="Q190" t="str">
        <f t="shared" si="34"/>
        <v/>
      </c>
    </row>
    <row r="191" spans="1:17">
      <c r="A191" s="1">
        <f t="shared" si="28"/>
        <v>34548.3125</v>
      </c>
      <c r="B191">
        <f t="shared" si="29"/>
        <v>14.583333333333368</v>
      </c>
      <c r="C191" t="str">
        <f>IFERROR(AVERAGEIFS('Hard Drives'!$I$5:$I$355,'Hard Drives'!$A$5:$A$355,"&gt;="&amp;Predictions!A190,'Hard Drives'!$A$5:$A$355,"&lt;"&amp;Predictions!A191), "")</f>
        <v/>
      </c>
      <c r="D191" t="str">
        <f t="shared" si="30"/>
        <v/>
      </c>
      <c r="E191" t="str">
        <f>IFERROR(AVERAGEIFS(SSDs!$H$5:$H$100,SSDs!$A$5:$A$100,"&gt;="&amp;Predictions!A190, SSDs!$A$5:$A$100,"&lt;"&amp;Predictions!A191), "")</f>
        <v/>
      </c>
      <c r="F191" t="str">
        <f t="shared" si="31"/>
        <v/>
      </c>
      <c r="G191" t="str">
        <f>IFERROR(AVERAGEIFS(XPoint!$H$5:$H$100,XPoint!$A$5:$A$100,"&gt;="&amp;Predictions!A190, XPoint!$A$5:$A$100,"&lt;"&amp;Predictions!A191), "")</f>
        <v/>
      </c>
      <c r="H191" t="str">
        <f t="shared" si="32"/>
        <v/>
      </c>
      <c r="J191" s="8">
        <f t="shared" si="24"/>
        <v>5.8366762231128062</v>
      </c>
      <c r="K191" t="str">
        <f t="shared" si="25"/>
        <v/>
      </c>
      <c r="M191" s="8">
        <f t="shared" si="26"/>
        <v>4.161703015821443</v>
      </c>
      <c r="N191" t="str">
        <f t="shared" si="27"/>
        <v/>
      </c>
      <c r="P191" s="8">
        <f t="shared" si="33"/>
        <v>1.0862381289350853</v>
      </c>
      <c r="Q191" t="str">
        <f t="shared" si="34"/>
        <v/>
      </c>
    </row>
    <row r="192" spans="1:17">
      <c r="A192" s="1">
        <f t="shared" si="28"/>
        <v>34578.75</v>
      </c>
      <c r="B192">
        <f t="shared" si="29"/>
        <v>14.666666666666702</v>
      </c>
      <c r="C192" t="str">
        <f>IFERROR(AVERAGEIFS('Hard Drives'!$I$5:$I$355,'Hard Drives'!$A$5:$A$355,"&gt;="&amp;Predictions!A191,'Hard Drives'!$A$5:$A$355,"&lt;"&amp;Predictions!A192), "")</f>
        <v/>
      </c>
      <c r="D192" t="str">
        <f t="shared" si="30"/>
        <v/>
      </c>
      <c r="E192" t="str">
        <f>IFERROR(AVERAGEIFS(SSDs!$H$5:$H$100,SSDs!$A$5:$A$100,"&gt;="&amp;Predictions!A191, SSDs!$A$5:$A$100,"&lt;"&amp;Predictions!A192), "")</f>
        <v/>
      </c>
      <c r="F192" t="str">
        <f t="shared" si="31"/>
        <v/>
      </c>
      <c r="G192" t="str">
        <f>IFERROR(AVERAGEIFS(XPoint!$H$5:$H$100,XPoint!$A$5:$A$100,"&gt;="&amp;Predictions!A191, XPoint!$A$5:$A$100,"&lt;"&amp;Predictions!A192), "")</f>
        <v/>
      </c>
      <c r="H192" t="str">
        <f t="shared" si="32"/>
        <v/>
      </c>
      <c r="J192" s="8">
        <f t="shared" si="24"/>
        <v>5.8643778969183398</v>
      </c>
      <c r="K192" t="str">
        <f t="shared" si="25"/>
        <v/>
      </c>
      <c r="M192" s="8">
        <f t="shared" si="26"/>
        <v>4.1827455694756903</v>
      </c>
      <c r="N192" t="str">
        <f t="shared" si="27"/>
        <v/>
      </c>
      <c r="P192" s="8">
        <f t="shared" si="33"/>
        <v>1.0862381289350926</v>
      </c>
      <c r="Q192" t="str">
        <f t="shared" si="34"/>
        <v/>
      </c>
    </row>
    <row r="193" spans="1:17">
      <c r="A193" s="1">
        <f t="shared" si="28"/>
        <v>34609.1875</v>
      </c>
      <c r="B193">
        <f t="shared" si="29"/>
        <v>14.750000000000036</v>
      </c>
      <c r="C193" t="str">
        <f>IFERROR(AVERAGEIFS('Hard Drives'!$I$5:$I$355,'Hard Drives'!$A$5:$A$355,"&gt;="&amp;Predictions!A192,'Hard Drives'!$A$5:$A$355,"&lt;"&amp;Predictions!A193), "")</f>
        <v/>
      </c>
      <c r="D193" t="str">
        <f t="shared" si="30"/>
        <v/>
      </c>
      <c r="E193" t="str">
        <f>IFERROR(AVERAGEIFS(SSDs!$H$5:$H$100,SSDs!$A$5:$A$100,"&gt;="&amp;Predictions!A192, SSDs!$A$5:$A$100,"&lt;"&amp;Predictions!A193), "")</f>
        <v/>
      </c>
      <c r="F193" t="str">
        <f t="shared" si="31"/>
        <v/>
      </c>
      <c r="G193" t="str">
        <f>IFERROR(AVERAGEIFS(XPoint!$H$5:$H$100,XPoint!$A$5:$A$100,"&gt;="&amp;Predictions!A192, XPoint!$A$5:$A$100,"&lt;"&amp;Predictions!A193), "")</f>
        <v/>
      </c>
      <c r="H193" t="str">
        <f t="shared" si="32"/>
        <v/>
      </c>
      <c r="J193" s="8">
        <f t="shared" si="24"/>
        <v>5.8921386580098201</v>
      </c>
      <c r="K193" t="str">
        <f t="shared" si="25"/>
        <v/>
      </c>
      <c r="M193" s="8">
        <f t="shared" si="26"/>
        <v>4.2039079889350743</v>
      </c>
      <c r="N193" t="str">
        <f t="shared" si="27"/>
        <v/>
      </c>
      <c r="P193" s="8">
        <f t="shared" si="33"/>
        <v>1.0862381289351011</v>
      </c>
      <c r="Q193" t="str">
        <f t="shared" si="34"/>
        <v/>
      </c>
    </row>
    <row r="194" spans="1:17">
      <c r="A194" s="1">
        <f t="shared" si="28"/>
        <v>34639.625</v>
      </c>
      <c r="B194">
        <f t="shared" si="29"/>
        <v>14.833333333333369</v>
      </c>
      <c r="C194" t="str">
        <f>IFERROR(AVERAGEIFS('Hard Drives'!$I$5:$I$355,'Hard Drives'!$A$5:$A$355,"&gt;="&amp;Predictions!A193,'Hard Drives'!$A$5:$A$355,"&lt;"&amp;Predictions!A194), "")</f>
        <v/>
      </c>
      <c r="D194" t="str">
        <f t="shared" si="30"/>
        <v/>
      </c>
      <c r="E194" t="str">
        <f>IFERROR(AVERAGEIFS(SSDs!$H$5:$H$100,SSDs!$A$5:$A$100,"&gt;="&amp;Predictions!A193, SSDs!$A$5:$A$100,"&lt;"&amp;Predictions!A194), "")</f>
        <v/>
      </c>
      <c r="F194" t="str">
        <f t="shared" si="31"/>
        <v/>
      </c>
      <c r="G194" t="str">
        <f>IFERROR(AVERAGEIFS(XPoint!$H$5:$H$100,XPoint!$A$5:$A$100,"&gt;="&amp;Predictions!A193, XPoint!$A$5:$A$100,"&lt;"&amp;Predictions!A194), "")</f>
        <v/>
      </c>
      <c r="H194" t="str">
        <f t="shared" si="32"/>
        <v/>
      </c>
      <c r="J194" s="8">
        <f t="shared" si="24"/>
        <v>5.9199558287798446</v>
      </c>
      <c r="K194" t="str">
        <f t="shared" si="25"/>
        <v/>
      </c>
      <c r="M194" s="8">
        <f t="shared" si="26"/>
        <v>4.2251889983264537</v>
      </c>
      <c r="N194" t="str">
        <f t="shared" si="27"/>
        <v/>
      </c>
      <c r="P194" s="8">
        <f t="shared" si="33"/>
        <v>1.0862381289351104</v>
      </c>
      <c r="Q194" t="str">
        <f t="shared" si="34"/>
        <v/>
      </c>
    </row>
    <row r="195" spans="1:17">
      <c r="A195" s="1">
        <f t="shared" si="28"/>
        <v>34670.0625</v>
      </c>
      <c r="B195">
        <f t="shared" si="29"/>
        <v>14.916666666666703</v>
      </c>
      <c r="C195" t="str">
        <f>IFERROR(AVERAGEIFS('Hard Drives'!$I$5:$I$355,'Hard Drives'!$A$5:$A$355,"&gt;="&amp;Predictions!A194,'Hard Drives'!$A$5:$A$355,"&lt;"&amp;Predictions!A195), "")</f>
        <v/>
      </c>
      <c r="D195" t="str">
        <f t="shared" si="30"/>
        <v/>
      </c>
      <c r="E195" t="str">
        <f>IFERROR(AVERAGEIFS(SSDs!$H$5:$H$100,SSDs!$A$5:$A$100,"&gt;="&amp;Predictions!A194, SSDs!$A$5:$A$100,"&lt;"&amp;Predictions!A195), "")</f>
        <v/>
      </c>
      <c r="F195" t="str">
        <f t="shared" si="31"/>
        <v/>
      </c>
      <c r="G195" t="str">
        <f>IFERROR(AVERAGEIFS(XPoint!$H$5:$H$100,XPoint!$A$5:$A$100,"&gt;="&amp;Predictions!A194, XPoint!$A$5:$A$100,"&lt;"&amp;Predictions!A195), "")</f>
        <v/>
      </c>
      <c r="H195" t="str">
        <f t="shared" si="32"/>
        <v/>
      </c>
      <c r="J195" s="8">
        <f t="shared" si="24"/>
        <v>5.94782672511705</v>
      </c>
      <c r="K195" t="str">
        <f t="shared" si="25"/>
        <v/>
      </c>
      <c r="M195" s="8">
        <f t="shared" si="26"/>
        <v>4.2465872993321021</v>
      </c>
      <c r="N195" t="str">
        <f t="shared" si="27"/>
        <v/>
      </c>
      <c r="P195" s="8">
        <f t="shared" si="33"/>
        <v>1.0862381289351208</v>
      </c>
      <c r="Q195" t="str">
        <f t="shared" si="34"/>
        <v/>
      </c>
    </row>
    <row r="196" spans="1:17">
      <c r="A196" s="1">
        <f t="shared" si="28"/>
        <v>34700.5</v>
      </c>
      <c r="B196">
        <f t="shared" si="29"/>
        <v>15.000000000000037</v>
      </c>
      <c r="C196" t="str">
        <f>IFERROR(AVERAGEIFS('Hard Drives'!$I$5:$I$355,'Hard Drives'!$A$5:$A$355,"&gt;="&amp;Predictions!A195,'Hard Drives'!$A$5:$A$355,"&lt;"&amp;Predictions!A196), "")</f>
        <v/>
      </c>
      <c r="D196" t="str">
        <f t="shared" si="30"/>
        <v/>
      </c>
      <c r="E196" t="str">
        <f>IFERROR(AVERAGEIFS(SSDs!$H$5:$H$100,SSDs!$A$5:$A$100,"&gt;="&amp;Predictions!A195, SSDs!$A$5:$A$100,"&lt;"&amp;Predictions!A196), "")</f>
        <v/>
      </c>
      <c r="F196" t="str">
        <f t="shared" si="31"/>
        <v/>
      </c>
      <c r="G196" t="str">
        <f>IFERROR(AVERAGEIFS(XPoint!$H$5:$H$100,XPoint!$A$5:$A$100,"&gt;="&amp;Predictions!A195, XPoint!$A$5:$A$100,"&lt;"&amp;Predictions!A196), "")</f>
        <v/>
      </c>
      <c r="H196" t="str">
        <f t="shared" si="32"/>
        <v/>
      </c>
      <c r="J196" s="8">
        <f t="shared" si="24"/>
        <v>5.9757486573865766</v>
      </c>
      <c r="K196" t="str">
        <f t="shared" si="25"/>
        <v/>
      </c>
      <c r="M196" s="8">
        <f t="shared" si="26"/>
        <v>4.2681015715811359</v>
      </c>
      <c r="N196" t="str">
        <f t="shared" si="27"/>
        <v/>
      </c>
      <c r="P196" s="8">
        <f t="shared" si="33"/>
        <v>1.0862381289351328</v>
      </c>
      <c r="Q196" t="str">
        <f t="shared" si="34"/>
        <v/>
      </c>
    </row>
    <row r="197" spans="1:17">
      <c r="A197" s="1">
        <f t="shared" si="28"/>
        <v>34730.9375</v>
      </c>
      <c r="B197">
        <f t="shared" si="29"/>
        <v>15.083333333333371</v>
      </c>
      <c r="C197">
        <f>IFERROR(AVERAGEIFS('Hard Drives'!$I$5:$I$355,'Hard Drives'!$A$5:$A$355,"&gt;="&amp;Predictions!A196,'Hard Drives'!$A$5:$A$355,"&lt;"&amp;Predictions!A197), "")</f>
        <v>5.9263946897141366</v>
      </c>
      <c r="D197">
        <f t="shared" si="30"/>
        <v>2.9615995367303212</v>
      </c>
      <c r="E197" t="str">
        <f>IFERROR(AVERAGEIFS(SSDs!$H$5:$H$100,SSDs!$A$5:$A$100,"&gt;="&amp;Predictions!A196, SSDs!$A$5:$A$100,"&lt;"&amp;Predictions!A197), "")</f>
        <v/>
      </c>
      <c r="F197" t="str">
        <f t="shared" si="31"/>
        <v/>
      </c>
      <c r="G197" t="str">
        <f>IFERROR(AVERAGEIFS(XPoint!$H$5:$H$100,XPoint!$A$5:$A$100,"&gt;="&amp;Predictions!A196, XPoint!$A$5:$A$100,"&lt;"&amp;Predictions!A197), "")</f>
        <v/>
      </c>
      <c r="H197" t="str">
        <f t="shared" si="32"/>
        <v/>
      </c>
      <c r="J197" s="8">
        <f t="shared" si="24"/>
        <v>6.0037189314073167</v>
      </c>
      <c r="K197">
        <f t="shared" si="25"/>
        <v>5.9790383534253297E-3</v>
      </c>
      <c r="M197" s="8">
        <f t="shared" si="26"/>
        <v>4.2897304730489472</v>
      </c>
      <c r="N197" t="str">
        <f t="shared" si="27"/>
        <v/>
      </c>
      <c r="P197" s="8">
        <f t="shared" si="33"/>
        <v>1.0862381289351462</v>
      </c>
      <c r="Q197" t="str">
        <f t="shared" si="34"/>
        <v/>
      </c>
    </row>
    <row r="198" spans="1:17">
      <c r="A198" s="1">
        <f t="shared" si="28"/>
        <v>34761.375</v>
      </c>
      <c r="B198">
        <f t="shared" si="29"/>
        <v>15.166666666666705</v>
      </c>
      <c r="C198" t="str">
        <f>IFERROR(AVERAGEIFS('Hard Drives'!$I$5:$I$355,'Hard Drives'!$A$5:$A$355,"&gt;="&amp;Predictions!A197,'Hard Drives'!$A$5:$A$355,"&lt;"&amp;Predictions!A198), "")</f>
        <v/>
      </c>
      <c r="D198" t="str">
        <f t="shared" si="30"/>
        <v/>
      </c>
      <c r="E198" t="str">
        <f>IFERROR(AVERAGEIFS(SSDs!$H$5:$H$100,SSDs!$A$5:$A$100,"&gt;="&amp;Predictions!A197, SSDs!$A$5:$A$100,"&lt;"&amp;Predictions!A198), "")</f>
        <v/>
      </c>
      <c r="F198" t="str">
        <f t="shared" si="31"/>
        <v/>
      </c>
      <c r="G198" t="str">
        <f>IFERROR(AVERAGEIFS(XPoint!$H$5:$H$100,XPoint!$A$5:$A$100,"&gt;="&amp;Predictions!A197, XPoint!$A$5:$A$100,"&lt;"&amp;Predictions!A198), "")</f>
        <v/>
      </c>
      <c r="H198" t="str">
        <f t="shared" si="32"/>
        <v/>
      </c>
      <c r="J198" s="8">
        <f t="shared" si="24"/>
        <v>6.0317348494251961</v>
      </c>
      <c r="K198" t="str">
        <f t="shared" si="25"/>
        <v/>
      </c>
      <c r="M198" s="8">
        <f t="shared" si="26"/>
        <v>4.311472640464328</v>
      </c>
      <c r="N198" t="str">
        <f t="shared" si="27"/>
        <v/>
      </c>
      <c r="P198" s="8">
        <f t="shared" si="33"/>
        <v>1.086238128935161</v>
      </c>
      <c r="Q198" t="str">
        <f t="shared" si="34"/>
        <v/>
      </c>
    </row>
    <row r="199" spans="1:17">
      <c r="A199" s="1">
        <f t="shared" si="28"/>
        <v>34791.8125</v>
      </c>
      <c r="B199">
        <f t="shared" si="29"/>
        <v>15.250000000000039</v>
      </c>
      <c r="C199" t="str">
        <f>IFERROR(AVERAGEIFS('Hard Drives'!$I$5:$I$355,'Hard Drives'!$A$5:$A$355,"&gt;="&amp;Predictions!A198,'Hard Drives'!$A$5:$A$355,"&lt;"&amp;Predictions!A199), "")</f>
        <v/>
      </c>
      <c r="D199" t="str">
        <f t="shared" si="30"/>
        <v/>
      </c>
      <c r="E199" t="str">
        <f>IFERROR(AVERAGEIFS(SSDs!$H$5:$H$100,SSDs!$A$5:$A$100,"&gt;="&amp;Predictions!A198, SSDs!$A$5:$A$100,"&lt;"&amp;Predictions!A199), "")</f>
        <v/>
      </c>
      <c r="F199" t="str">
        <f t="shared" si="31"/>
        <v/>
      </c>
      <c r="G199" t="str">
        <f>IFERROR(AVERAGEIFS(XPoint!$H$5:$H$100,XPoint!$A$5:$A$100,"&gt;="&amp;Predictions!A198, XPoint!$A$5:$A$100,"&lt;"&amp;Predictions!A199), "")</f>
        <v/>
      </c>
      <c r="H199" t="str">
        <f t="shared" si="32"/>
        <v/>
      </c>
      <c r="J199" s="8">
        <f t="shared" si="24"/>
        <v>6.0597937110819498</v>
      </c>
      <c r="K199" t="str">
        <f t="shared" si="25"/>
        <v/>
      </c>
      <c r="M199" s="8">
        <f t="shared" si="26"/>
        <v>4.3333266897240863</v>
      </c>
      <c r="N199" t="str">
        <f t="shared" si="27"/>
        <v/>
      </c>
      <c r="P199" s="8">
        <f t="shared" si="33"/>
        <v>1.0862381289351781</v>
      </c>
      <c r="Q199" t="str">
        <f t="shared" si="34"/>
        <v/>
      </c>
    </row>
    <row r="200" spans="1:17">
      <c r="A200" s="1">
        <f t="shared" si="28"/>
        <v>34822.25</v>
      </c>
      <c r="B200">
        <f t="shared" si="29"/>
        <v>15.333333333333373</v>
      </c>
      <c r="C200">
        <f>IFERROR(AVERAGEIFS('Hard Drives'!$I$5:$I$355,'Hard Drives'!$A$5:$A$355,"&gt;="&amp;Predictions!A199,'Hard Drives'!$A$5:$A$355,"&lt;"&amp;Predictions!A200), "")</f>
        <v>5.9458669852670365</v>
      </c>
      <c r="D200">
        <f t="shared" si="30"/>
        <v>2.8949577978289485</v>
      </c>
      <c r="E200" t="str">
        <f>IFERROR(AVERAGEIFS(SSDs!$H$5:$H$100,SSDs!$A$5:$A$100,"&gt;="&amp;Predictions!A199, SSDs!$A$5:$A$100,"&lt;"&amp;Predictions!A200), "")</f>
        <v/>
      </c>
      <c r="F200" t="str">
        <f t="shared" si="31"/>
        <v/>
      </c>
      <c r="G200" t="str">
        <f>IFERROR(AVERAGEIFS(XPoint!$H$5:$H$100,XPoint!$A$5:$A$100,"&gt;="&amp;Predictions!A199, XPoint!$A$5:$A$100,"&lt;"&amp;Predictions!A200), "")</f>
        <v/>
      </c>
      <c r="H200" t="str">
        <f t="shared" si="32"/>
        <v/>
      </c>
      <c r="J200" s="8">
        <f t="shared" si="24"/>
        <v>6.0878928143786286</v>
      </c>
      <c r="K200">
        <f t="shared" si="25"/>
        <v>2.0171336134835165E-2</v>
      </c>
      <c r="M200" s="8">
        <f t="shared" si="26"/>
        <v>4.3552912163148303</v>
      </c>
      <c r="N200" t="str">
        <f t="shared" si="27"/>
        <v/>
      </c>
      <c r="P200" s="8">
        <f t="shared" si="33"/>
        <v>1.086238128935197</v>
      </c>
      <c r="Q200" t="str">
        <f t="shared" si="34"/>
        <v/>
      </c>
    </row>
    <row r="201" spans="1:17">
      <c r="A201" s="1">
        <f t="shared" si="28"/>
        <v>34852.6875</v>
      </c>
      <c r="B201">
        <f t="shared" si="29"/>
        <v>15.416666666666707</v>
      </c>
      <c r="C201" t="str">
        <f>IFERROR(AVERAGEIFS('Hard Drives'!$I$5:$I$355,'Hard Drives'!$A$5:$A$355,"&gt;="&amp;Predictions!A200,'Hard Drives'!$A$5:$A$355,"&lt;"&amp;Predictions!A201), "")</f>
        <v/>
      </c>
      <c r="D201" t="str">
        <f t="shared" si="30"/>
        <v/>
      </c>
      <c r="E201" t="str">
        <f>IFERROR(AVERAGEIFS(SSDs!$H$5:$H$100,SSDs!$A$5:$A$100,"&gt;="&amp;Predictions!A200, SSDs!$A$5:$A$100,"&lt;"&amp;Predictions!A201), "")</f>
        <v/>
      </c>
      <c r="F201" t="str">
        <f t="shared" si="31"/>
        <v/>
      </c>
      <c r="G201" t="str">
        <f>IFERROR(AVERAGEIFS(XPoint!$H$5:$H$100,XPoint!$A$5:$A$100,"&gt;="&amp;Predictions!A200, XPoint!$A$5:$A$100,"&lt;"&amp;Predictions!A201), "")</f>
        <v/>
      </c>
      <c r="H201" t="str">
        <f t="shared" si="32"/>
        <v/>
      </c>
      <c r="J201" s="8">
        <f t="shared" si="24"/>
        <v>6.1160294566333198</v>
      </c>
      <c r="K201" t="str">
        <f t="shared" si="25"/>
        <v/>
      </c>
      <c r="M201" s="8">
        <f t="shared" si="26"/>
        <v>4.3773647957416726</v>
      </c>
      <c r="N201" t="str">
        <f t="shared" si="27"/>
        <v/>
      </c>
      <c r="P201" s="8">
        <f t="shared" si="33"/>
        <v>1.0862381289352185</v>
      </c>
      <c r="Q201" t="str">
        <f t="shared" si="34"/>
        <v/>
      </c>
    </row>
    <row r="202" spans="1:17">
      <c r="A202" s="1">
        <f t="shared" si="28"/>
        <v>34883.125</v>
      </c>
      <c r="B202">
        <f t="shared" si="29"/>
        <v>15.500000000000041</v>
      </c>
      <c r="C202" t="str">
        <f>IFERROR(AVERAGEIFS('Hard Drives'!$I$5:$I$355,'Hard Drives'!$A$5:$A$355,"&gt;="&amp;Predictions!A201,'Hard Drives'!$A$5:$A$355,"&lt;"&amp;Predictions!A202), "")</f>
        <v/>
      </c>
      <c r="D202" t="str">
        <f t="shared" si="30"/>
        <v/>
      </c>
      <c r="E202" t="str">
        <f>IFERROR(AVERAGEIFS(SSDs!$H$5:$H$100,SSDs!$A$5:$A$100,"&gt;="&amp;Predictions!A201, SSDs!$A$5:$A$100,"&lt;"&amp;Predictions!A202), "")</f>
        <v/>
      </c>
      <c r="F202" t="str">
        <f t="shared" si="31"/>
        <v/>
      </c>
      <c r="G202" t="str">
        <f>IFERROR(AVERAGEIFS(XPoint!$H$5:$H$100,XPoint!$A$5:$A$100,"&gt;="&amp;Predictions!A201, XPoint!$A$5:$A$100,"&lt;"&amp;Predictions!A202), "")</f>
        <v/>
      </c>
      <c r="H202" t="str">
        <f t="shared" si="32"/>
        <v/>
      </c>
      <c r="J202" s="8">
        <f t="shared" si="24"/>
        <v>6.1442009354323517</v>
      </c>
      <c r="K202" t="str">
        <f t="shared" si="25"/>
        <v/>
      </c>
      <c r="M202" s="8">
        <f t="shared" si="26"/>
        <v>4.3995459839635771</v>
      </c>
      <c r="N202" t="str">
        <f t="shared" si="27"/>
        <v/>
      </c>
      <c r="P202" s="8">
        <f t="shared" si="33"/>
        <v>1.0862381289352427</v>
      </c>
      <c r="Q202" t="str">
        <f t="shared" si="34"/>
        <v/>
      </c>
    </row>
    <row r="203" spans="1:17">
      <c r="A203" s="1">
        <f t="shared" si="28"/>
        <v>34913.5625</v>
      </c>
      <c r="B203">
        <f t="shared" si="29"/>
        <v>15.583333333333375</v>
      </c>
      <c r="C203" t="str">
        <f>IFERROR(AVERAGEIFS('Hard Drives'!$I$5:$I$355,'Hard Drives'!$A$5:$A$355,"&gt;="&amp;Predictions!A202,'Hard Drives'!$A$5:$A$355,"&lt;"&amp;Predictions!A203), "")</f>
        <v/>
      </c>
      <c r="D203" t="str">
        <f t="shared" si="30"/>
        <v/>
      </c>
      <c r="E203" t="str">
        <f>IFERROR(AVERAGEIFS(SSDs!$H$5:$H$100,SSDs!$A$5:$A$100,"&gt;="&amp;Predictions!A202, SSDs!$A$5:$A$100,"&lt;"&amp;Predictions!A203), "")</f>
        <v/>
      </c>
      <c r="F203" t="str">
        <f t="shared" si="31"/>
        <v/>
      </c>
      <c r="G203" t="str">
        <f>IFERROR(AVERAGEIFS(XPoint!$H$5:$H$100,XPoint!$A$5:$A$100,"&gt;="&amp;Predictions!A202, XPoint!$A$5:$A$100,"&lt;"&amp;Predictions!A203), "")</f>
        <v/>
      </c>
      <c r="H203" t="str">
        <f t="shared" si="32"/>
        <v/>
      </c>
      <c r="J203" s="8">
        <f t="shared" si="24"/>
        <v>6.1724045495744928</v>
      </c>
      <c r="K203" t="str">
        <f t="shared" si="25"/>
        <v/>
      </c>
      <c r="M203" s="8">
        <f t="shared" si="26"/>
        <v>4.4218333178350644</v>
      </c>
      <c r="N203" t="str">
        <f t="shared" si="27"/>
        <v/>
      </c>
      <c r="P203" s="8">
        <f t="shared" si="33"/>
        <v>1.0862381289352701</v>
      </c>
      <c r="Q203" t="str">
        <f t="shared" si="34"/>
        <v/>
      </c>
    </row>
    <row r="204" spans="1:17">
      <c r="A204" s="1">
        <f t="shared" si="28"/>
        <v>34944</v>
      </c>
      <c r="B204">
        <f t="shared" si="29"/>
        <v>15.666666666666709</v>
      </c>
      <c r="C204" t="str">
        <f>IFERROR(AVERAGEIFS('Hard Drives'!$I$5:$I$355,'Hard Drives'!$A$5:$A$355,"&gt;="&amp;Predictions!A203,'Hard Drives'!$A$5:$A$355,"&lt;"&amp;Predictions!A204), "")</f>
        <v/>
      </c>
      <c r="D204" t="str">
        <f t="shared" si="30"/>
        <v/>
      </c>
      <c r="E204" t="str">
        <f>IFERROR(AVERAGEIFS(SSDs!$H$5:$H$100,SSDs!$A$5:$A$100,"&gt;="&amp;Predictions!A203, SSDs!$A$5:$A$100,"&lt;"&amp;Predictions!A204), "")</f>
        <v/>
      </c>
      <c r="F204" t="str">
        <f t="shared" si="31"/>
        <v/>
      </c>
      <c r="G204" t="str">
        <f>IFERROR(AVERAGEIFS(XPoint!$H$5:$H$100,XPoint!$A$5:$A$100,"&gt;="&amp;Predictions!A203, XPoint!$A$5:$A$100,"&lt;"&amp;Predictions!A204), "")</f>
        <v/>
      </c>
      <c r="H204" t="str">
        <f t="shared" si="32"/>
        <v/>
      </c>
      <c r="J204" s="8">
        <f t="shared" si="24"/>
        <v>6.2006376000074255</v>
      </c>
      <c r="K204" t="str">
        <f t="shared" si="25"/>
        <v/>
      </c>
      <c r="M204" s="8">
        <f t="shared" si="26"/>
        <v>4.4442253155540001</v>
      </c>
      <c r="N204" t="str">
        <f t="shared" si="27"/>
        <v/>
      </c>
      <c r="P204" s="8">
        <f t="shared" si="33"/>
        <v>1.0862381289353007</v>
      </c>
      <c r="Q204" t="str">
        <f t="shared" si="34"/>
        <v/>
      </c>
    </row>
    <row r="205" spans="1:17">
      <c r="A205" s="1">
        <f t="shared" si="28"/>
        <v>34974.4375</v>
      </c>
      <c r="B205">
        <f t="shared" si="29"/>
        <v>15.750000000000043</v>
      </c>
      <c r="C205" t="str">
        <f>IFERROR(AVERAGEIFS('Hard Drives'!$I$5:$I$355,'Hard Drives'!$A$5:$A$355,"&gt;="&amp;Predictions!A204,'Hard Drives'!$A$5:$A$355,"&lt;"&amp;Predictions!A205), "")</f>
        <v/>
      </c>
      <c r="D205" t="str">
        <f t="shared" si="30"/>
        <v/>
      </c>
      <c r="E205" t="str">
        <f>IFERROR(AVERAGEIFS(SSDs!$H$5:$H$100,SSDs!$A$5:$A$100,"&gt;="&amp;Predictions!A204, SSDs!$A$5:$A$100,"&lt;"&amp;Predictions!A205), "")</f>
        <v/>
      </c>
      <c r="F205" t="str">
        <f t="shared" si="31"/>
        <v/>
      </c>
      <c r="G205" t="str">
        <f>IFERROR(AVERAGEIFS(XPoint!$H$5:$H$100,XPoint!$A$5:$A$100,"&gt;="&amp;Predictions!A204, XPoint!$A$5:$A$100,"&lt;"&amp;Predictions!A205), "")</f>
        <v/>
      </c>
      <c r="H205" t="str">
        <f t="shared" si="32"/>
        <v/>
      </c>
      <c r="J205" s="8">
        <f t="shared" si="24"/>
        <v>6.2288973907560541</v>
      </c>
      <c r="K205" t="str">
        <f t="shared" si="25"/>
        <v/>
      </c>
      <c r="M205" s="8">
        <f t="shared" si="26"/>
        <v>4.4667204771151834</v>
      </c>
      <c r="N205" t="str">
        <f t="shared" si="27"/>
        <v/>
      </c>
      <c r="P205" s="8">
        <f t="shared" si="33"/>
        <v>1.0862381289353351</v>
      </c>
      <c r="Q205" t="str">
        <f t="shared" si="34"/>
        <v/>
      </c>
    </row>
    <row r="206" spans="1:17">
      <c r="A206" s="1">
        <f t="shared" si="28"/>
        <v>35004.875</v>
      </c>
      <c r="B206">
        <f t="shared" si="29"/>
        <v>15.833333333333377</v>
      </c>
      <c r="C206" t="str">
        <f>IFERROR(AVERAGEIFS('Hard Drives'!$I$5:$I$355,'Hard Drives'!$A$5:$A$355,"&gt;="&amp;Predictions!A205,'Hard Drives'!$A$5:$A$355,"&lt;"&amp;Predictions!A206), "")</f>
        <v/>
      </c>
      <c r="D206" t="str">
        <f t="shared" si="30"/>
        <v/>
      </c>
      <c r="E206" t="str">
        <f>IFERROR(AVERAGEIFS(SSDs!$H$5:$H$100,SSDs!$A$5:$A$100,"&gt;="&amp;Predictions!A205, SSDs!$A$5:$A$100,"&lt;"&amp;Predictions!A206), "")</f>
        <v/>
      </c>
      <c r="F206" t="str">
        <f t="shared" si="31"/>
        <v/>
      </c>
      <c r="G206" t="str">
        <f>IFERROR(AVERAGEIFS(XPoint!$H$5:$H$100,XPoint!$A$5:$A$100,"&gt;="&amp;Predictions!A205, XPoint!$A$5:$A$100,"&lt;"&amp;Predictions!A206), "")</f>
        <v/>
      </c>
      <c r="H206" t="str">
        <f t="shared" si="32"/>
        <v/>
      </c>
      <c r="J206" s="8">
        <f t="shared" si="24"/>
        <v>6.2571812298419438</v>
      </c>
      <c r="K206" t="str">
        <f t="shared" si="25"/>
        <v/>
      </c>
      <c r="M206" s="8">
        <f t="shared" si="26"/>
        <v>4.4893172847694434</v>
      </c>
      <c r="N206" t="str">
        <f t="shared" si="27"/>
        <v/>
      </c>
      <c r="P206" s="8">
        <f t="shared" si="33"/>
        <v>1.086238128935374</v>
      </c>
      <c r="Q206" t="str">
        <f t="shared" si="34"/>
        <v/>
      </c>
    </row>
    <row r="207" spans="1:17">
      <c r="A207" s="1">
        <f t="shared" si="28"/>
        <v>35035.3125</v>
      </c>
      <c r="B207">
        <f t="shared" si="29"/>
        <v>15.91666666666671</v>
      </c>
      <c r="C207" t="str">
        <f>IFERROR(AVERAGEIFS('Hard Drives'!$I$5:$I$355,'Hard Drives'!$A$5:$A$355,"&gt;="&amp;Predictions!A206,'Hard Drives'!$A$5:$A$355,"&lt;"&amp;Predictions!A207), "")</f>
        <v/>
      </c>
      <c r="D207" t="str">
        <f t="shared" si="30"/>
        <v/>
      </c>
      <c r="E207" t="str">
        <f>IFERROR(AVERAGEIFS(SSDs!$H$5:$H$100,SSDs!$A$5:$A$100,"&gt;="&amp;Predictions!A206, SSDs!$A$5:$A$100,"&lt;"&amp;Predictions!A207), "")</f>
        <v/>
      </c>
      <c r="F207" t="str">
        <f t="shared" si="31"/>
        <v/>
      </c>
      <c r="G207" t="str">
        <f>IFERROR(AVERAGEIFS(XPoint!$H$5:$H$100,XPoint!$A$5:$A$100,"&gt;="&amp;Predictions!A206, XPoint!$A$5:$A$100,"&lt;"&amp;Predictions!A207), "")</f>
        <v/>
      </c>
      <c r="H207" t="str">
        <f t="shared" si="32"/>
        <v/>
      </c>
      <c r="J207" s="8">
        <f t="shared" si="24"/>
        <v>6.2854864301934548</v>
      </c>
      <c r="K207" t="str">
        <f t="shared" si="25"/>
        <v/>
      </c>
      <c r="M207" s="8">
        <f t="shared" si="26"/>
        <v>4.5120142034879684</v>
      </c>
      <c r="N207" t="str">
        <f t="shared" si="27"/>
        <v/>
      </c>
      <c r="P207" s="8">
        <f t="shared" si="33"/>
        <v>1.0862381289354177</v>
      </c>
      <c r="Q207" t="str">
        <f t="shared" si="34"/>
        <v/>
      </c>
    </row>
    <row r="208" spans="1:17">
      <c r="A208" s="1">
        <f t="shared" si="28"/>
        <v>35065.75</v>
      </c>
      <c r="B208">
        <f t="shared" si="29"/>
        <v>16.000000000000043</v>
      </c>
      <c r="C208" t="str">
        <f>IFERROR(AVERAGEIFS('Hard Drives'!$I$5:$I$355,'Hard Drives'!$A$5:$A$355,"&gt;="&amp;Predictions!A207,'Hard Drives'!$A$5:$A$355,"&lt;"&amp;Predictions!A208), "")</f>
        <v/>
      </c>
      <c r="D208" t="str">
        <f t="shared" si="30"/>
        <v/>
      </c>
      <c r="E208" t="str">
        <f>IFERROR(AVERAGEIFS(SSDs!$H$5:$H$100,SSDs!$A$5:$A$100,"&gt;="&amp;Predictions!A207, SSDs!$A$5:$A$100,"&lt;"&amp;Predictions!A208), "")</f>
        <v/>
      </c>
      <c r="F208" t="str">
        <f t="shared" si="31"/>
        <v/>
      </c>
      <c r="G208" t="str">
        <f>IFERROR(AVERAGEIFS(XPoint!$H$5:$H$100,XPoint!$A$5:$A$100,"&gt;="&amp;Predictions!A207, XPoint!$A$5:$A$100,"&lt;"&amp;Predictions!A208), "")</f>
        <v/>
      </c>
      <c r="H208" t="str">
        <f t="shared" si="32"/>
        <v/>
      </c>
      <c r="J208" s="8">
        <f t="shared" si="24"/>
        <v>6.3138103105459606</v>
      </c>
      <c r="K208" t="str">
        <f t="shared" si="25"/>
        <v/>
      </c>
      <c r="M208" s="8">
        <f t="shared" si="26"/>
        <v>4.5348096814315761</v>
      </c>
      <c r="N208" t="str">
        <f t="shared" si="27"/>
        <v/>
      </c>
      <c r="P208" s="8">
        <f t="shared" si="33"/>
        <v>1.086238128935467</v>
      </c>
      <c r="Q208" t="str">
        <f t="shared" si="34"/>
        <v/>
      </c>
    </row>
    <row r="209" spans="1:17">
      <c r="A209" s="1">
        <f t="shared" si="28"/>
        <v>35096.1875</v>
      </c>
      <c r="B209">
        <f t="shared" si="29"/>
        <v>16.083333333333375</v>
      </c>
      <c r="C209" t="str">
        <f>IFERROR(AVERAGEIFS('Hard Drives'!$I$5:$I$355,'Hard Drives'!$A$5:$A$355,"&gt;="&amp;Predictions!A208,'Hard Drives'!$A$5:$A$355,"&lt;"&amp;Predictions!A209), "")</f>
        <v/>
      </c>
      <c r="D209" t="str">
        <f t="shared" si="30"/>
        <v/>
      </c>
      <c r="E209" t="str">
        <f>IFERROR(AVERAGEIFS(SSDs!$H$5:$H$100,SSDs!$A$5:$A$100,"&gt;="&amp;Predictions!A208, SSDs!$A$5:$A$100,"&lt;"&amp;Predictions!A209), "")</f>
        <v/>
      </c>
      <c r="F209" t="str">
        <f t="shared" si="31"/>
        <v/>
      </c>
      <c r="G209" t="str">
        <f>IFERROR(AVERAGEIFS(XPoint!$H$5:$H$100,XPoint!$A$5:$A$100,"&gt;="&amp;Predictions!A208, XPoint!$A$5:$A$100,"&lt;"&amp;Predictions!A209), "")</f>
        <v/>
      </c>
      <c r="H209" t="str">
        <f t="shared" si="32"/>
        <v/>
      </c>
      <c r="J209" s="8">
        <f t="shared" ref="J209:J272" si="35">$J$6+(($J$7-$J$6)/POWER(1+$J$8*EXP(-$J$9*(B209-$J$10)), 1/$J$11))</f>
        <v>6.3421501963316764</v>
      </c>
      <c r="K209" t="str">
        <f t="shared" ref="K209:K272" si="36">IF(C209&lt;&gt;"", (C209-J209)^2, "")</f>
        <v/>
      </c>
      <c r="M209" s="8">
        <f t="shared" ref="M209:M272" si="37">$M$6+(($M$7-$M$6)/POWER(1+$M$8*EXP(-$M$9*(B209-$M$10)), 1/$M$11))</f>
        <v>4.5577021504246291</v>
      </c>
      <c r="N209" t="str">
        <f t="shared" ref="N209:N272" si="38">IF(E209&lt;&gt;"", (E209-M209)^2, "")</f>
        <v/>
      </c>
      <c r="P209" s="8">
        <f t="shared" si="33"/>
        <v>1.0862381289355225</v>
      </c>
      <c r="Q209" t="str">
        <f t="shared" si="34"/>
        <v/>
      </c>
    </row>
    <row r="210" spans="1:17">
      <c r="A210" s="1">
        <f t="shared" ref="A210:A273" si="39">A209+365.25/12</f>
        <v>35126.625</v>
      </c>
      <c r="B210">
        <f t="shared" ref="B210:B273" si="40">B209+1/12</f>
        <v>16.166666666666707</v>
      </c>
      <c r="C210" t="str">
        <f>IFERROR(AVERAGEIFS('Hard Drives'!$I$5:$I$355,'Hard Drives'!$A$5:$A$355,"&gt;="&amp;Predictions!A209,'Hard Drives'!$A$5:$A$355,"&lt;"&amp;Predictions!A210), "")</f>
        <v/>
      </c>
      <c r="D210" t="str">
        <f t="shared" ref="D210:D273" si="41">IF(C210&lt;&gt;"", (C210-$C$14)^2, "")</f>
        <v/>
      </c>
      <c r="E210" t="str">
        <f>IFERROR(AVERAGEIFS(SSDs!$H$5:$H$100,SSDs!$A$5:$A$100,"&gt;="&amp;Predictions!A209, SSDs!$A$5:$A$100,"&lt;"&amp;Predictions!A210), "")</f>
        <v/>
      </c>
      <c r="F210" t="str">
        <f t="shared" ref="F210:F273" si="42">IF(E210&lt;&gt;"", (E210-$E$14)^2, "")</f>
        <v/>
      </c>
      <c r="G210" t="str">
        <f>IFERROR(AVERAGEIFS(XPoint!$H$5:$H$100,XPoint!$A$5:$A$100,"&gt;="&amp;Predictions!A209, XPoint!$A$5:$A$100,"&lt;"&amp;Predictions!A210), "")</f>
        <v/>
      </c>
      <c r="H210" t="str">
        <f t="shared" ref="H210:H273" si="43">IF(G210&lt;&gt;"", (G210-$G$14)^2, "")</f>
        <v/>
      </c>
      <c r="J210" s="8">
        <f t="shared" si="35"/>
        <v>6.3705034205585633</v>
      </c>
      <c r="K210" t="str">
        <f t="shared" si="36"/>
        <v/>
      </c>
      <c r="M210" s="8">
        <f t="shared" si="37"/>
        <v>4.5806900264333219</v>
      </c>
      <c r="N210" t="str">
        <f t="shared" si="38"/>
        <v/>
      </c>
      <c r="P210" s="8">
        <f t="shared" ref="P210:P273" si="44">$P$6+(($P$7-$P$6)/POWER(1+$P$8*EXP(-$P$9*(B210-$P$10)), 1/$P$11))</f>
        <v>1.0862381289355851</v>
      </c>
      <c r="Q210" t="str">
        <f t="shared" ref="Q210:Q273" si="45">IF(G210&lt;&gt;"", (G210-P210)^2, "")</f>
        <v/>
      </c>
    </row>
    <row r="211" spans="1:17">
      <c r="A211" s="1">
        <f t="shared" si="39"/>
        <v>35157.0625</v>
      </c>
      <c r="B211">
        <f t="shared" si="40"/>
        <v>16.250000000000039</v>
      </c>
      <c r="C211" t="str">
        <f>IFERROR(AVERAGEIFS('Hard Drives'!$I$5:$I$355,'Hard Drives'!$A$5:$A$355,"&gt;="&amp;Predictions!A210,'Hard Drives'!$A$5:$A$355,"&lt;"&amp;Predictions!A211), "")</f>
        <v/>
      </c>
      <c r="D211" t="str">
        <f t="shared" si="41"/>
        <v/>
      </c>
      <c r="E211" t="str">
        <f>IFERROR(AVERAGEIFS(SSDs!$H$5:$H$100,SSDs!$A$5:$A$100,"&gt;="&amp;Predictions!A210, SSDs!$A$5:$A$100,"&lt;"&amp;Predictions!A211), "")</f>
        <v/>
      </c>
      <c r="F211" t="str">
        <f t="shared" si="42"/>
        <v/>
      </c>
      <c r="G211" t="str">
        <f>IFERROR(AVERAGEIFS(XPoint!$H$5:$H$100,XPoint!$A$5:$A$100,"&gt;="&amp;Predictions!A210, XPoint!$A$5:$A$100,"&lt;"&amp;Predictions!A211), "")</f>
        <v/>
      </c>
      <c r="H211" t="str">
        <f t="shared" si="43"/>
        <v/>
      </c>
      <c r="J211" s="8">
        <f t="shared" si="35"/>
        <v>6.39886732467785</v>
      </c>
      <c r="K211" t="str">
        <f t="shared" si="36"/>
        <v/>
      </c>
      <c r="M211" s="8">
        <f t="shared" si="37"/>
        <v>4.6037717100480284</v>
      </c>
      <c r="N211" t="str">
        <f t="shared" si="38"/>
        <v/>
      </c>
      <c r="P211" s="8">
        <f t="shared" si="44"/>
        <v>1.0862381289356555</v>
      </c>
      <c r="Q211" t="str">
        <f t="shared" si="45"/>
        <v/>
      </c>
    </row>
    <row r="212" spans="1:17">
      <c r="A212" s="1">
        <f t="shared" si="39"/>
        <v>35187.5</v>
      </c>
      <c r="B212">
        <f t="shared" si="40"/>
        <v>16.333333333333371</v>
      </c>
      <c r="C212" t="str">
        <f>IFERROR(AVERAGEIFS('Hard Drives'!$I$5:$I$355,'Hard Drives'!$A$5:$A$355,"&gt;="&amp;Predictions!A211,'Hard Drives'!$A$5:$A$355,"&lt;"&amp;Predictions!A212), "")</f>
        <v/>
      </c>
      <c r="D212" t="str">
        <f t="shared" si="41"/>
        <v/>
      </c>
      <c r="E212" t="str">
        <f>IFERROR(AVERAGEIFS(SSDs!$H$5:$H$100,SSDs!$A$5:$A$100,"&gt;="&amp;Predictions!A211, SSDs!$A$5:$A$100,"&lt;"&amp;Predictions!A212), "")</f>
        <v/>
      </c>
      <c r="F212" t="str">
        <f t="shared" si="42"/>
        <v/>
      </c>
      <c r="G212" t="str">
        <f>IFERROR(AVERAGEIFS(XPoint!$H$5:$H$100,XPoint!$A$5:$A$100,"&gt;="&amp;Predictions!A211, XPoint!$A$5:$A$100,"&lt;"&amp;Predictions!A212), "")</f>
        <v/>
      </c>
      <c r="H212" t="str">
        <f t="shared" si="43"/>
        <v/>
      </c>
      <c r="J212" s="8">
        <f t="shared" si="35"/>
        <v>6.4272392594396663</v>
      </c>
      <c r="K212" t="str">
        <f t="shared" si="36"/>
        <v/>
      </c>
      <c r="M212" s="8">
        <f t="shared" si="37"/>
        <v>4.6269455869694536</v>
      </c>
      <c r="N212" t="str">
        <f t="shared" si="38"/>
        <v/>
      </c>
      <c r="P212" s="8">
        <f t="shared" si="44"/>
        <v>1.0862381289357348</v>
      </c>
      <c r="Q212" t="str">
        <f t="shared" si="45"/>
        <v/>
      </c>
    </row>
    <row r="213" spans="1:17">
      <c r="A213" s="1">
        <f t="shared" si="39"/>
        <v>35217.9375</v>
      </c>
      <c r="B213">
        <f t="shared" si="40"/>
        <v>16.416666666666703</v>
      </c>
      <c r="C213" t="str">
        <f>IFERROR(AVERAGEIFS('Hard Drives'!$I$5:$I$355,'Hard Drives'!$A$5:$A$355,"&gt;="&amp;Predictions!A212,'Hard Drives'!$A$5:$A$355,"&lt;"&amp;Predictions!A213), "")</f>
        <v/>
      </c>
      <c r="D213" t="str">
        <f t="shared" si="41"/>
        <v/>
      </c>
      <c r="E213">
        <f>IFERROR(AVERAGEIFS(SSDs!$H$5:$H$100,SSDs!$A$5:$A$100,"&gt;="&amp;Predictions!A212, SSDs!$A$5:$A$100,"&lt;"&amp;Predictions!A213), "")</f>
        <v>4.8170150329964185</v>
      </c>
      <c r="F213">
        <f t="shared" si="42"/>
        <v>9.8725531248858864</v>
      </c>
      <c r="G213" t="str">
        <f>IFERROR(AVERAGEIFS(XPoint!$H$5:$H$100,XPoint!$A$5:$A$100,"&gt;="&amp;Predictions!A212, XPoint!$A$5:$A$100,"&lt;"&amp;Predictions!A213), "")</f>
        <v/>
      </c>
      <c r="H213" t="str">
        <f t="shared" si="43"/>
        <v/>
      </c>
      <c r="J213" s="8">
        <f t="shared" si="35"/>
        <v>6.4556165857363776</v>
      </c>
      <c r="K213" t="str">
        <f t="shared" si="36"/>
        <v/>
      </c>
      <c r="M213" s="8">
        <f t="shared" si="37"/>
        <v>4.6502100284982566</v>
      </c>
      <c r="N213">
        <f t="shared" si="38"/>
        <v>2.7823909525631824E-2</v>
      </c>
      <c r="P213" s="8">
        <f t="shared" si="44"/>
        <v>1.0862381289358238</v>
      </c>
      <c r="Q213" t="str">
        <f t="shared" si="45"/>
        <v/>
      </c>
    </row>
    <row r="214" spans="1:17">
      <c r="A214" s="1">
        <f t="shared" si="39"/>
        <v>35248.375</v>
      </c>
      <c r="B214">
        <f t="shared" si="40"/>
        <v>16.500000000000036</v>
      </c>
      <c r="C214">
        <f>IFERROR(AVERAGEIFS('Hard Drives'!$I$5:$I$355,'Hard Drives'!$A$5:$A$355,"&gt;="&amp;Predictions!A213,'Hard Drives'!$A$5:$A$355,"&lt;"&amp;Predictions!A214), "")</f>
        <v>6.4242169848264457</v>
      </c>
      <c r="D214">
        <f t="shared" si="41"/>
        <v>1.4959920823723296</v>
      </c>
      <c r="E214" t="str">
        <f>IFERROR(AVERAGEIFS(SSDs!$H$5:$H$100,SSDs!$A$5:$A$100,"&gt;="&amp;Predictions!A213, SSDs!$A$5:$A$100,"&lt;"&amp;Predictions!A214), "")</f>
        <v/>
      </c>
      <c r="F214" t="str">
        <f t="shared" si="42"/>
        <v/>
      </c>
      <c r="G214" t="str">
        <f>IFERROR(AVERAGEIFS(XPoint!$H$5:$H$100,XPoint!$A$5:$A$100,"&gt;="&amp;Predictions!A213, XPoint!$A$5:$A$100,"&lt;"&amp;Predictions!A214), "")</f>
        <v/>
      </c>
      <c r="H214" t="str">
        <f t="shared" si="43"/>
        <v/>
      </c>
      <c r="J214" s="8">
        <f t="shared" si="35"/>
        <v>6.4839966754331346</v>
      </c>
      <c r="K214">
        <f t="shared" si="36"/>
        <v>3.573611409031458E-3</v>
      </c>
      <c r="M214" s="8">
        <f t="shared" si="37"/>
        <v>4.6735633920278818</v>
      </c>
      <c r="N214" t="str">
        <f t="shared" si="38"/>
        <v/>
      </c>
      <c r="P214" s="8">
        <f t="shared" si="44"/>
        <v>1.0862381289359244</v>
      </c>
      <c r="Q214" t="str">
        <f t="shared" si="45"/>
        <v/>
      </c>
    </row>
    <row r="215" spans="1:17">
      <c r="A215" s="1">
        <f t="shared" si="39"/>
        <v>35278.8125</v>
      </c>
      <c r="B215">
        <f t="shared" si="40"/>
        <v>16.583333333333368</v>
      </c>
      <c r="C215" t="str">
        <f>IFERROR(AVERAGEIFS('Hard Drives'!$I$5:$I$355,'Hard Drives'!$A$5:$A$355,"&gt;="&amp;Predictions!A214,'Hard Drives'!$A$5:$A$355,"&lt;"&amp;Predictions!A215), "")</f>
        <v/>
      </c>
      <c r="D215" t="str">
        <f t="shared" si="41"/>
        <v/>
      </c>
      <c r="E215" t="str">
        <f>IFERROR(AVERAGEIFS(SSDs!$H$5:$H$100,SSDs!$A$5:$A$100,"&gt;="&amp;Predictions!A214, SSDs!$A$5:$A$100,"&lt;"&amp;Predictions!A215), "")</f>
        <v/>
      </c>
      <c r="F215" t="str">
        <f t="shared" si="42"/>
        <v/>
      </c>
      <c r="G215" t="str">
        <f>IFERROR(AVERAGEIFS(XPoint!$H$5:$H$100,XPoint!$A$5:$A$100,"&gt;="&amp;Predictions!A214, XPoint!$A$5:$A$100,"&lt;"&amp;Predictions!A215), "")</f>
        <v/>
      </c>
      <c r="H215" t="str">
        <f t="shared" si="43"/>
        <v/>
      </c>
      <c r="J215" s="8">
        <f t="shared" si="35"/>
        <v>6.5123769121852622</v>
      </c>
      <c r="K215" t="str">
        <f t="shared" si="36"/>
        <v/>
      </c>
      <c r="M215" s="8">
        <f t="shared" si="37"/>
        <v>4.697004021540323</v>
      </c>
      <c r="N215" t="str">
        <f t="shared" si="38"/>
        <v/>
      </c>
      <c r="P215" s="8">
        <f t="shared" si="44"/>
        <v>1.0862381289360377</v>
      </c>
      <c r="Q215" t="str">
        <f t="shared" si="45"/>
        <v/>
      </c>
    </row>
    <row r="216" spans="1:17">
      <c r="A216" s="1">
        <f t="shared" si="39"/>
        <v>35309.25</v>
      </c>
      <c r="B216">
        <f t="shared" si="40"/>
        <v>16.6666666666667</v>
      </c>
      <c r="C216">
        <f>IFERROR(AVERAGEIFS('Hard Drives'!$I$5:$I$355,'Hard Drives'!$A$5:$A$355,"&gt;="&amp;Predictions!A215,'Hard Drives'!$A$5:$A$355,"&lt;"&amp;Predictions!A216), "")</f>
        <v>6.479070970673801</v>
      </c>
      <c r="D216">
        <f t="shared" si="41"/>
        <v>1.3648163935034774</v>
      </c>
      <c r="E216" t="str">
        <f>IFERROR(AVERAGEIFS(SSDs!$H$5:$H$100,SSDs!$A$5:$A$100,"&gt;="&amp;Predictions!A215, SSDs!$A$5:$A$100,"&lt;"&amp;Predictions!A216), "")</f>
        <v/>
      </c>
      <c r="F216" t="str">
        <f t="shared" si="42"/>
        <v/>
      </c>
      <c r="G216" t="str">
        <f>IFERROR(AVERAGEIFS(XPoint!$H$5:$H$100,XPoint!$A$5:$A$100,"&gt;="&amp;Predictions!A215, XPoint!$A$5:$A$100,"&lt;"&amp;Predictions!A216), "")</f>
        <v/>
      </c>
      <c r="H216" t="str">
        <f t="shared" si="43"/>
        <v/>
      </c>
      <c r="J216" s="8">
        <f t="shared" si="35"/>
        <v>6.5407546922420572</v>
      </c>
      <c r="K216">
        <f t="shared" si="36"/>
        <v>3.8048815065101537E-3</v>
      </c>
      <c r="M216" s="8">
        <f t="shared" si="37"/>
        <v>4.7205302481044864</v>
      </c>
      <c r="N216" t="str">
        <f t="shared" si="38"/>
        <v/>
      </c>
      <c r="P216" s="8">
        <f t="shared" si="44"/>
        <v>1.0862381289361651</v>
      </c>
      <c r="Q216" t="str">
        <f t="shared" si="45"/>
        <v/>
      </c>
    </row>
    <row r="217" spans="1:17">
      <c r="A217" s="1">
        <f t="shared" si="39"/>
        <v>35339.6875</v>
      </c>
      <c r="B217">
        <f t="shared" si="40"/>
        <v>16.750000000000032</v>
      </c>
      <c r="C217">
        <f>IFERROR(AVERAGEIFS('Hard Drives'!$I$5:$I$355,'Hard Drives'!$A$5:$A$355,"&gt;="&amp;Predictions!A216,'Hard Drives'!$A$5:$A$355,"&lt;"&amp;Predictions!A217), "")</f>
        <v>6.6200687789165631</v>
      </c>
      <c r="D217">
        <f t="shared" si="41"/>
        <v>1.055254390994016</v>
      </c>
      <c r="E217" t="str">
        <f>IFERROR(AVERAGEIFS(SSDs!$H$5:$H$100,SSDs!$A$5:$A$100,"&gt;="&amp;Predictions!A216, SSDs!$A$5:$A$100,"&lt;"&amp;Predictions!A217), "")</f>
        <v/>
      </c>
      <c r="F217" t="str">
        <f t="shared" si="42"/>
        <v/>
      </c>
      <c r="G217" t="str">
        <f>IFERROR(AVERAGEIFS(XPoint!$H$5:$H$100,XPoint!$A$5:$A$100,"&gt;="&amp;Predictions!A216, XPoint!$A$5:$A$100,"&lt;"&amp;Predictions!A217), "")</f>
        <v/>
      </c>
      <c r="H217" t="str">
        <f t="shared" si="43"/>
        <v/>
      </c>
      <c r="J217" s="8">
        <f t="shared" si="35"/>
        <v>6.5691274252366272</v>
      </c>
      <c r="K217">
        <f t="shared" si="36"/>
        <v>2.5950215147443195E-3</v>
      </c>
      <c r="M217" s="8">
        <f t="shared" si="37"/>
        <v>4.7441403903769093</v>
      </c>
      <c r="N217" t="str">
        <f t="shared" si="38"/>
        <v/>
      </c>
      <c r="P217" s="8">
        <f t="shared" si="44"/>
        <v>1.0862381289363086</v>
      </c>
      <c r="Q217" t="str">
        <f t="shared" si="45"/>
        <v/>
      </c>
    </row>
    <row r="218" spans="1:17">
      <c r="A218" s="1">
        <f t="shared" si="39"/>
        <v>35370.125</v>
      </c>
      <c r="B218">
        <f t="shared" si="40"/>
        <v>16.833333333333364</v>
      </c>
      <c r="C218" t="str">
        <f>IFERROR(AVERAGEIFS('Hard Drives'!$I$5:$I$355,'Hard Drives'!$A$5:$A$355,"&gt;="&amp;Predictions!A217,'Hard Drives'!$A$5:$A$355,"&lt;"&amp;Predictions!A218), "")</f>
        <v/>
      </c>
      <c r="D218" t="str">
        <f t="shared" si="41"/>
        <v/>
      </c>
      <c r="E218" t="str">
        <f>IFERROR(AVERAGEIFS(SSDs!$H$5:$H$100,SSDs!$A$5:$A$100,"&gt;="&amp;Predictions!A217, SSDs!$A$5:$A$100,"&lt;"&amp;Predictions!A218), "")</f>
        <v/>
      </c>
      <c r="F218" t="str">
        <f t="shared" si="42"/>
        <v/>
      </c>
      <c r="G218" t="str">
        <f>IFERROR(AVERAGEIFS(XPoint!$H$5:$H$100,XPoint!$A$5:$A$100,"&gt;="&amp;Predictions!A217, XPoint!$A$5:$A$100,"&lt;"&amp;Predictions!A218), "")</f>
        <v/>
      </c>
      <c r="H218" t="str">
        <f t="shared" si="43"/>
        <v/>
      </c>
      <c r="J218" s="8">
        <f t="shared" si="35"/>
        <v>6.5974925349613835</v>
      </c>
      <c r="K218" t="str">
        <f t="shared" si="36"/>
        <v/>
      </c>
      <c r="M218" s="8">
        <f t="shared" si="37"/>
        <v>4.767832755104533</v>
      </c>
      <c r="N218" t="str">
        <f t="shared" si="38"/>
        <v/>
      </c>
      <c r="P218" s="8">
        <f t="shared" si="44"/>
        <v>1.0862381289364702</v>
      </c>
      <c r="Q218" t="str">
        <f t="shared" si="45"/>
        <v/>
      </c>
    </row>
    <row r="219" spans="1:17">
      <c r="A219" s="1">
        <f t="shared" si="39"/>
        <v>35400.5625</v>
      </c>
      <c r="B219">
        <f t="shared" si="40"/>
        <v>16.916666666666696</v>
      </c>
      <c r="C219" t="str">
        <f>IFERROR(AVERAGEIFS('Hard Drives'!$I$5:$I$355,'Hard Drives'!$A$5:$A$355,"&gt;="&amp;Predictions!A218,'Hard Drives'!$A$5:$A$355,"&lt;"&amp;Predictions!A219), "")</f>
        <v/>
      </c>
      <c r="D219" t="str">
        <f t="shared" si="41"/>
        <v/>
      </c>
      <c r="E219" t="str">
        <f>IFERROR(AVERAGEIFS(SSDs!$H$5:$H$100,SSDs!$A$5:$A$100,"&gt;="&amp;Predictions!A218, SSDs!$A$5:$A$100,"&lt;"&amp;Predictions!A219), "")</f>
        <v/>
      </c>
      <c r="F219" t="str">
        <f t="shared" si="42"/>
        <v/>
      </c>
      <c r="G219" t="str">
        <f>IFERROR(AVERAGEIFS(XPoint!$H$5:$H$100,XPoint!$A$5:$A$100,"&gt;="&amp;Predictions!A218, XPoint!$A$5:$A$100,"&lt;"&amp;Predictions!A219), "")</f>
        <v/>
      </c>
      <c r="H219" t="str">
        <f t="shared" si="43"/>
        <v/>
      </c>
      <c r="J219" s="8">
        <f t="shared" si="35"/>
        <v>6.6258474601288624</v>
      </c>
      <c r="K219" t="str">
        <f t="shared" si="36"/>
        <v/>
      </c>
      <c r="M219" s="8">
        <f t="shared" si="37"/>
        <v>4.7916056376292326</v>
      </c>
      <c r="N219" t="str">
        <f t="shared" si="38"/>
        <v/>
      </c>
      <c r="P219" s="8">
        <f t="shared" si="44"/>
        <v>1.0862381289366523</v>
      </c>
      <c r="Q219" t="str">
        <f t="shared" si="45"/>
        <v/>
      </c>
    </row>
    <row r="220" spans="1:17">
      <c r="A220" s="1">
        <f t="shared" si="39"/>
        <v>35431</v>
      </c>
      <c r="B220">
        <f t="shared" si="40"/>
        <v>17.000000000000028</v>
      </c>
      <c r="C220" t="str">
        <f>IFERROR(AVERAGEIFS('Hard Drives'!$I$5:$I$355,'Hard Drives'!$A$5:$A$355,"&gt;="&amp;Predictions!A219,'Hard Drives'!$A$5:$A$355,"&lt;"&amp;Predictions!A220), "")</f>
        <v/>
      </c>
      <c r="D220" t="str">
        <f t="shared" si="41"/>
        <v/>
      </c>
      <c r="E220" t="str">
        <f>IFERROR(AVERAGEIFS(SSDs!$H$5:$H$100,SSDs!$A$5:$A$100,"&gt;="&amp;Predictions!A219, SSDs!$A$5:$A$100,"&lt;"&amp;Predictions!A220), "")</f>
        <v/>
      </c>
      <c r="F220" t="str">
        <f t="shared" si="42"/>
        <v/>
      </c>
      <c r="G220" t="str">
        <f>IFERROR(AVERAGEIFS(XPoint!$H$5:$H$100,XPoint!$A$5:$A$100,"&gt;="&amp;Predictions!A219, XPoint!$A$5:$A$100,"&lt;"&amp;Predictions!A220), "")</f>
        <v/>
      </c>
      <c r="H220" t="str">
        <f t="shared" si="43"/>
        <v/>
      </c>
      <c r="J220" s="8">
        <f t="shared" si="35"/>
        <v>6.6541896551175341</v>
      </c>
      <c r="K220" t="str">
        <f t="shared" si="36"/>
        <v/>
      </c>
      <c r="M220" s="8">
        <f t="shared" si="37"/>
        <v>4.8154573223938408</v>
      </c>
      <c r="N220" t="str">
        <f t="shared" si="38"/>
        <v/>
      </c>
      <c r="P220" s="8">
        <f t="shared" si="44"/>
        <v>1.0862381289368572</v>
      </c>
      <c r="Q220" t="str">
        <f t="shared" si="45"/>
        <v/>
      </c>
    </row>
    <row r="221" spans="1:17">
      <c r="A221" s="1">
        <f t="shared" si="39"/>
        <v>35461.4375</v>
      </c>
      <c r="B221">
        <f t="shared" si="40"/>
        <v>17.083333333333361</v>
      </c>
      <c r="C221" t="str">
        <f>IFERROR(AVERAGEIFS('Hard Drives'!$I$5:$I$355,'Hard Drives'!$A$5:$A$355,"&gt;="&amp;Predictions!A220,'Hard Drives'!$A$5:$A$355,"&lt;"&amp;Predictions!A221), "")</f>
        <v/>
      </c>
      <c r="D221" t="str">
        <f t="shared" si="41"/>
        <v/>
      </c>
      <c r="E221" t="str">
        <f>IFERROR(AVERAGEIFS(SSDs!$H$5:$H$100,SSDs!$A$5:$A$100,"&gt;="&amp;Predictions!A220, SSDs!$A$5:$A$100,"&lt;"&amp;Predictions!A221), "")</f>
        <v/>
      </c>
      <c r="F221" t="str">
        <f t="shared" si="42"/>
        <v/>
      </c>
      <c r="G221" t="str">
        <f>IFERROR(AVERAGEIFS(XPoint!$H$5:$H$100,XPoint!$A$5:$A$100,"&gt;="&amp;Predictions!A220, XPoint!$A$5:$A$100,"&lt;"&amp;Predictions!A221), "")</f>
        <v/>
      </c>
      <c r="H221" t="str">
        <f t="shared" si="43"/>
        <v/>
      </c>
      <c r="J221" s="8">
        <f t="shared" si="35"/>
        <v>6.6825165907022726</v>
      </c>
      <c r="K221" t="str">
        <f t="shared" si="36"/>
        <v/>
      </c>
      <c r="M221" s="8">
        <f t="shared" si="37"/>
        <v>4.8393860834493676</v>
      </c>
      <c r="N221" t="str">
        <f t="shared" si="38"/>
        <v/>
      </c>
      <c r="P221" s="8">
        <f t="shared" si="44"/>
        <v>1.0862381289370882</v>
      </c>
      <c r="Q221" t="str">
        <f t="shared" si="45"/>
        <v/>
      </c>
    </row>
    <row r="222" spans="1:17">
      <c r="A222" s="1">
        <f t="shared" si="39"/>
        <v>35491.875</v>
      </c>
      <c r="B222">
        <f t="shared" si="40"/>
        <v>17.166666666666693</v>
      </c>
      <c r="C222" t="str">
        <f>IFERROR(AVERAGEIFS('Hard Drives'!$I$5:$I$355,'Hard Drives'!$A$5:$A$355,"&gt;="&amp;Predictions!A221,'Hard Drives'!$A$5:$A$355,"&lt;"&amp;Predictions!A222), "")</f>
        <v/>
      </c>
      <c r="D222" t="str">
        <f t="shared" si="41"/>
        <v/>
      </c>
      <c r="E222" t="str">
        <f>IFERROR(AVERAGEIFS(SSDs!$H$5:$H$100,SSDs!$A$5:$A$100,"&gt;="&amp;Predictions!A221, SSDs!$A$5:$A$100,"&lt;"&amp;Predictions!A222), "")</f>
        <v/>
      </c>
      <c r="F222" t="str">
        <f t="shared" si="42"/>
        <v/>
      </c>
      <c r="G222" t="str">
        <f>IFERROR(AVERAGEIFS(XPoint!$H$5:$H$100,XPoint!$A$5:$A$100,"&gt;="&amp;Predictions!A221, XPoint!$A$5:$A$100,"&lt;"&amp;Predictions!A222), "")</f>
        <v/>
      </c>
      <c r="H222" t="str">
        <f t="shared" si="43"/>
        <v/>
      </c>
      <c r="J222" s="8">
        <f t="shared" si="35"/>
        <v>6.7108257547692194</v>
      </c>
      <c r="K222" t="str">
        <f t="shared" si="36"/>
        <v/>
      </c>
      <c r="M222" s="8">
        <f t="shared" si="37"/>
        <v>4.8633901849631647</v>
      </c>
      <c r="N222" t="str">
        <f t="shared" si="38"/>
        <v/>
      </c>
      <c r="P222" s="8">
        <f t="shared" si="44"/>
        <v>1.0862381289373482</v>
      </c>
      <c r="Q222" t="str">
        <f t="shared" si="45"/>
        <v/>
      </c>
    </row>
    <row r="223" spans="1:17">
      <c r="A223" s="1">
        <f t="shared" si="39"/>
        <v>35522.3125</v>
      </c>
      <c r="B223">
        <f t="shared" si="40"/>
        <v>17.250000000000025</v>
      </c>
      <c r="C223" t="str">
        <f>IFERROR(AVERAGEIFS('Hard Drives'!$I$5:$I$355,'Hard Drives'!$A$5:$A$355,"&gt;="&amp;Predictions!A222,'Hard Drives'!$A$5:$A$355,"&lt;"&amp;Predictions!A223), "")</f>
        <v/>
      </c>
      <c r="D223" t="str">
        <f t="shared" si="41"/>
        <v/>
      </c>
      <c r="E223" t="str">
        <f>IFERROR(AVERAGEIFS(SSDs!$H$5:$H$100,SSDs!$A$5:$A$100,"&gt;="&amp;Predictions!A222, SSDs!$A$5:$A$100,"&lt;"&amp;Predictions!A223), "")</f>
        <v/>
      </c>
      <c r="F223" t="str">
        <f t="shared" si="42"/>
        <v/>
      </c>
      <c r="G223" t="str">
        <f>IFERROR(AVERAGEIFS(XPoint!$H$5:$H$100,XPoint!$A$5:$A$100,"&gt;="&amp;Predictions!A222, XPoint!$A$5:$A$100,"&lt;"&amp;Predictions!A223), "")</f>
        <v/>
      </c>
      <c r="H223" t="str">
        <f t="shared" si="43"/>
        <v/>
      </c>
      <c r="J223" s="8">
        <f t="shared" si="35"/>
        <v>6.7391146530147346</v>
      </c>
      <c r="K223" t="str">
        <f t="shared" si="36"/>
        <v/>
      </c>
      <c r="M223" s="8">
        <f t="shared" si="37"/>
        <v>4.8874678817277033</v>
      </c>
      <c r="N223" t="str">
        <f t="shared" si="38"/>
        <v/>
      </c>
      <c r="P223" s="8">
        <f t="shared" si="44"/>
        <v>1.0862381289376408</v>
      </c>
      <c r="Q223" t="str">
        <f t="shared" si="45"/>
        <v/>
      </c>
    </row>
    <row r="224" spans="1:17">
      <c r="A224" s="1">
        <f t="shared" si="39"/>
        <v>35552.75</v>
      </c>
      <c r="B224">
        <f t="shared" si="40"/>
        <v>17.333333333333357</v>
      </c>
      <c r="C224" t="str">
        <f>IFERROR(AVERAGEIFS('Hard Drives'!$I$5:$I$355,'Hard Drives'!$A$5:$A$355,"&gt;="&amp;Predictions!A223,'Hard Drives'!$A$5:$A$355,"&lt;"&amp;Predictions!A224), "")</f>
        <v/>
      </c>
      <c r="D224" t="str">
        <f t="shared" si="41"/>
        <v/>
      </c>
      <c r="E224" t="str">
        <f>IFERROR(AVERAGEIFS(SSDs!$H$5:$H$100,SSDs!$A$5:$A$100,"&gt;="&amp;Predictions!A223, SSDs!$A$5:$A$100,"&lt;"&amp;Predictions!A224), "")</f>
        <v/>
      </c>
      <c r="F224" t="str">
        <f t="shared" si="42"/>
        <v/>
      </c>
      <c r="G224" t="str">
        <f>IFERROR(AVERAGEIFS(XPoint!$H$5:$H$100,XPoint!$A$5:$A$100,"&gt;="&amp;Predictions!A223, XPoint!$A$5:$A$100,"&lt;"&amp;Predictions!A224), "")</f>
        <v/>
      </c>
      <c r="H224" t="str">
        <f t="shared" si="43"/>
        <v/>
      </c>
      <c r="J224" s="8">
        <f t="shared" si="35"/>
        <v>6.7673808096282038</v>
      </c>
      <c r="K224" t="str">
        <f t="shared" si="36"/>
        <v/>
      </c>
      <c r="M224" s="8">
        <f t="shared" si="37"/>
        <v>4.9116174196697679</v>
      </c>
      <c r="N224" t="str">
        <f t="shared" si="38"/>
        <v/>
      </c>
      <c r="P224" s="8">
        <f t="shared" si="44"/>
        <v>1.0862381289379703</v>
      </c>
      <c r="Q224" t="str">
        <f t="shared" si="45"/>
        <v/>
      </c>
    </row>
    <row r="225" spans="1:17">
      <c r="A225" s="1">
        <f t="shared" si="39"/>
        <v>35583.1875</v>
      </c>
      <c r="B225">
        <f t="shared" si="40"/>
        <v>17.416666666666689</v>
      </c>
      <c r="C225" t="str">
        <f>IFERROR(AVERAGEIFS('Hard Drives'!$I$5:$I$355,'Hard Drives'!$A$5:$A$355,"&gt;="&amp;Predictions!A224,'Hard Drives'!$A$5:$A$355,"&lt;"&amp;Predictions!A225), "")</f>
        <v/>
      </c>
      <c r="D225" t="str">
        <f t="shared" si="41"/>
        <v/>
      </c>
      <c r="E225" t="str">
        <f>IFERROR(AVERAGEIFS(SSDs!$H$5:$H$100,SSDs!$A$5:$A$100,"&gt;="&amp;Predictions!A224, SSDs!$A$5:$A$100,"&lt;"&amp;Predictions!A225), "")</f>
        <v/>
      </c>
      <c r="F225" t="str">
        <f t="shared" si="42"/>
        <v/>
      </c>
      <c r="G225" t="str">
        <f>IFERROR(AVERAGEIFS(XPoint!$H$5:$H$100,XPoint!$A$5:$A$100,"&gt;="&amp;Predictions!A224, XPoint!$A$5:$A$100,"&lt;"&amp;Predictions!A225), "")</f>
        <v/>
      </c>
      <c r="H225" t="str">
        <f t="shared" si="43"/>
        <v/>
      </c>
      <c r="J225" s="8">
        <f t="shared" si="35"/>
        <v>6.7956217679584352</v>
      </c>
      <c r="K225" t="str">
        <f t="shared" si="36"/>
        <v/>
      </c>
      <c r="M225" s="8">
        <f t="shared" si="37"/>
        <v>4.9358370363597164</v>
      </c>
      <c r="N225" t="str">
        <f t="shared" si="38"/>
        <v/>
      </c>
      <c r="P225" s="8">
        <f t="shared" si="44"/>
        <v>1.0862381289383416</v>
      </c>
      <c r="Q225" t="str">
        <f t="shared" si="45"/>
        <v/>
      </c>
    </row>
    <row r="226" spans="1:17">
      <c r="A226" s="1">
        <f t="shared" si="39"/>
        <v>35613.625</v>
      </c>
      <c r="B226">
        <f t="shared" si="40"/>
        <v>17.500000000000021</v>
      </c>
      <c r="C226" t="str">
        <f>IFERROR(AVERAGEIFS('Hard Drives'!$I$5:$I$355,'Hard Drives'!$A$5:$A$355,"&gt;="&amp;Predictions!A225,'Hard Drives'!$A$5:$A$355,"&lt;"&amp;Predictions!A226), "")</f>
        <v/>
      </c>
      <c r="D226" t="str">
        <f t="shared" si="41"/>
        <v/>
      </c>
      <c r="E226" t="str">
        <f>IFERROR(AVERAGEIFS(SSDs!$H$5:$H$100,SSDs!$A$5:$A$100,"&gt;="&amp;Predictions!A225, SSDs!$A$5:$A$100,"&lt;"&amp;Predictions!A226), "")</f>
        <v/>
      </c>
      <c r="F226" t="str">
        <f t="shared" si="42"/>
        <v/>
      </c>
      <c r="G226" t="str">
        <f>IFERROR(AVERAGEIFS(XPoint!$H$5:$H$100,XPoint!$A$5:$A$100,"&gt;="&amp;Predictions!A225, XPoint!$A$5:$A$100,"&lt;"&amp;Predictions!A226), "")</f>
        <v/>
      </c>
      <c r="H226" t="str">
        <f t="shared" si="43"/>
        <v/>
      </c>
      <c r="J226" s="8">
        <f t="shared" si="35"/>
        <v>6.8238350911634464</v>
      </c>
      <c r="K226" t="str">
        <f t="shared" si="36"/>
        <v/>
      </c>
      <c r="M226" s="8">
        <f t="shared" si="37"/>
        <v>4.9601249615206031</v>
      </c>
      <c r="N226" t="str">
        <f t="shared" si="38"/>
        <v/>
      </c>
      <c r="P226" s="8">
        <f t="shared" si="44"/>
        <v>1.0862381289387597</v>
      </c>
      <c r="Q226" t="str">
        <f t="shared" si="45"/>
        <v/>
      </c>
    </row>
    <row r="227" spans="1:17">
      <c r="A227" s="1">
        <f t="shared" si="39"/>
        <v>35644.0625</v>
      </c>
      <c r="B227">
        <f t="shared" si="40"/>
        <v>17.583333333333353</v>
      </c>
      <c r="C227" t="str">
        <f>IFERROR(AVERAGEIFS('Hard Drives'!$I$5:$I$355,'Hard Drives'!$A$5:$A$355,"&gt;="&amp;Predictions!A226,'Hard Drives'!$A$5:$A$355,"&lt;"&amp;Predictions!A227), "")</f>
        <v/>
      </c>
      <c r="D227" t="str">
        <f t="shared" si="41"/>
        <v/>
      </c>
      <c r="E227" t="str">
        <f>IFERROR(AVERAGEIFS(SSDs!$H$5:$H$100,SSDs!$A$5:$A$100,"&gt;="&amp;Predictions!A226, SSDs!$A$5:$A$100,"&lt;"&amp;Predictions!A227), "")</f>
        <v/>
      </c>
      <c r="F227" t="str">
        <f t="shared" si="42"/>
        <v/>
      </c>
      <c r="G227" t="str">
        <f>IFERROR(AVERAGEIFS(XPoint!$H$5:$H$100,XPoint!$A$5:$A$100,"&gt;="&amp;Predictions!A226, XPoint!$A$5:$A$100,"&lt;"&amp;Predictions!A227), "")</f>
        <v/>
      </c>
      <c r="H227" t="str">
        <f t="shared" si="43"/>
        <v/>
      </c>
      <c r="J227" s="8">
        <f t="shared" si="35"/>
        <v>6.8520183628434195</v>
      </c>
      <c r="K227" t="str">
        <f t="shared" si="36"/>
        <v/>
      </c>
      <c r="M227" s="8">
        <f t="shared" si="37"/>
        <v>4.9844794175368516</v>
      </c>
      <c r="N227" t="str">
        <f t="shared" si="38"/>
        <v/>
      </c>
      <c r="P227" s="8">
        <f t="shared" si="44"/>
        <v>1.0862381289392304</v>
      </c>
      <c r="Q227" t="str">
        <f t="shared" si="45"/>
        <v/>
      </c>
    </row>
    <row r="228" spans="1:17">
      <c r="A228" s="1">
        <f t="shared" si="39"/>
        <v>35674.5</v>
      </c>
      <c r="B228">
        <f t="shared" si="40"/>
        <v>17.666666666666686</v>
      </c>
      <c r="C228">
        <f>IFERROR(AVERAGEIFS('Hard Drives'!$I$5:$I$355,'Hard Drives'!$A$5:$A$355,"&gt;="&amp;Predictions!A227,'Hard Drives'!$A$5:$A$355,"&lt;"&amp;Predictions!A228), "")</f>
        <v>6.7791300464580893</v>
      </c>
      <c r="D228">
        <f t="shared" si="41"/>
        <v>0.75376167212136713</v>
      </c>
      <c r="E228" t="str">
        <f>IFERROR(AVERAGEIFS(SSDs!$H$5:$H$100,SSDs!$A$5:$A$100,"&gt;="&amp;Predictions!A227, SSDs!$A$5:$A$100,"&lt;"&amp;Predictions!A228), "")</f>
        <v/>
      </c>
      <c r="F228" t="str">
        <f t="shared" si="42"/>
        <v/>
      </c>
      <c r="G228" t="str">
        <f>IFERROR(AVERAGEIFS(XPoint!$H$5:$H$100,XPoint!$A$5:$A$100,"&gt;="&amp;Predictions!A227, XPoint!$A$5:$A$100,"&lt;"&amp;Predictions!A228), "")</f>
        <v/>
      </c>
      <c r="H228" t="str">
        <f t="shared" si="43"/>
        <v/>
      </c>
      <c r="J228" s="8">
        <f t="shared" si="35"/>
        <v>6.8801691876566364</v>
      </c>
      <c r="K228">
        <f t="shared" si="36"/>
        <v>1.0208908054139954E-2</v>
      </c>
      <c r="M228" s="8">
        <f t="shared" si="37"/>
        <v>5.0088986199622525</v>
      </c>
      <c r="N228" t="str">
        <f t="shared" si="38"/>
        <v/>
      </c>
      <c r="P228" s="8">
        <f t="shared" si="44"/>
        <v>1.0862381289397605</v>
      </c>
      <c r="Q228" t="str">
        <f t="shared" si="45"/>
        <v/>
      </c>
    </row>
    <row r="229" spans="1:17">
      <c r="A229" s="1">
        <f t="shared" si="39"/>
        <v>35704.9375</v>
      </c>
      <c r="B229">
        <f t="shared" si="40"/>
        <v>17.750000000000018</v>
      </c>
      <c r="C229">
        <f>IFERROR(AVERAGEIFS('Hard Drives'!$I$5:$I$355,'Hard Drives'!$A$5:$A$355,"&gt;="&amp;Predictions!A228,'Hard Drives'!$A$5:$A$355,"&lt;"&amp;Predictions!A229), "")</f>
        <v>6.8649423566468659</v>
      </c>
      <c r="D229">
        <f t="shared" si="41"/>
        <v>0.6121218749752676</v>
      </c>
      <c r="E229" t="str">
        <f>IFERROR(AVERAGEIFS(SSDs!$H$5:$H$100,SSDs!$A$5:$A$100,"&gt;="&amp;Predictions!A228, SSDs!$A$5:$A$100,"&lt;"&amp;Predictions!A229), "")</f>
        <v/>
      </c>
      <c r="F229" t="str">
        <f t="shared" si="42"/>
        <v/>
      </c>
      <c r="G229" t="str">
        <f>IFERROR(AVERAGEIFS(XPoint!$H$5:$H$100,XPoint!$A$5:$A$100,"&gt;="&amp;Predictions!A228, XPoint!$A$5:$A$100,"&lt;"&amp;Predictions!A229), "")</f>
        <v/>
      </c>
      <c r="H229" t="str">
        <f t="shared" si="43"/>
        <v/>
      </c>
      <c r="J229" s="8">
        <f t="shared" si="35"/>
        <v>6.9082851919182451</v>
      </c>
      <c r="K229">
        <f t="shared" si="36"/>
        <v>1.8786013693619099E-3</v>
      </c>
      <c r="M229" s="8">
        <f t="shared" si="37"/>
        <v>5.033380778026995</v>
      </c>
      <c r="N229" t="str">
        <f t="shared" si="38"/>
        <v/>
      </c>
      <c r="P229" s="8">
        <f t="shared" si="44"/>
        <v>1.0862381289403575</v>
      </c>
      <c r="Q229" t="str">
        <f t="shared" si="45"/>
        <v/>
      </c>
    </row>
    <row r="230" spans="1:17">
      <c r="A230" s="1">
        <f t="shared" si="39"/>
        <v>35735.375</v>
      </c>
      <c r="B230">
        <f t="shared" si="40"/>
        <v>17.83333333333335</v>
      </c>
      <c r="C230" t="str">
        <f>IFERROR(AVERAGEIFS('Hard Drives'!$I$5:$I$355,'Hard Drives'!$A$5:$A$355,"&gt;="&amp;Predictions!A229,'Hard Drives'!$A$5:$A$355,"&lt;"&amp;Predictions!A230), "")</f>
        <v/>
      </c>
      <c r="D230" t="str">
        <f t="shared" si="41"/>
        <v/>
      </c>
      <c r="E230" t="str">
        <f>IFERROR(AVERAGEIFS(SSDs!$H$5:$H$100,SSDs!$A$5:$A$100,"&gt;="&amp;Predictions!A229, SSDs!$A$5:$A$100,"&lt;"&amp;Predictions!A230), "")</f>
        <v/>
      </c>
      <c r="F230" t="str">
        <f t="shared" si="42"/>
        <v/>
      </c>
      <c r="G230" t="str">
        <f>IFERROR(AVERAGEIFS(XPoint!$H$5:$H$100,XPoint!$A$5:$A$100,"&gt;="&amp;Predictions!A229, XPoint!$A$5:$A$100,"&lt;"&amp;Predictions!A230), "")</f>
        <v/>
      </c>
      <c r="H230" t="str">
        <f t="shared" si="43"/>
        <v/>
      </c>
      <c r="J230" s="8">
        <f t="shared" si="35"/>
        <v>6.9363640241816906</v>
      </c>
      <c r="K230" t="str">
        <f t="shared" si="36"/>
        <v/>
      </c>
      <c r="M230" s="8">
        <f t="shared" si="37"/>
        <v>5.0579240951434992</v>
      </c>
      <c r="N230" t="str">
        <f t="shared" si="38"/>
        <v/>
      </c>
      <c r="P230" s="8">
        <f t="shared" si="44"/>
        <v>1.0862381289410297</v>
      </c>
      <c r="Q230" t="str">
        <f t="shared" si="45"/>
        <v/>
      </c>
    </row>
    <row r="231" spans="1:17">
      <c r="A231" s="1">
        <f t="shared" si="39"/>
        <v>35765.8125</v>
      </c>
      <c r="B231">
        <f t="shared" si="40"/>
        <v>17.916666666666682</v>
      </c>
      <c r="C231">
        <f>IFERROR(AVERAGEIFS('Hard Drives'!$I$5:$I$355,'Hard Drives'!$A$5:$A$355,"&gt;="&amp;Predictions!A230,'Hard Drives'!$A$5:$A$355,"&lt;"&amp;Predictions!A231), "")</f>
        <v>6.9314837709713109</v>
      </c>
      <c r="D231">
        <f t="shared" si="41"/>
        <v>0.5124280012482445</v>
      </c>
      <c r="E231" t="str">
        <f>IFERROR(AVERAGEIFS(SSDs!$H$5:$H$100,SSDs!$A$5:$A$100,"&gt;="&amp;Predictions!A230, SSDs!$A$5:$A$100,"&lt;"&amp;Predictions!A231), "")</f>
        <v/>
      </c>
      <c r="F231" t="str">
        <f t="shared" si="42"/>
        <v/>
      </c>
      <c r="G231" t="str">
        <f>IFERROR(AVERAGEIFS(XPoint!$H$5:$H$100,XPoint!$A$5:$A$100,"&gt;="&amp;Predictions!A230, XPoint!$A$5:$A$100,"&lt;"&amp;Predictions!A231), "")</f>
        <v/>
      </c>
      <c r="H231" t="str">
        <f t="shared" si="43"/>
        <v/>
      </c>
      <c r="J231" s="8">
        <f t="shared" si="35"/>
        <v>6.9644033558026521</v>
      </c>
      <c r="K231">
        <f t="shared" si="36"/>
        <v>1.0836990654678746E-3</v>
      </c>
      <c r="M231" s="8">
        <f t="shared" si="37"/>
        <v>5.082526769410797</v>
      </c>
      <c r="N231" t="str">
        <f t="shared" si="38"/>
        <v/>
      </c>
      <c r="P231" s="8">
        <f t="shared" si="44"/>
        <v>1.0862381289417866</v>
      </c>
      <c r="Q231" t="str">
        <f t="shared" si="45"/>
        <v/>
      </c>
    </row>
    <row r="232" spans="1:17">
      <c r="A232" s="1">
        <f t="shared" si="39"/>
        <v>35796.25</v>
      </c>
      <c r="B232">
        <f t="shared" si="40"/>
        <v>18.000000000000014</v>
      </c>
      <c r="C232">
        <f>IFERROR(AVERAGEIFS('Hard Drives'!$I$5:$I$355,'Hard Drives'!$A$5:$A$355,"&gt;="&amp;Predictions!A231,'Hard Drives'!$A$5:$A$355,"&lt;"&amp;Predictions!A232), "")</f>
        <v>6.91973634574539</v>
      </c>
      <c r="D232">
        <f t="shared" si="41"/>
        <v>0.52938457497545877</v>
      </c>
      <c r="E232" t="str">
        <f>IFERROR(AVERAGEIFS(SSDs!$H$5:$H$100,SSDs!$A$5:$A$100,"&gt;="&amp;Predictions!A231, SSDs!$A$5:$A$100,"&lt;"&amp;Predictions!A232), "")</f>
        <v/>
      </c>
      <c r="F232" t="str">
        <f t="shared" si="42"/>
        <v/>
      </c>
      <c r="G232" t="str">
        <f>IFERROR(AVERAGEIFS(XPoint!$H$5:$H$100,XPoint!$A$5:$A$100,"&gt;="&amp;Predictions!A231, XPoint!$A$5:$A$100,"&lt;"&amp;Predictions!A232), "")</f>
        <v/>
      </c>
      <c r="H232" t="str">
        <f t="shared" si="43"/>
        <v/>
      </c>
      <c r="J232" s="8">
        <f t="shared" si="35"/>
        <v>6.9924008814854286</v>
      </c>
      <c r="K232">
        <f t="shared" si="36"/>
        <v>5.2801347543153495E-3</v>
      </c>
      <c r="M232" s="8">
        <f t="shared" si="37"/>
        <v>5.1071869941172032</v>
      </c>
      <c r="N232" t="str">
        <f t="shared" si="38"/>
        <v/>
      </c>
      <c r="P232" s="8">
        <f t="shared" si="44"/>
        <v>1.0862381289426393</v>
      </c>
      <c r="Q232" t="str">
        <f t="shared" si="45"/>
        <v/>
      </c>
    </row>
    <row r="233" spans="1:17">
      <c r="A233" s="1">
        <f t="shared" si="39"/>
        <v>35826.6875</v>
      </c>
      <c r="B233">
        <f t="shared" si="40"/>
        <v>18.083333333333346</v>
      </c>
      <c r="C233">
        <f>IFERROR(AVERAGEIFS('Hard Drives'!$I$5:$I$355,'Hard Drives'!$A$5:$A$355,"&gt;="&amp;Predictions!A232,'Hard Drives'!$A$5:$A$355,"&lt;"&amp;Predictions!A233), "")</f>
        <v>6.9549899723579633</v>
      </c>
      <c r="D233">
        <f t="shared" si="41"/>
        <v>0.47932714837259954</v>
      </c>
      <c r="E233" t="str">
        <f>IFERROR(AVERAGEIFS(SSDs!$H$5:$H$100,SSDs!$A$5:$A$100,"&gt;="&amp;Predictions!A232, SSDs!$A$5:$A$100,"&lt;"&amp;Predictions!A233), "")</f>
        <v/>
      </c>
      <c r="F233" t="str">
        <f t="shared" si="42"/>
        <v/>
      </c>
      <c r="G233" t="str">
        <f>IFERROR(AVERAGEIFS(XPoint!$H$5:$H$100,XPoint!$A$5:$A$100,"&gt;="&amp;Predictions!A232, XPoint!$A$5:$A$100,"&lt;"&amp;Predictions!A233), "")</f>
        <v/>
      </c>
      <c r="H233" t="str">
        <f t="shared" si="43"/>
        <v/>
      </c>
      <c r="J233" s="8">
        <f t="shared" si="35"/>
        <v>7.0203543198116165</v>
      </c>
      <c r="K233">
        <f t="shared" si="36"/>
        <v>4.2724979180418943E-3</v>
      </c>
      <c r="M233" s="8">
        <f t="shared" si="37"/>
        <v>5.1319029582410423</v>
      </c>
      <c r="N233" t="str">
        <f t="shared" si="38"/>
        <v/>
      </c>
      <c r="P233" s="8">
        <f t="shared" si="44"/>
        <v>1.0862381289435992</v>
      </c>
      <c r="Q233" t="str">
        <f t="shared" si="45"/>
        <v/>
      </c>
    </row>
    <row r="234" spans="1:17">
      <c r="A234" s="1">
        <f t="shared" si="39"/>
        <v>35857.125</v>
      </c>
      <c r="B234">
        <f t="shared" si="40"/>
        <v>18.166666666666679</v>
      </c>
      <c r="C234">
        <f>IFERROR(AVERAGEIFS('Hard Drives'!$I$5:$I$355,'Hard Drives'!$A$5:$A$355,"&gt;="&amp;Predictions!A233,'Hard Drives'!$A$5:$A$355,"&lt;"&amp;Predictions!A234), "")</f>
        <v>7.0141786481868422</v>
      </c>
      <c r="D234">
        <f t="shared" si="41"/>
        <v>0.40087371558319435</v>
      </c>
      <c r="E234" t="str">
        <f>IFERROR(AVERAGEIFS(SSDs!$H$5:$H$100,SSDs!$A$5:$A$100,"&gt;="&amp;Predictions!A233, SSDs!$A$5:$A$100,"&lt;"&amp;Predictions!A234), "")</f>
        <v/>
      </c>
      <c r="F234" t="str">
        <f t="shared" si="42"/>
        <v/>
      </c>
      <c r="G234" t="str">
        <f>IFERROR(AVERAGEIFS(XPoint!$H$5:$H$100,XPoint!$A$5:$A$100,"&gt;="&amp;Predictions!A233, XPoint!$A$5:$A$100,"&lt;"&amp;Predictions!A234), "")</f>
        <v/>
      </c>
      <c r="H234" t="str">
        <f t="shared" si="43"/>
        <v/>
      </c>
      <c r="J234" s="8">
        <f t="shared" si="35"/>
        <v>7.0482614137510016</v>
      </c>
      <c r="K234">
        <f t="shared" si="36"/>
        <v>1.1616349085014461E-3</v>
      </c>
      <c r="M234" s="8">
        <f t="shared" si="37"/>
        <v>5.1566728469491814</v>
      </c>
      <c r="N234" t="str">
        <f t="shared" si="38"/>
        <v/>
      </c>
      <c r="P234" s="8">
        <f t="shared" si="44"/>
        <v>1.0862381289446803</v>
      </c>
      <c r="Q234" t="str">
        <f t="shared" si="45"/>
        <v/>
      </c>
    </row>
    <row r="235" spans="1:17">
      <c r="A235" s="1">
        <f t="shared" si="39"/>
        <v>35887.5625</v>
      </c>
      <c r="B235">
        <f t="shared" si="40"/>
        <v>18.250000000000011</v>
      </c>
      <c r="C235">
        <f>IFERROR(AVERAGEIFS('Hard Drives'!$I$5:$I$355,'Hard Drives'!$A$5:$A$355,"&gt;="&amp;Predictions!A234,'Hard Drives'!$A$5:$A$355,"&lt;"&amp;Predictions!A235), "")</f>
        <v>7.0292022170000417</v>
      </c>
      <c r="D235">
        <f t="shared" si="41"/>
        <v>0.38207520156657443</v>
      </c>
      <c r="E235" t="str">
        <f>IFERROR(AVERAGEIFS(SSDs!$H$5:$H$100,SSDs!$A$5:$A$100,"&gt;="&amp;Predictions!A234, SSDs!$A$5:$A$100,"&lt;"&amp;Predictions!A235), "")</f>
        <v/>
      </c>
      <c r="F235" t="str">
        <f t="shared" si="42"/>
        <v/>
      </c>
      <c r="G235" t="str">
        <f>IFERROR(AVERAGEIFS(XPoint!$H$5:$H$100,XPoint!$A$5:$A$100,"&gt;="&amp;Predictions!A234, XPoint!$A$5:$A$100,"&lt;"&amp;Predictions!A235), "")</f>
        <v/>
      </c>
      <c r="H235" t="str">
        <f t="shared" si="43"/>
        <v/>
      </c>
      <c r="J235" s="8">
        <f t="shared" si="35"/>
        <v>7.0761199311546523</v>
      </c>
      <c r="K235">
        <f t="shared" si="36"/>
        <v>2.2012719014937532E-3</v>
      </c>
      <c r="M235" s="8">
        <f t="shared" si="37"/>
        <v>5.1814948420931692</v>
      </c>
      <c r="N235" t="str">
        <f t="shared" si="38"/>
        <v/>
      </c>
      <c r="P235" s="8">
        <f t="shared" si="44"/>
        <v>1.0862381289458976</v>
      </c>
      <c r="Q235" t="str">
        <f t="shared" si="45"/>
        <v/>
      </c>
    </row>
    <row r="236" spans="1:17">
      <c r="A236" s="1">
        <f t="shared" si="39"/>
        <v>35918</v>
      </c>
      <c r="B236">
        <f t="shared" si="40"/>
        <v>18.333333333333343</v>
      </c>
      <c r="C236">
        <f>IFERROR(AVERAGEIFS('Hard Drives'!$I$5:$I$355,'Hard Drives'!$A$5:$A$355,"&gt;="&amp;Predictions!A235,'Hard Drives'!$A$5:$A$355,"&lt;"&amp;Predictions!A236), "")</f>
        <v>7.0676865710575303</v>
      </c>
      <c r="D236">
        <f t="shared" si="41"/>
        <v>0.33598017070336983</v>
      </c>
      <c r="E236" t="str">
        <f>IFERROR(AVERAGEIFS(SSDs!$H$5:$H$100,SSDs!$A$5:$A$100,"&gt;="&amp;Predictions!A235, SSDs!$A$5:$A$100,"&lt;"&amp;Predictions!A236), "")</f>
        <v/>
      </c>
      <c r="F236" t="str">
        <f t="shared" si="42"/>
        <v/>
      </c>
      <c r="G236" t="str">
        <f>IFERROR(AVERAGEIFS(XPoint!$H$5:$H$100,XPoint!$A$5:$A$100,"&gt;="&amp;Predictions!A235, XPoint!$A$5:$A$100,"&lt;"&amp;Predictions!A236), "")</f>
        <v/>
      </c>
      <c r="H236" t="str">
        <f t="shared" si="43"/>
        <v/>
      </c>
      <c r="J236" s="8">
        <f t="shared" si="35"/>
        <v>7.1039276652300849</v>
      </c>
      <c r="K236">
        <f t="shared" si="36"/>
        <v>1.3134169068239718E-3</v>
      </c>
      <c r="M236" s="8">
        <f t="shared" si="37"/>
        <v>5.2063671227026944</v>
      </c>
      <c r="N236" t="str">
        <f t="shared" si="38"/>
        <v/>
      </c>
      <c r="P236" s="8">
        <f t="shared" si="44"/>
        <v>1.0862381289472687</v>
      </c>
      <c r="Q236" t="str">
        <f t="shared" si="45"/>
        <v/>
      </c>
    </row>
    <row r="237" spans="1:17">
      <c r="A237" s="1">
        <f t="shared" si="39"/>
        <v>35948.4375</v>
      </c>
      <c r="B237">
        <f t="shared" si="40"/>
        <v>18.416666666666675</v>
      </c>
      <c r="C237">
        <f>IFERROR(AVERAGEIFS('Hard Drives'!$I$5:$I$355,'Hard Drives'!$A$5:$A$355,"&gt;="&amp;Predictions!A236,'Hard Drives'!$A$5:$A$355,"&lt;"&amp;Predictions!A237), "")</f>
        <v>7.0882207361991174</v>
      </c>
      <c r="D237">
        <f t="shared" si="41"/>
        <v>0.31259705924185416</v>
      </c>
      <c r="E237">
        <f>IFERROR(AVERAGEIFS(SSDs!$H$5:$H$100,SSDs!$A$5:$A$100,"&gt;="&amp;Predictions!A236, SSDs!$A$5:$A$100,"&lt;"&amp;Predictions!A237), "")</f>
        <v>5.2111248842245832</v>
      </c>
      <c r="F237">
        <f t="shared" si="42"/>
        <v>7.5512405860609473</v>
      </c>
      <c r="G237" t="str">
        <f>IFERROR(AVERAGEIFS(XPoint!$H$5:$H$100,XPoint!$A$5:$A$100,"&gt;="&amp;Predictions!A236, XPoint!$A$5:$A$100,"&lt;"&amp;Predictions!A237), "")</f>
        <v/>
      </c>
      <c r="H237" t="str">
        <f t="shared" si="43"/>
        <v/>
      </c>
      <c r="J237" s="8">
        <f t="shared" si="35"/>
        <v>7.1316824349985168</v>
      </c>
      <c r="K237">
        <f t="shared" si="36"/>
        <v>1.8889192625297178E-3</v>
      </c>
      <c r="M237" s="8">
        <f t="shared" si="37"/>
        <v>5.2312878654761903</v>
      </c>
      <c r="N237">
        <f t="shared" si="38"/>
        <v>4.0654581295265915E-4</v>
      </c>
      <c r="P237" s="8">
        <f t="shared" si="44"/>
        <v>1.0862381289488123</v>
      </c>
      <c r="Q237" t="str">
        <f t="shared" si="45"/>
        <v/>
      </c>
    </row>
    <row r="238" spans="1:17">
      <c r="A238" s="1">
        <f t="shared" si="39"/>
        <v>35978.875</v>
      </c>
      <c r="B238">
        <f t="shared" si="40"/>
        <v>18.500000000000007</v>
      </c>
      <c r="C238">
        <f>IFERROR(AVERAGEIFS('Hard Drives'!$I$5:$I$355,'Hard Drives'!$A$5:$A$355,"&gt;="&amp;Predictions!A237,'Hard Drives'!$A$5:$A$355,"&lt;"&amp;Predictions!A238), "")</f>
        <v>7.1460112781784888</v>
      </c>
      <c r="D238">
        <f t="shared" si="41"/>
        <v>0.25131498272770342</v>
      </c>
      <c r="E238" t="str">
        <f>IFERROR(AVERAGEIFS(SSDs!$H$5:$H$100,SSDs!$A$5:$A$100,"&gt;="&amp;Predictions!A237, SSDs!$A$5:$A$100,"&lt;"&amp;Predictions!A238), "")</f>
        <v/>
      </c>
      <c r="F238" t="str">
        <f t="shared" si="42"/>
        <v/>
      </c>
      <c r="G238" t="str">
        <f>IFERROR(AVERAGEIFS(XPoint!$H$5:$H$100,XPoint!$A$5:$A$100,"&gt;="&amp;Predictions!A237, XPoint!$A$5:$A$100,"&lt;"&amp;Predictions!A238), "")</f>
        <v/>
      </c>
      <c r="H238" t="str">
        <f t="shared" si="43"/>
        <v/>
      </c>
      <c r="J238" s="8">
        <f t="shared" si="35"/>
        <v>7.1593820857341743</v>
      </c>
      <c r="K238">
        <f t="shared" si="36"/>
        <v>1.7877849469117747E-4</v>
      </c>
      <c r="M238" s="8">
        <f t="shared" si="37"/>
        <v>5.2562552452683384</v>
      </c>
      <c r="N238" t="str">
        <f t="shared" si="38"/>
        <v/>
      </c>
      <c r="P238" s="8">
        <f t="shared" si="44"/>
        <v>1.0862381289505509</v>
      </c>
      <c r="Q238" t="str">
        <f t="shared" si="45"/>
        <v/>
      </c>
    </row>
    <row r="239" spans="1:17">
      <c r="A239" s="1">
        <f t="shared" si="39"/>
        <v>36009.3125</v>
      </c>
      <c r="B239">
        <f t="shared" si="40"/>
        <v>18.583333333333339</v>
      </c>
      <c r="C239">
        <f>IFERROR(AVERAGEIFS('Hard Drives'!$I$5:$I$355,'Hard Drives'!$A$5:$A$355,"&gt;="&amp;Predictions!A238,'Hard Drives'!$A$5:$A$355,"&lt;"&amp;Predictions!A239), "")</f>
        <v>7.1752769701679586</v>
      </c>
      <c r="D239">
        <f t="shared" si="41"/>
        <v>0.22282890465285854</v>
      </c>
      <c r="E239" t="str">
        <f>IFERROR(AVERAGEIFS(SSDs!$H$5:$H$100,SSDs!$A$5:$A$100,"&gt;="&amp;Predictions!A238, SSDs!$A$5:$A$100,"&lt;"&amp;Predictions!A239), "")</f>
        <v/>
      </c>
      <c r="F239" t="str">
        <f t="shared" si="42"/>
        <v/>
      </c>
      <c r="G239" t="str">
        <f>IFERROR(AVERAGEIFS(XPoint!$H$5:$H$100,XPoint!$A$5:$A$100,"&gt;="&amp;Predictions!A238, XPoint!$A$5:$A$100,"&lt;"&amp;Predictions!A239), "")</f>
        <v/>
      </c>
      <c r="H239" t="str">
        <f t="shared" si="43"/>
        <v/>
      </c>
      <c r="J239" s="8">
        <f t="shared" si="35"/>
        <v>7.1870244893856494</v>
      </c>
      <c r="K239">
        <f t="shared" si="36"/>
        <v>1.3800420777001452E-4</v>
      </c>
      <c r="M239" s="8">
        <f t="shared" si="37"/>
        <v>5.2812674355742608</v>
      </c>
      <c r="N239" t="str">
        <f t="shared" si="38"/>
        <v/>
      </c>
      <c r="P239" s="8">
        <f t="shared" si="44"/>
        <v>1.0862381289525087</v>
      </c>
      <c r="Q239" t="str">
        <f t="shared" si="45"/>
        <v/>
      </c>
    </row>
    <row r="240" spans="1:17">
      <c r="A240" s="1">
        <f t="shared" si="39"/>
        <v>36039.75</v>
      </c>
      <c r="B240">
        <f t="shared" si="40"/>
        <v>18.666666666666671</v>
      </c>
      <c r="C240">
        <f>IFERROR(AVERAGEIFS('Hard Drives'!$I$5:$I$355,'Hard Drives'!$A$5:$A$355,"&gt;="&amp;Predictions!A239,'Hard Drives'!$A$5:$A$355,"&lt;"&amp;Predictions!A240), "")</f>
        <v>7.2174275536343488</v>
      </c>
      <c r="D240">
        <f t="shared" si="41"/>
        <v>0.18481141567012793</v>
      </c>
      <c r="E240" t="str">
        <f>IFERROR(AVERAGEIFS(SSDs!$H$5:$H$100,SSDs!$A$5:$A$100,"&gt;="&amp;Predictions!A239, SSDs!$A$5:$A$100,"&lt;"&amp;Predictions!A240), "")</f>
        <v/>
      </c>
      <c r="F240" t="str">
        <f t="shared" si="42"/>
        <v/>
      </c>
      <c r="G240" t="str">
        <f>IFERROR(AVERAGEIFS(XPoint!$H$5:$H$100,XPoint!$A$5:$A$100,"&gt;="&amp;Predictions!A239, XPoint!$A$5:$A$100,"&lt;"&amp;Predictions!A240), "")</f>
        <v/>
      </c>
      <c r="H240" t="str">
        <f t="shared" si="43"/>
        <v/>
      </c>
      <c r="J240" s="8">
        <f t="shared" si="35"/>
        <v>7.2146075449793265</v>
      </c>
      <c r="K240">
        <f t="shared" si="36"/>
        <v>7.9524488144006759E-6</v>
      </c>
      <c r="M240" s="8">
        <f t="shared" si="37"/>
        <v>5.3063226090102003</v>
      </c>
      <c r="N240" t="str">
        <f t="shared" si="38"/>
        <v/>
      </c>
      <c r="P240" s="8">
        <f t="shared" si="44"/>
        <v>1.0862381289547132</v>
      </c>
      <c r="Q240" t="str">
        <f t="shared" si="45"/>
        <v/>
      </c>
    </row>
    <row r="241" spans="1:17">
      <c r="A241" s="1">
        <f t="shared" si="39"/>
        <v>36070.1875</v>
      </c>
      <c r="B241">
        <f t="shared" si="40"/>
        <v>18.750000000000004</v>
      </c>
      <c r="C241">
        <f>IFERROR(AVERAGEIFS('Hard Drives'!$I$5:$I$355,'Hard Drives'!$A$5:$A$355,"&gt;="&amp;Predictions!A240,'Hard Drives'!$A$5:$A$355,"&lt;"&amp;Predictions!A241), "")</f>
        <v>7.2584110217688789</v>
      </c>
      <c r="D241">
        <f t="shared" si="41"/>
        <v>0.15125372175337276</v>
      </c>
      <c r="E241" t="str">
        <f>IFERROR(AVERAGEIFS(SSDs!$H$5:$H$100,SSDs!$A$5:$A$100,"&gt;="&amp;Predictions!A240, SSDs!$A$5:$A$100,"&lt;"&amp;Predictions!A241), "")</f>
        <v/>
      </c>
      <c r="F241" t="str">
        <f t="shared" si="42"/>
        <v/>
      </c>
      <c r="G241" t="str">
        <f>IFERROR(AVERAGEIFS(XPoint!$H$5:$H$100,XPoint!$A$5:$A$100,"&gt;="&amp;Predictions!A240, XPoint!$A$5:$A$100,"&lt;"&amp;Predictions!A241), "")</f>
        <v/>
      </c>
      <c r="H241" t="str">
        <f t="shared" si="43"/>
        <v/>
      </c>
      <c r="J241" s="8">
        <f t="shared" si="35"/>
        <v>7.2421291790048663</v>
      </c>
      <c r="K241">
        <f t="shared" si="36"/>
        <v>2.6509840379202837E-4</v>
      </c>
      <c r="M241" s="8">
        <f t="shared" si="37"/>
        <v>5.3314189377904579</v>
      </c>
      <c r="N241" t="str">
        <f t="shared" si="38"/>
        <v/>
      </c>
      <c r="P241" s="8">
        <f t="shared" si="44"/>
        <v>1.0862381289571958</v>
      </c>
      <c r="Q241" t="str">
        <f t="shared" si="45"/>
        <v/>
      </c>
    </row>
    <row r="242" spans="1:17">
      <c r="A242" s="1">
        <f t="shared" si="39"/>
        <v>36100.625</v>
      </c>
      <c r="B242">
        <f t="shared" si="40"/>
        <v>18.833333333333336</v>
      </c>
      <c r="C242" t="str">
        <f>IFERROR(AVERAGEIFS('Hard Drives'!$I$5:$I$355,'Hard Drives'!$A$5:$A$355,"&gt;="&amp;Predictions!A241,'Hard Drives'!$A$5:$A$355,"&lt;"&amp;Predictions!A242), "")</f>
        <v/>
      </c>
      <c r="D242" t="str">
        <f t="shared" si="41"/>
        <v/>
      </c>
      <c r="E242" t="str">
        <f>IFERROR(AVERAGEIFS(SSDs!$H$5:$H$100,SSDs!$A$5:$A$100,"&gt;="&amp;Predictions!A241, SSDs!$A$5:$A$100,"&lt;"&amp;Predictions!A242), "")</f>
        <v/>
      </c>
      <c r="F242" t="str">
        <f t="shared" si="42"/>
        <v/>
      </c>
      <c r="G242" t="str">
        <f>IFERROR(AVERAGEIFS(XPoint!$H$5:$H$100,XPoint!$A$5:$A$100,"&gt;="&amp;Predictions!A241, XPoint!$A$5:$A$100,"&lt;"&amp;Predictions!A242), "")</f>
        <v/>
      </c>
      <c r="H242" t="str">
        <f t="shared" si="43"/>
        <v/>
      </c>
      <c r="J242" s="8">
        <f t="shared" si="35"/>
        <v>7.2695873457828526</v>
      </c>
      <c r="K242" t="str">
        <f t="shared" si="36"/>
        <v/>
      </c>
      <c r="M242" s="8">
        <f t="shared" si="37"/>
        <v>5.3565545942004249</v>
      </c>
      <c r="N242" t="str">
        <f t="shared" si="38"/>
        <v/>
      </c>
      <c r="P242" s="8">
        <f t="shared" si="44"/>
        <v>1.0862381289599916</v>
      </c>
      <c r="Q242" t="str">
        <f t="shared" si="45"/>
        <v/>
      </c>
    </row>
    <row r="243" spans="1:17">
      <c r="A243" s="1">
        <f t="shared" si="39"/>
        <v>36131.0625</v>
      </c>
      <c r="B243">
        <f t="shared" si="40"/>
        <v>18.916666666666668</v>
      </c>
      <c r="C243" t="str">
        <f>IFERROR(AVERAGEIFS('Hard Drives'!$I$5:$I$355,'Hard Drives'!$A$5:$A$355,"&gt;="&amp;Predictions!A242,'Hard Drives'!$A$5:$A$355,"&lt;"&amp;Predictions!A243), "")</f>
        <v/>
      </c>
      <c r="D243" t="str">
        <f t="shared" si="41"/>
        <v/>
      </c>
      <c r="E243" t="str">
        <f>IFERROR(AVERAGEIFS(SSDs!$H$5:$H$100,SSDs!$A$5:$A$100,"&gt;="&amp;Predictions!A242, SSDs!$A$5:$A$100,"&lt;"&amp;Predictions!A243), "")</f>
        <v/>
      </c>
      <c r="F243" t="str">
        <f t="shared" si="42"/>
        <v/>
      </c>
      <c r="G243" t="str">
        <f>IFERROR(AVERAGEIFS(XPoint!$H$5:$H$100,XPoint!$A$5:$A$100,"&gt;="&amp;Predictions!A242, XPoint!$A$5:$A$100,"&lt;"&amp;Predictions!A243), "")</f>
        <v/>
      </c>
      <c r="H243" t="str">
        <f t="shared" si="43"/>
        <v/>
      </c>
      <c r="J243" s="8">
        <f t="shared" si="35"/>
        <v>7.2969800278146053</v>
      </c>
      <c r="K243" t="str">
        <f t="shared" si="36"/>
        <v/>
      </c>
      <c r="M243" s="8">
        <f t="shared" si="37"/>
        <v>5.3817277510654762</v>
      </c>
      <c r="N243" t="str">
        <f t="shared" si="38"/>
        <v/>
      </c>
      <c r="P243" s="8">
        <f t="shared" si="44"/>
        <v>1.08623812896314</v>
      </c>
      <c r="Q243" t="str">
        <f t="shared" si="45"/>
        <v/>
      </c>
    </row>
    <row r="244" spans="1:17">
      <c r="A244" s="1">
        <f t="shared" si="39"/>
        <v>36161.5</v>
      </c>
      <c r="B244">
        <f t="shared" si="40"/>
        <v>19</v>
      </c>
      <c r="C244" t="str">
        <f>IFERROR(AVERAGEIFS('Hard Drives'!$I$5:$I$355,'Hard Drives'!$A$5:$A$355,"&gt;="&amp;Predictions!A243,'Hard Drives'!$A$5:$A$355,"&lt;"&amp;Predictions!A244), "")</f>
        <v/>
      </c>
      <c r="D244" t="str">
        <f t="shared" si="41"/>
        <v/>
      </c>
      <c r="E244" t="str">
        <f>IFERROR(AVERAGEIFS(SSDs!$H$5:$H$100,SSDs!$A$5:$A$100,"&gt;="&amp;Predictions!A243, SSDs!$A$5:$A$100,"&lt;"&amp;Predictions!A244), "")</f>
        <v/>
      </c>
      <c r="F244" t="str">
        <f t="shared" si="42"/>
        <v/>
      </c>
      <c r="G244" t="str">
        <f>IFERROR(AVERAGEIFS(XPoint!$H$5:$H$100,XPoint!$A$5:$A$100,"&gt;="&amp;Predictions!A243, XPoint!$A$5:$A$100,"&lt;"&amp;Predictions!A244), "")</f>
        <v/>
      </c>
      <c r="H244" t="str">
        <f t="shared" si="43"/>
        <v/>
      </c>
      <c r="J244" s="8">
        <f t="shared" si="35"/>
        <v>7.3243052361142187</v>
      </c>
      <c r="K244" t="str">
        <f t="shared" si="36"/>
        <v/>
      </c>
      <c r="M244" s="8">
        <f t="shared" si="37"/>
        <v>5.4069365822155664</v>
      </c>
      <c r="N244" t="str">
        <f t="shared" si="38"/>
        <v/>
      </c>
      <c r="P244" s="8">
        <f t="shared" si="44"/>
        <v>1.0862381289666854</v>
      </c>
      <c r="Q244" t="str">
        <f t="shared" si="45"/>
        <v/>
      </c>
    </row>
    <row r="245" spans="1:17">
      <c r="A245" s="1">
        <f t="shared" si="39"/>
        <v>36191.9375</v>
      </c>
      <c r="B245">
        <f t="shared" si="40"/>
        <v>19.083333333333332</v>
      </c>
      <c r="C245" t="str">
        <f>IFERROR(AVERAGEIFS('Hard Drives'!$I$5:$I$355,'Hard Drives'!$A$5:$A$355,"&gt;="&amp;Predictions!A244,'Hard Drives'!$A$5:$A$355,"&lt;"&amp;Predictions!A245), "")</f>
        <v/>
      </c>
      <c r="D245" t="str">
        <f t="shared" si="41"/>
        <v/>
      </c>
      <c r="E245" t="str">
        <f>IFERROR(AVERAGEIFS(SSDs!$H$5:$H$100,SSDs!$A$5:$A$100,"&gt;="&amp;Predictions!A244, SSDs!$A$5:$A$100,"&lt;"&amp;Predictions!A245), "")</f>
        <v/>
      </c>
      <c r="F245" t="str">
        <f t="shared" si="42"/>
        <v/>
      </c>
      <c r="G245" t="str">
        <f>IFERROR(AVERAGEIFS(XPoint!$H$5:$H$100,XPoint!$A$5:$A$100,"&gt;="&amp;Predictions!A244, XPoint!$A$5:$A$100,"&lt;"&amp;Predictions!A245), "")</f>
        <v/>
      </c>
      <c r="H245" t="str">
        <f t="shared" si="43"/>
        <v/>
      </c>
      <c r="J245" s="8">
        <f t="shared" si="35"/>
        <v>7.3515610105229623</v>
      </c>
      <c r="K245" t="str">
        <f t="shared" si="36"/>
        <v/>
      </c>
      <c r="M245" s="8">
        <f t="shared" si="37"/>
        <v>5.4321792629453221</v>
      </c>
      <c r="N245" t="str">
        <f t="shared" si="38"/>
        <v/>
      </c>
      <c r="P245" s="8">
        <f t="shared" si="44"/>
        <v>1.086238128970678</v>
      </c>
      <c r="Q245" t="str">
        <f t="shared" si="45"/>
        <v/>
      </c>
    </row>
    <row r="246" spans="1:17">
      <c r="A246" s="1">
        <f t="shared" si="39"/>
        <v>36222.375</v>
      </c>
      <c r="B246">
        <f t="shared" si="40"/>
        <v>19.166666666666664</v>
      </c>
      <c r="C246">
        <f>IFERROR(AVERAGEIFS('Hard Drives'!$I$5:$I$355,'Hard Drives'!$A$5:$A$355,"&gt;="&amp;Predictions!A245,'Hard Drives'!$A$5:$A$355,"&lt;"&amp;Predictions!A246), "")</f>
        <v>7.3731303320778423</v>
      </c>
      <c r="D246">
        <f t="shared" si="41"/>
        <v>7.5182461606760564E-2</v>
      </c>
      <c r="E246" t="str">
        <f>IFERROR(AVERAGEIFS(SSDs!$H$5:$H$100,SSDs!$A$5:$A$100,"&gt;="&amp;Predictions!A245, SSDs!$A$5:$A$100,"&lt;"&amp;Predictions!A246), "")</f>
        <v/>
      </c>
      <c r="F246" t="str">
        <f t="shared" si="42"/>
        <v/>
      </c>
      <c r="G246" t="str">
        <f>IFERROR(AVERAGEIFS(XPoint!$H$5:$H$100,XPoint!$A$5:$A$100,"&gt;="&amp;Predictions!A245, XPoint!$A$5:$A$100,"&lt;"&amp;Predictions!A246), "")</f>
        <v/>
      </c>
      <c r="H246" t="str">
        <f t="shared" si="43"/>
        <v/>
      </c>
      <c r="J246" s="8">
        <f t="shared" si="35"/>
        <v>7.3787454200060818</v>
      </c>
      <c r="K246">
        <f t="shared" si="36"/>
        <v>3.1529212441861001E-5</v>
      </c>
      <c r="M246" s="8">
        <f t="shared" si="37"/>
        <v>5.4574539704694569</v>
      </c>
      <c r="N246" t="str">
        <f t="shared" si="38"/>
        <v/>
      </c>
      <c r="P246" s="8">
        <f t="shared" si="44"/>
        <v>1.0862381289751739</v>
      </c>
      <c r="Q246" t="str">
        <f t="shared" si="45"/>
        <v/>
      </c>
    </row>
    <row r="247" spans="1:17">
      <c r="A247" s="1">
        <f t="shared" si="39"/>
        <v>36252.8125</v>
      </c>
      <c r="B247">
        <f t="shared" si="40"/>
        <v>19.249999999999996</v>
      </c>
      <c r="C247">
        <f>IFERROR(AVERAGEIFS('Hard Drives'!$I$5:$I$355,'Hard Drives'!$A$5:$A$355,"&gt;="&amp;Predictions!A246,'Hard Drives'!$A$5:$A$355,"&lt;"&amp;Predictions!A247), "")</f>
        <v>7.4219809228527041</v>
      </c>
      <c r="D247">
        <f t="shared" si="41"/>
        <v>5.0779744103188744E-2</v>
      </c>
      <c r="E247" t="str">
        <f>IFERROR(AVERAGEIFS(SSDs!$H$5:$H$100,SSDs!$A$5:$A$100,"&gt;="&amp;Predictions!A246, SSDs!$A$5:$A$100,"&lt;"&amp;Predictions!A247), "")</f>
        <v/>
      </c>
      <c r="F247" t="str">
        <f t="shared" si="42"/>
        <v/>
      </c>
      <c r="G247" t="str">
        <f>IFERROR(AVERAGEIFS(XPoint!$H$5:$H$100,XPoint!$A$5:$A$100,"&gt;="&amp;Predictions!A246, XPoint!$A$5:$A$100,"&lt;"&amp;Predictions!A247), "")</f>
        <v/>
      </c>
      <c r="H247" t="str">
        <f t="shared" si="43"/>
        <v/>
      </c>
      <c r="J247" s="8">
        <f t="shared" si="35"/>
        <v>7.40585656293214</v>
      </c>
      <c r="K247">
        <f t="shared" si="36"/>
        <v>2.599949828478922E-4</v>
      </c>
      <c r="M247" s="8">
        <f t="shared" si="37"/>
        <v>5.4827588843733519</v>
      </c>
      <c r="N247" t="str">
        <f t="shared" si="38"/>
        <v/>
      </c>
      <c r="P247" s="8">
        <f t="shared" si="44"/>
        <v>1.0862381289802368</v>
      </c>
      <c r="Q247" t="str">
        <f t="shared" si="45"/>
        <v/>
      </c>
    </row>
    <row r="248" spans="1:17">
      <c r="A248" s="1">
        <f t="shared" si="39"/>
        <v>36283.25</v>
      </c>
      <c r="B248">
        <f t="shared" si="40"/>
        <v>19.333333333333329</v>
      </c>
      <c r="C248" t="str">
        <f>IFERROR(AVERAGEIFS('Hard Drives'!$I$5:$I$355,'Hard Drives'!$A$5:$A$355,"&gt;="&amp;Predictions!A247,'Hard Drives'!$A$5:$A$355,"&lt;"&amp;Predictions!A248), "")</f>
        <v/>
      </c>
      <c r="D248" t="str">
        <f t="shared" si="41"/>
        <v/>
      </c>
      <c r="E248" t="str">
        <f>IFERROR(AVERAGEIFS(SSDs!$H$5:$H$100,SSDs!$A$5:$A$100,"&gt;="&amp;Predictions!A247, SSDs!$A$5:$A$100,"&lt;"&amp;Predictions!A248), "")</f>
        <v/>
      </c>
      <c r="F248" t="str">
        <f t="shared" si="42"/>
        <v/>
      </c>
      <c r="G248" t="str">
        <f>IFERROR(AVERAGEIFS(XPoint!$H$5:$H$100,XPoint!$A$5:$A$100,"&gt;="&amp;Predictions!A247, XPoint!$A$5:$A$100,"&lt;"&amp;Predictions!A248), "")</f>
        <v/>
      </c>
      <c r="H248" t="str">
        <f t="shared" si="43"/>
        <v/>
      </c>
      <c r="J248" s="8">
        <f t="shared" si="35"/>
        <v>7.4328925673349957</v>
      </c>
      <c r="K248" t="str">
        <f t="shared" si="36"/>
        <v/>
      </c>
      <c r="M248" s="8">
        <f t="shared" si="37"/>
        <v>5.5080921870586099</v>
      </c>
      <c r="N248" t="str">
        <f t="shared" si="38"/>
        <v/>
      </c>
      <c r="P248" s="8">
        <f t="shared" si="44"/>
        <v>1.0862381289859382</v>
      </c>
      <c r="Q248" t="str">
        <f t="shared" si="45"/>
        <v/>
      </c>
    </row>
    <row r="249" spans="1:17">
      <c r="A249" s="1">
        <f t="shared" si="39"/>
        <v>36313.6875</v>
      </c>
      <c r="B249">
        <f t="shared" si="40"/>
        <v>19.416666666666661</v>
      </c>
      <c r="C249">
        <f>IFERROR(AVERAGEIFS('Hard Drives'!$I$5:$I$355,'Hard Drives'!$A$5:$A$355,"&gt;="&amp;Predictions!A248,'Hard Drives'!$A$5:$A$355,"&lt;"&amp;Predictions!A249), "")</f>
        <v>7.4732731303052136</v>
      </c>
      <c r="D249">
        <f t="shared" si="41"/>
        <v>3.0293891914630788E-2</v>
      </c>
      <c r="E249" t="str">
        <f>IFERROR(AVERAGEIFS(SSDs!$H$5:$H$100,SSDs!$A$5:$A$100,"&gt;="&amp;Predictions!A248, SSDs!$A$5:$A$100,"&lt;"&amp;Predictions!A249), "")</f>
        <v/>
      </c>
      <c r="F249" t="str">
        <f t="shared" si="42"/>
        <v/>
      </c>
      <c r="G249" t="str">
        <f>IFERROR(AVERAGEIFS(XPoint!$H$5:$H$100,XPoint!$A$5:$A$100,"&gt;="&amp;Predictions!A248, XPoint!$A$5:$A$100,"&lt;"&amp;Predictions!A249), "")</f>
        <v/>
      </c>
      <c r="H249" t="str">
        <f t="shared" si="43"/>
        <v/>
      </c>
      <c r="J249" s="8">
        <f t="shared" si="35"/>
        <v>7.4598515911585608</v>
      </c>
      <c r="K249">
        <f t="shared" si="36"/>
        <v>1.8013771306513312E-4</v>
      </c>
      <c r="M249" s="8">
        <f t="shared" si="37"/>
        <v>5.5334520641834359</v>
      </c>
      <c r="N249" t="str">
        <f t="shared" si="38"/>
        <v/>
      </c>
      <c r="P249" s="8">
        <f t="shared" si="44"/>
        <v>1.0862381289923588</v>
      </c>
      <c r="Q249" t="str">
        <f t="shared" si="45"/>
        <v/>
      </c>
    </row>
    <row r="250" spans="1:17">
      <c r="A250" s="1">
        <f t="shared" si="39"/>
        <v>36344.125</v>
      </c>
      <c r="B250">
        <f t="shared" si="40"/>
        <v>19.499999999999993</v>
      </c>
      <c r="C250" t="str">
        <f>IFERROR(AVERAGEIFS('Hard Drives'!$I$5:$I$355,'Hard Drives'!$A$5:$A$355,"&gt;="&amp;Predictions!A249,'Hard Drives'!$A$5:$A$355,"&lt;"&amp;Predictions!A250), "")</f>
        <v/>
      </c>
      <c r="D250" t="str">
        <f t="shared" si="41"/>
        <v/>
      </c>
      <c r="E250" t="str">
        <f>IFERROR(AVERAGEIFS(SSDs!$H$5:$H$100,SSDs!$A$5:$A$100,"&gt;="&amp;Predictions!A249, SSDs!$A$5:$A$100,"&lt;"&amp;Predictions!A250), "")</f>
        <v/>
      </c>
      <c r="F250" t="str">
        <f t="shared" si="42"/>
        <v/>
      </c>
      <c r="G250" t="str">
        <f>IFERROR(AVERAGEIFS(XPoint!$H$5:$H$100,XPoint!$A$5:$A$100,"&gt;="&amp;Predictions!A249, XPoint!$A$5:$A$100,"&lt;"&amp;Predictions!A250), "")</f>
        <v/>
      </c>
      <c r="H250" t="str">
        <f t="shared" si="43"/>
        <v/>
      </c>
      <c r="J250" s="8">
        <f t="shared" si="35"/>
        <v>7.486731822484483</v>
      </c>
      <c r="K250" t="str">
        <f t="shared" si="36"/>
        <v/>
      </c>
      <c r="M250" s="8">
        <f t="shared" si="37"/>
        <v>5.5588367050976828</v>
      </c>
      <c r="N250" t="str">
        <f t="shared" si="38"/>
        <v/>
      </c>
      <c r="P250" s="8">
        <f t="shared" si="44"/>
        <v>1.086238128999589</v>
      </c>
      <c r="Q250" t="str">
        <f t="shared" si="45"/>
        <v/>
      </c>
    </row>
    <row r="251" spans="1:17">
      <c r="A251" s="1">
        <f t="shared" si="39"/>
        <v>36374.5625</v>
      </c>
      <c r="B251">
        <f t="shared" si="40"/>
        <v>19.583333333333325</v>
      </c>
      <c r="C251">
        <f>IFERROR(AVERAGEIFS('Hard Drives'!$I$5:$I$355,'Hard Drives'!$A$5:$A$355,"&gt;="&amp;Predictions!A250,'Hard Drives'!$A$5:$A$355,"&lt;"&amp;Predictions!A251), "")</f>
        <v>7.492052448508951</v>
      </c>
      <c r="D251">
        <f t="shared" si="41"/>
        <v>2.4109421234384715E-2</v>
      </c>
      <c r="E251" t="str">
        <f>IFERROR(AVERAGEIFS(SSDs!$H$5:$H$100,SSDs!$A$5:$A$100,"&gt;="&amp;Predictions!A250, SSDs!$A$5:$A$100,"&lt;"&amp;Predictions!A251), "")</f>
        <v/>
      </c>
      <c r="F251" t="str">
        <f t="shared" si="42"/>
        <v/>
      </c>
      <c r="G251" t="str">
        <f>IFERROR(AVERAGEIFS(XPoint!$H$5:$H$100,XPoint!$A$5:$A$100,"&gt;="&amp;Predictions!A250, XPoint!$A$5:$A$100,"&lt;"&amp;Predictions!A251), "")</f>
        <v/>
      </c>
      <c r="H251" t="str">
        <f t="shared" si="43"/>
        <v/>
      </c>
      <c r="J251" s="8">
        <f t="shared" si="35"/>
        <v>7.5135314797428965</v>
      </c>
      <c r="K251">
        <f t="shared" si="36"/>
        <v>4.6134878274880445E-4</v>
      </c>
      <c r="M251" s="8">
        <f t="shared" si="37"/>
        <v>5.5842443032724169</v>
      </c>
      <c r="N251" t="str">
        <f t="shared" si="38"/>
        <v/>
      </c>
      <c r="P251" s="8">
        <f t="shared" si="44"/>
        <v>1.086238129007731</v>
      </c>
      <c r="Q251" t="str">
        <f t="shared" si="45"/>
        <v/>
      </c>
    </row>
    <row r="252" spans="1:17">
      <c r="A252" s="1">
        <f t="shared" si="39"/>
        <v>36405</v>
      </c>
      <c r="B252">
        <f t="shared" si="40"/>
        <v>19.666666666666657</v>
      </c>
      <c r="C252" t="str">
        <f>IFERROR(AVERAGEIFS('Hard Drives'!$I$5:$I$355,'Hard Drives'!$A$5:$A$355,"&gt;="&amp;Predictions!A251,'Hard Drives'!$A$5:$A$355,"&lt;"&amp;Predictions!A252), "")</f>
        <v/>
      </c>
      <c r="D252" t="str">
        <f t="shared" si="41"/>
        <v/>
      </c>
      <c r="E252" t="str">
        <f>IFERROR(AVERAGEIFS(SSDs!$H$5:$H$100,SSDs!$A$5:$A$100,"&gt;="&amp;Predictions!A251, SSDs!$A$5:$A$100,"&lt;"&amp;Predictions!A252), "")</f>
        <v/>
      </c>
      <c r="F252" t="str">
        <f t="shared" si="42"/>
        <v/>
      </c>
      <c r="G252" t="str">
        <f>IFERROR(AVERAGEIFS(XPoint!$H$5:$H$100,XPoint!$A$5:$A$100,"&gt;="&amp;Predictions!A251, XPoint!$A$5:$A$100,"&lt;"&amp;Predictions!A252), "")</f>
        <v/>
      </c>
      <c r="H252" t="str">
        <f t="shared" si="43"/>
        <v/>
      </c>
      <c r="J252" s="8">
        <f t="shared" si="35"/>
        <v>7.5402488119064017</v>
      </c>
      <c r="K252" t="str">
        <f t="shared" si="36"/>
        <v/>
      </c>
      <c r="M252" s="8">
        <f t="shared" si="37"/>
        <v>5.6096730567238335</v>
      </c>
      <c r="N252" t="str">
        <f t="shared" si="38"/>
        <v/>
      </c>
      <c r="P252" s="8">
        <f t="shared" si="44"/>
        <v>1.0862381290168996</v>
      </c>
      <c r="Q252" t="str">
        <f t="shared" si="45"/>
        <v/>
      </c>
    </row>
    <row r="253" spans="1:17">
      <c r="A253" s="1">
        <f t="shared" si="39"/>
        <v>36435.4375</v>
      </c>
      <c r="B253">
        <f t="shared" si="40"/>
        <v>19.749999999999989</v>
      </c>
      <c r="C253">
        <f>IFERROR(AVERAGEIFS('Hard Drives'!$I$5:$I$355,'Hard Drives'!$A$5:$A$355,"&gt;="&amp;Predictions!A252,'Hard Drives'!$A$5:$A$355,"&lt;"&amp;Predictions!A253), "")</f>
        <v>7.6185653847145742</v>
      </c>
      <c r="D253">
        <f t="shared" si="41"/>
        <v>8.2708879757854869E-4</v>
      </c>
      <c r="E253" t="str">
        <f>IFERROR(AVERAGEIFS(SSDs!$H$5:$H$100,SSDs!$A$5:$A$100,"&gt;="&amp;Predictions!A252, SSDs!$A$5:$A$100,"&lt;"&amp;Predictions!A253), "")</f>
        <v/>
      </c>
      <c r="F253" t="str">
        <f t="shared" si="42"/>
        <v/>
      </c>
      <c r="G253" t="str">
        <f>IFERROR(AVERAGEIFS(XPoint!$H$5:$H$100,XPoint!$A$5:$A$100,"&gt;="&amp;Predictions!A252, XPoint!$A$5:$A$100,"&lt;"&amp;Predictions!A253), "")</f>
        <v/>
      </c>
      <c r="H253" t="str">
        <f t="shared" si="43"/>
        <v/>
      </c>
      <c r="J253" s="8">
        <f t="shared" si="35"/>
        <v>7.5668820986674596</v>
      </c>
      <c r="K253">
        <f t="shared" si="36"/>
        <v>2.671162056627869E-3</v>
      </c>
      <c r="M253" s="8">
        <f t="shared" si="37"/>
        <v>5.6351211684314375</v>
      </c>
      <c r="N253" t="str">
        <f t="shared" si="38"/>
        <v/>
      </c>
      <c r="P253" s="8">
        <f t="shared" si="44"/>
        <v>1.0862381290272247</v>
      </c>
      <c r="Q253" t="str">
        <f t="shared" si="45"/>
        <v/>
      </c>
    </row>
    <row r="254" spans="1:17">
      <c r="A254" s="1">
        <f t="shared" si="39"/>
        <v>36465.875</v>
      </c>
      <c r="B254">
        <f t="shared" si="40"/>
        <v>19.833333333333321</v>
      </c>
      <c r="C254" t="str">
        <f>IFERROR(AVERAGEIFS('Hard Drives'!$I$5:$I$355,'Hard Drives'!$A$5:$A$355,"&gt;="&amp;Predictions!A253,'Hard Drives'!$A$5:$A$355,"&lt;"&amp;Predictions!A254), "")</f>
        <v/>
      </c>
      <c r="D254" t="str">
        <f t="shared" si="41"/>
        <v/>
      </c>
      <c r="E254" t="str">
        <f>IFERROR(AVERAGEIFS(SSDs!$H$5:$H$100,SSDs!$A$5:$A$100,"&gt;="&amp;Predictions!A253, SSDs!$A$5:$A$100,"&lt;"&amp;Predictions!A254), "")</f>
        <v/>
      </c>
      <c r="F254" t="str">
        <f t="shared" si="42"/>
        <v/>
      </c>
      <c r="G254" t="str">
        <f>IFERROR(AVERAGEIFS(XPoint!$H$5:$H$100,XPoint!$A$5:$A$100,"&gt;="&amp;Predictions!A253, XPoint!$A$5:$A$100,"&lt;"&amp;Predictions!A254), "")</f>
        <v/>
      </c>
      <c r="H254" t="str">
        <f t="shared" si="43"/>
        <v/>
      </c>
      <c r="J254" s="8">
        <f t="shared" si="35"/>
        <v>7.5934296505993828</v>
      </c>
      <c r="K254" t="str">
        <f t="shared" si="36"/>
        <v/>
      </c>
      <c r="M254" s="8">
        <f t="shared" si="37"/>
        <v>5.6605868467502809</v>
      </c>
      <c r="N254" t="str">
        <f t="shared" si="38"/>
        <v/>
      </c>
      <c r="P254" s="8">
        <f t="shared" si="44"/>
        <v>1.0862381290388519</v>
      </c>
      <c r="Q254" t="str">
        <f t="shared" si="45"/>
        <v/>
      </c>
    </row>
    <row r="255" spans="1:17">
      <c r="A255" s="1">
        <f t="shared" si="39"/>
        <v>36496.3125</v>
      </c>
      <c r="B255">
        <f t="shared" si="40"/>
        <v>19.916666666666654</v>
      </c>
      <c r="C255">
        <f>IFERROR(AVERAGEIFS('Hard Drives'!$I$5:$I$355,'Hard Drives'!$A$5:$A$355,"&gt;="&amp;Predictions!A254,'Hard Drives'!$A$5:$A$355,"&lt;"&amp;Predictions!A255), "")</f>
        <v>7.656654101394504</v>
      </c>
      <c r="D255">
        <f t="shared" si="41"/>
        <v>8.7040785610052225E-5</v>
      </c>
      <c r="E255" t="str">
        <f>IFERROR(AVERAGEIFS(SSDs!$H$5:$H$100,SSDs!$A$5:$A$100,"&gt;="&amp;Predictions!A254, SSDs!$A$5:$A$100,"&lt;"&amp;Predictions!A255), "")</f>
        <v/>
      </c>
      <c r="F255" t="str">
        <f t="shared" si="42"/>
        <v/>
      </c>
      <c r="G255" t="str">
        <f>IFERROR(AVERAGEIFS(XPoint!$H$5:$H$100,XPoint!$A$5:$A$100,"&gt;="&amp;Predictions!A254, XPoint!$A$5:$A$100,"&lt;"&amp;Predictions!A255), "")</f>
        <v/>
      </c>
      <c r="H255" t="str">
        <f t="shared" si="43"/>
        <v/>
      </c>
      <c r="J255" s="8">
        <f t="shared" si="35"/>
        <v>7.6198898093010943</v>
      </c>
      <c r="K255">
        <f t="shared" si="36"/>
        <v>1.3516131731295469E-3</v>
      </c>
      <c r="M255" s="8">
        <f t="shared" si="37"/>
        <v>5.6860683058172032</v>
      </c>
      <c r="N255" t="str">
        <f t="shared" si="38"/>
        <v/>
      </c>
      <c r="P255" s="8">
        <f t="shared" si="44"/>
        <v>1.0862381290519454</v>
      </c>
      <c r="Q255" t="str">
        <f t="shared" si="45"/>
        <v/>
      </c>
    </row>
    <row r="256" spans="1:17">
      <c r="A256" s="1">
        <f t="shared" si="39"/>
        <v>36526.75</v>
      </c>
      <c r="B256">
        <f t="shared" si="40"/>
        <v>19.999999999999986</v>
      </c>
      <c r="C256" t="str">
        <f>IFERROR(AVERAGEIFS('Hard Drives'!$I$5:$I$355,'Hard Drives'!$A$5:$A$355,"&gt;="&amp;Predictions!A255,'Hard Drives'!$A$5:$A$355,"&lt;"&amp;Predictions!A256), "")</f>
        <v/>
      </c>
      <c r="D256" t="str">
        <f t="shared" si="41"/>
        <v/>
      </c>
      <c r="E256" t="str">
        <f>IFERROR(AVERAGEIFS(SSDs!$H$5:$H$100,SSDs!$A$5:$A$100,"&gt;="&amp;Predictions!A255, SSDs!$A$5:$A$100,"&lt;"&amp;Predictions!A256), "")</f>
        <v/>
      </c>
      <c r="F256" t="str">
        <f t="shared" si="42"/>
        <v/>
      </c>
      <c r="G256" t="str">
        <f>IFERROR(AVERAGEIFS(XPoint!$H$5:$H$100,XPoint!$A$5:$A$100,"&gt;="&amp;Predictions!A255, XPoint!$A$5:$A$100,"&lt;"&amp;Predictions!A256), "")</f>
        <v/>
      </c>
      <c r="H256" t="str">
        <f t="shared" si="43"/>
        <v/>
      </c>
      <c r="J256" s="8">
        <f t="shared" si="35"/>
        <v>7.6462609475258834</v>
      </c>
      <c r="K256" t="str">
        <f t="shared" si="36"/>
        <v/>
      </c>
      <c r="M256" s="8">
        <f t="shared" si="37"/>
        <v>5.7115637659508867</v>
      </c>
      <c r="N256" t="str">
        <f t="shared" si="38"/>
        <v/>
      </c>
      <c r="P256" s="8">
        <f t="shared" si="44"/>
        <v>1.08623812906669</v>
      </c>
      <c r="Q256" t="str">
        <f t="shared" si="45"/>
        <v/>
      </c>
    </row>
    <row r="257" spans="1:17">
      <c r="A257" s="1">
        <f t="shared" si="39"/>
        <v>36557.1875</v>
      </c>
      <c r="B257">
        <f t="shared" si="40"/>
        <v>20.083333333333318</v>
      </c>
      <c r="C257">
        <f>IFERROR(AVERAGEIFS('Hard Drives'!$I$5:$I$355,'Hard Drives'!$A$5:$A$355,"&gt;="&amp;Predictions!A256,'Hard Drives'!$A$5:$A$355,"&lt;"&amp;Predictions!A257), "")</f>
        <v>7.7259509549851835</v>
      </c>
      <c r="D257">
        <f t="shared" si="41"/>
        <v>6.1821137216414293E-3</v>
      </c>
      <c r="E257" t="str">
        <f>IFERROR(AVERAGEIFS(SSDs!$H$5:$H$100,SSDs!$A$5:$A$100,"&gt;="&amp;Predictions!A256, SSDs!$A$5:$A$100,"&lt;"&amp;Predictions!A257), "")</f>
        <v/>
      </c>
      <c r="F257" t="str">
        <f t="shared" si="42"/>
        <v/>
      </c>
      <c r="G257" t="str">
        <f>IFERROR(AVERAGEIFS(XPoint!$H$5:$H$100,XPoint!$A$5:$A$100,"&gt;="&amp;Predictions!A256, XPoint!$A$5:$A$100,"&lt;"&amp;Predictions!A257), "")</f>
        <v/>
      </c>
      <c r="H257" t="str">
        <f t="shared" si="43"/>
        <v/>
      </c>
      <c r="J257" s="8">
        <f t="shared" si="35"/>
        <v>7.6725414692943534</v>
      </c>
      <c r="K257">
        <f t="shared" si="36"/>
        <v>2.8525731617589788E-3</v>
      </c>
      <c r="M257" s="8">
        <f t="shared" si="37"/>
        <v>5.7370714540456662</v>
      </c>
      <c r="N257" t="str">
        <f t="shared" si="38"/>
        <v/>
      </c>
      <c r="P257" s="8">
        <f t="shared" si="44"/>
        <v>1.0862381290832943</v>
      </c>
      <c r="Q257" t="str">
        <f t="shared" si="45"/>
        <v/>
      </c>
    </row>
    <row r="258" spans="1:17">
      <c r="A258" s="1">
        <f t="shared" si="39"/>
        <v>36587.625</v>
      </c>
      <c r="B258">
        <f t="shared" si="40"/>
        <v>20.16666666666665</v>
      </c>
      <c r="C258" t="str">
        <f>IFERROR(AVERAGEIFS('Hard Drives'!$I$5:$I$355,'Hard Drives'!$A$5:$A$355,"&gt;="&amp;Predictions!A257,'Hard Drives'!$A$5:$A$355,"&lt;"&amp;Predictions!A258), "")</f>
        <v/>
      </c>
      <c r="D258" t="str">
        <f t="shared" si="41"/>
        <v/>
      </c>
      <c r="E258" t="str">
        <f>IFERROR(AVERAGEIFS(SSDs!$H$5:$H$100,SSDs!$A$5:$A$100,"&gt;="&amp;Predictions!A257, SSDs!$A$5:$A$100,"&lt;"&amp;Predictions!A258), "")</f>
        <v/>
      </c>
      <c r="F258" t="str">
        <f t="shared" si="42"/>
        <v/>
      </c>
      <c r="G258" t="str">
        <f>IFERROR(AVERAGEIFS(XPoint!$H$5:$H$100,XPoint!$A$5:$A$100,"&gt;="&amp;Predictions!A257, XPoint!$A$5:$A$100,"&lt;"&amp;Predictions!A258), "")</f>
        <v/>
      </c>
      <c r="H258" t="str">
        <f t="shared" si="43"/>
        <v/>
      </c>
      <c r="J258" s="8">
        <f t="shared" si="35"/>
        <v>7.6987298099917894</v>
      </c>
      <c r="K258" t="str">
        <f t="shared" si="36"/>
        <v/>
      </c>
      <c r="M258" s="8">
        <f t="shared" si="37"/>
        <v>5.7625896039589435</v>
      </c>
      <c r="N258" t="str">
        <f t="shared" si="38"/>
        <v/>
      </c>
      <c r="P258" s="8">
        <f t="shared" si="44"/>
        <v>1.0862381291019925</v>
      </c>
      <c r="Q258" t="str">
        <f t="shared" si="45"/>
        <v/>
      </c>
    </row>
    <row r="259" spans="1:17">
      <c r="A259" s="1">
        <f t="shared" si="39"/>
        <v>36618.0625</v>
      </c>
      <c r="B259">
        <f t="shared" si="40"/>
        <v>20.249999999999982</v>
      </c>
      <c r="C259">
        <f>IFERROR(AVERAGEIFS('Hard Drives'!$I$5:$I$355,'Hard Drives'!$A$5:$A$355,"&gt;="&amp;Predictions!A258,'Hard Drives'!$A$5:$A$355,"&lt;"&amp;Predictions!A259), "")</f>
        <v>7.7939385670713408</v>
      </c>
      <c r="D259">
        <f t="shared" si="41"/>
        <v>2.1495674030923229E-2</v>
      </c>
      <c r="E259" t="str">
        <f>IFERROR(AVERAGEIFS(SSDs!$H$5:$H$100,SSDs!$A$5:$A$100,"&gt;="&amp;Predictions!A258, SSDs!$A$5:$A$100,"&lt;"&amp;Predictions!A259), "")</f>
        <v/>
      </c>
      <c r="F259" t="str">
        <f t="shared" si="42"/>
        <v/>
      </c>
      <c r="G259" t="str">
        <f>IFERROR(AVERAGEIFS(XPoint!$H$5:$H$100,XPoint!$A$5:$A$100,"&gt;="&amp;Predictions!A258, XPoint!$A$5:$A$100,"&lt;"&amp;Predictions!A259), "")</f>
        <v/>
      </c>
      <c r="H259" t="str">
        <f t="shared" si="43"/>
        <v/>
      </c>
      <c r="J259" s="8">
        <f t="shared" si="35"/>
        <v>7.7248244364501435</v>
      </c>
      <c r="K259">
        <f t="shared" si="36"/>
        <v>4.7767630515239239E-3</v>
      </c>
      <c r="M259" s="8">
        <f t="shared" si="37"/>
        <v>5.7881164568921033</v>
      </c>
      <c r="N259" t="str">
        <f t="shared" si="38"/>
        <v/>
      </c>
      <c r="P259" s="8">
        <f t="shared" si="44"/>
        <v>1.0862381291230485</v>
      </c>
      <c r="Q259" t="str">
        <f t="shared" si="45"/>
        <v/>
      </c>
    </row>
    <row r="260" spans="1:17">
      <c r="A260" s="1">
        <f t="shared" si="39"/>
        <v>36648.5</v>
      </c>
      <c r="B260">
        <f t="shared" si="40"/>
        <v>20.333333333333314</v>
      </c>
      <c r="C260" t="str">
        <f>IFERROR(AVERAGEIFS('Hard Drives'!$I$5:$I$355,'Hard Drives'!$A$5:$A$355,"&gt;="&amp;Predictions!A259,'Hard Drives'!$A$5:$A$355,"&lt;"&amp;Predictions!A260), "")</f>
        <v/>
      </c>
      <c r="D260" t="str">
        <f t="shared" si="41"/>
        <v/>
      </c>
      <c r="E260" t="str">
        <f>IFERROR(AVERAGEIFS(SSDs!$H$5:$H$100,SSDs!$A$5:$A$100,"&gt;="&amp;Predictions!A259, SSDs!$A$5:$A$100,"&lt;"&amp;Predictions!A260), "")</f>
        <v/>
      </c>
      <c r="F260" t="str">
        <f t="shared" si="42"/>
        <v/>
      </c>
      <c r="G260" t="str">
        <f>IFERROR(AVERAGEIFS(XPoint!$H$5:$H$100,XPoint!$A$5:$A$100,"&gt;="&amp;Predictions!A259, XPoint!$A$5:$A$100,"&lt;"&amp;Predictions!A260), "")</f>
        <v/>
      </c>
      <c r="H260" t="str">
        <f t="shared" si="43"/>
        <v/>
      </c>
      <c r="J260" s="8">
        <f t="shared" si="35"/>
        <v>7.7508238470149244</v>
      </c>
      <c r="K260" t="str">
        <f t="shared" si="36"/>
        <v/>
      </c>
      <c r="M260" s="8">
        <f t="shared" si="37"/>
        <v>5.8136502617648844</v>
      </c>
      <c r="N260" t="str">
        <f t="shared" si="38"/>
        <v/>
      </c>
      <c r="P260" s="8">
        <f t="shared" si="44"/>
        <v>1.0862381291467602</v>
      </c>
      <c r="Q260" t="str">
        <f t="shared" si="45"/>
        <v/>
      </c>
    </row>
    <row r="261" spans="1:17">
      <c r="A261" s="1">
        <f t="shared" si="39"/>
        <v>36678.9375</v>
      </c>
      <c r="B261">
        <f t="shared" si="40"/>
        <v>20.416666666666647</v>
      </c>
      <c r="C261">
        <f>IFERROR(AVERAGEIFS('Hard Drives'!$I$5:$I$355,'Hard Drives'!$A$5:$A$355,"&gt;="&amp;Predictions!A260,'Hard Drives'!$A$5:$A$355,"&lt;"&amp;Predictions!A261), "")</f>
        <v>7.8224186154688811</v>
      </c>
      <c r="D261">
        <f t="shared" si="41"/>
        <v>3.0657936574214239E-2</v>
      </c>
      <c r="E261">
        <f>IFERROR(AVERAGEIFS(SSDs!$H$5:$H$100,SSDs!$A$5:$A$100,"&gt;="&amp;Predictions!A260, SSDs!$A$5:$A$100,"&lt;"&amp;Predictions!A261), "")</f>
        <v>5.7233544063691237</v>
      </c>
      <c r="F261">
        <f t="shared" si="42"/>
        <v>4.9984553167200021</v>
      </c>
      <c r="G261" t="str">
        <f>IFERROR(AVERAGEIFS(XPoint!$H$5:$H$100,XPoint!$A$5:$A$100,"&gt;="&amp;Predictions!A260, XPoint!$A$5:$A$100,"&lt;"&amp;Predictions!A261), "")</f>
        <v/>
      </c>
      <c r="H261" t="str">
        <f t="shared" si="43"/>
        <v/>
      </c>
      <c r="J261" s="8">
        <f t="shared" si="35"/>
        <v>7.7767265715971732</v>
      </c>
      <c r="K261">
        <f t="shared" si="36"/>
        <v>2.0877628731740786E-3</v>
      </c>
      <c r="M261" s="8">
        <f t="shared" si="37"/>
        <v>5.8391892755830064</v>
      </c>
      <c r="N261">
        <f t="shared" si="38"/>
        <v>1.3417716925797296E-2</v>
      </c>
      <c r="P261" s="8">
        <f t="shared" si="44"/>
        <v>1.086238129173462</v>
      </c>
      <c r="Q261" t="str">
        <f t="shared" si="45"/>
        <v/>
      </c>
    </row>
    <row r="262" spans="1:17">
      <c r="A262" s="1">
        <f t="shared" si="39"/>
        <v>36709.375</v>
      </c>
      <c r="B262">
        <f t="shared" si="40"/>
        <v>20.499999999999979</v>
      </c>
      <c r="C262">
        <f>IFERROR(AVERAGEIFS('Hard Drives'!$I$5:$I$355,'Hard Drives'!$A$5:$A$355,"&gt;="&amp;Predictions!A261,'Hard Drives'!$A$5:$A$355,"&lt;"&amp;Predictions!A262), "")</f>
        <v>7.7711544100402756</v>
      </c>
      <c r="D262">
        <f t="shared" si="41"/>
        <v>1.5333837640586323E-2</v>
      </c>
      <c r="E262" t="str">
        <f>IFERROR(AVERAGEIFS(SSDs!$H$5:$H$100,SSDs!$A$5:$A$100,"&gt;="&amp;Predictions!A261, SSDs!$A$5:$A$100,"&lt;"&amp;Predictions!A262), "")</f>
        <v/>
      </c>
      <c r="F262" t="str">
        <f t="shared" si="42"/>
        <v/>
      </c>
      <c r="G262" t="str">
        <f>IFERROR(AVERAGEIFS(XPoint!$H$5:$H$100,XPoint!$A$5:$A$100,"&gt;="&amp;Predictions!A261, XPoint!$A$5:$A$100,"&lt;"&amp;Predictions!A262), "")</f>
        <v/>
      </c>
      <c r="H262" t="str">
        <f t="shared" si="43"/>
        <v/>
      </c>
      <c r="J262" s="8">
        <f t="shared" si="35"/>
        <v>7.8025311717108092</v>
      </c>
      <c r="K262">
        <f t="shared" si="36"/>
        <v>9.8450117292946679E-4</v>
      </c>
      <c r="M262" s="8">
        <f t="shared" si="37"/>
        <v>5.8647317637990897</v>
      </c>
      <c r="N262" t="str">
        <f t="shared" si="38"/>
        <v/>
      </c>
      <c r="P262" s="8">
        <f t="shared" si="44"/>
        <v>1.0862381292035312</v>
      </c>
      <c r="Q262" t="str">
        <f t="shared" si="45"/>
        <v/>
      </c>
    </row>
    <row r="263" spans="1:17">
      <c r="A263" s="1">
        <f t="shared" si="39"/>
        <v>36739.8125</v>
      </c>
      <c r="B263">
        <f t="shared" si="40"/>
        <v>20.583333333333311</v>
      </c>
      <c r="C263">
        <f>IFERROR(AVERAGEIFS('Hard Drives'!$I$5:$I$355,'Hard Drives'!$A$5:$A$355,"&gt;="&amp;Predictions!A262,'Hard Drives'!$A$5:$A$355,"&lt;"&amp;Predictions!A263), "")</f>
        <v>7.8875267152738742</v>
      </c>
      <c r="D263">
        <f t="shared" si="41"/>
        <v>5.769708680329904E-2</v>
      </c>
      <c r="E263" t="str">
        <f>IFERROR(AVERAGEIFS(SSDs!$H$5:$H$100,SSDs!$A$5:$A$100,"&gt;="&amp;Predictions!A262, SSDs!$A$5:$A$100,"&lt;"&amp;Predictions!A263), "")</f>
        <v/>
      </c>
      <c r="F263" t="str">
        <f t="shared" si="42"/>
        <v/>
      </c>
      <c r="G263" t="str">
        <f>IFERROR(AVERAGEIFS(XPoint!$H$5:$H$100,XPoint!$A$5:$A$100,"&gt;="&amp;Predictions!A262, XPoint!$A$5:$A$100,"&lt;"&amp;Predictions!A263), "")</f>
        <v/>
      </c>
      <c r="H263" t="str">
        <f t="shared" si="43"/>
        <v/>
      </c>
      <c r="J263" s="8">
        <f t="shared" si="35"/>
        <v>7.8282362404955741</v>
      </c>
      <c r="K263">
        <f t="shared" si="36"/>
        <v>3.5153603994362371E-3</v>
      </c>
      <c r="M263" s="8">
        <f t="shared" si="37"/>
        <v>5.890276000666681</v>
      </c>
      <c r="N263" t="str">
        <f t="shared" si="38"/>
        <v/>
      </c>
      <c r="P263" s="8">
        <f t="shared" si="44"/>
        <v>1.0862381292373926</v>
      </c>
      <c r="Q263" t="str">
        <f t="shared" si="45"/>
        <v/>
      </c>
    </row>
    <row r="264" spans="1:17">
      <c r="A264" s="1">
        <f t="shared" si="39"/>
        <v>36770.25</v>
      </c>
      <c r="B264">
        <f t="shared" si="40"/>
        <v>20.666666666666643</v>
      </c>
      <c r="C264">
        <f>IFERROR(AVERAGEIFS('Hard Drives'!$I$5:$I$355,'Hard Drives'!$A$5:$A$355,"&gt;="&amp;Predictions!A263,'Hard Drives'!$A$5:$A$355,"&lt;"&amp;Predictions!A264), "")</f>
        <v>7.9359406903583496</v>
      </c>
      <c r="D264">
        <f t="shared" si="41"/>
        <v>8.3299284406865667E-2</v>
      </c>
      <c r="E264" t="str">
        <f>IFERROR(AVERAGEIFS(SSDs!$H$5:$H$100,SSDs!$A$5:$A$100,"&gt;="&amp;Predictions!A263, SSDs!$A$5:$A$100,"&lt;"&amp;Predictions!A264), "")</f>
        <v/>
      </c>
      <c r="F264" t="str">
        <f t="shared" si="42"/>
        <v/>
      </c>
      <c r="G264" t="str">
        <f>IFERROR(AVERAGEIFS(XPoint!$H$5:$H$100,XPoint!$A$5:$A$100,"&gt;="&amp;Predictions!A263, XPoint!$A$5:$A$100,"&lt;"&amp;Predictions!A264), "")</f>
        <v/>
      </c>
      <c r="H264" t="str">
        <f t="shared" si="43"/>
        <v/>
      </c>
      <c r="J264" s="8">
        <f t="shared" si="35"/>
        <v>7.8538404027258721</v>
      </c>
      <c r="K264">
        <f t="shared" si="36"/>
        <v>6.7404572293355306E-3</v>
      </c>
      <c r="M264" s="8">
        <f t="shared" si="37"/>
        <v>5.9158202695873623</v>
      </c>
      <c r="N264" t="str">
        <f t="shared" si="38"/>
        <v/>
      </c>
      <c r="P264" s="8">
        <f t="shared" si="44"/>
        <v>1.0862381292755243</v>
      </c>
      <c r="Q264" t="str">
        <f t="shared" si="45"/>
        <v/>
      </c>
    </row>
    <row r="265" spans="1:17">
      <c r="A265" s="1">
        <f t="shared" si="39"/>
        <v>36800.6875</v>
      </c>
      <c r="B265">
        <f t="shared" si="40"/>
        <v>20.749999999999975</v>
      </c>
      <c r="C265" t="str">
        <f>IFERROR(AVERAGEIFS('Hard Drives'!$I$5:$I$355,'Hard Drives'!$A$5:$A$355,"&gt;="&amp;Predictions!A264,'Hard Drives'!$A$5:$A$355,"&lt;"&amp;Predictions!A265), "")</f>
        <v/>
      </c>
      <c r="D265" t="str">
        <f t="shared" si="41"/>
        <v/>
      </c>
      <c r="E265" t="str">
        <f>IFERROR(AVERAGEIFS(SSDs!$H$5:$H$100,SSDs!$A$5:$A$100,"&gt;="&amp;Predictions!A264, SSDs!$A$5:$A$100,"&lt;"&amp;Predictions!A265), "")</f>
        <v/>
      </c>
      <c r="F265" t="str">
        <f t="shared" si="42"/>
        <v/>
      </c>
      <c r="G265" t="str">
        <f>IFERROR(AVERAGEIFS(XPoint!$H$5:$H$100,XPoint!$A$5:$A$100,"&gt;="&amp;Predictions!A264, XPoint!$A$5:$A$100,"&lt;"&amp;Predictions!A265), "")</f>
        <v/>
      </c>
      <c r="H265" t="str">
        <f t="shared" si="43"/>
        <v/>
      </c>
      <c r="J265" s="8">
        <f t="shared" si="35"/>
        <v>7.8793423148057116</v>
      </c>
      <c r="K265" t="str">
        <f t="shared" si="36"/>
        <v/>
      </c>
      <c r="M265" s="8">
        <f t="shared" si="37"/>
        <v>5.9413628634508697</v>
      </c>
      <c r="N265" t="str">
        <f t="shared" si="38"/>
        <v/>
      </c>
      <c r="P265" s="8">
        <f t="shared" si="44"/>
        <v>1.0862381293184649</v>
      </c>
      <c r="Q265" t="str">
        <f t="shared" si="45"/>
        <v/>
      </c>
    </row>
    <row r="266" spans="1:17">
      <c r="A266" s="1">
        <f t="shared" si="39"/>
        <v>36831.125</v>
      </c>
      <c r="B266">
        <f t="shared" si="40"/>
        <v>20.833333333333307</v>
      </c>
      <c r="C266">
        <f>IFERROR(AVERAGEIFS('Hard Drives'!$I$5:$I$355,'Hard Drives'!$A$5:$A$355,"&gt;="&amp;Predictions!A265,'Hard Drives'!$A$5:$A$355,"&lt;"&amp;Predictions!A266), "")</f>
        <v>8.045593007557601</v>
      </c>
      <c r="D266">
        <f t="shared" si="41"/>
        <v>0.15861777523020187</v>
      </c>
      <c r="E266" t="str">
        <f>IFERROR(AVERAGEIFS(SSDs!$H$5:$H$100,SSDs!$A$5:$A$100,"&gt;="&amp;Predictions!A265, SSDs!$A$5:$A$100,"&lt;"&amp;Predictions!A266), "")</f>
        <v/>
      </c>
      <c r="F266" t="str">
        <f t="shared" si="42"/>
        <v/>
      </c>
      <c r="G266" t="str">
        <f>IFERROR(AVERAGEIFS(XPoint!$H$5:$H$100,XPoint!$A$5:$A$100,"&gt;="&amp;Predictions!A265, XPoint!$A$5:$A$100,"&lt;"&amp;Predictions!A266), "")</f>
        <v/>
      </c>
      <c r="H266" t="str">
        <f t="shared" si="43"/>
        <v/>
      </c>
      <c r="J266" s="8">
        <f t="shared" si="35"/>
        <v>7.9047406647500615</v>
      </c>
      <c r="K266">
        <f t="shared" si="36"/>
        <v>1.983938247437261E-2</v>
      </c>
      <c r="M266" s="8">
        <f t="shared" si="37"/>
        <v>5.9669020849681349</v>
      </c>
      <c r="N266" t="str">
        <f t="shared" si="38"/>
        <v/>
      </c>
      <c r="P266" s="8">
        <f t="shared" si="44"/>
        <v>1.0862381293668204</v>
      </c>
      <c r="Q266" t="str">
        <f t="shared" si="45"/>
        <v/>
      </c>
    </row>
    <row r="267" spans="1:17">
      <c r="A267" s="1">
        <f t="shared" si="39"/>
        <v>36861.5625</v>
      </c>
      <c r="B267">
        <f t="shared" si="40"/>
        <v>20.916666666666639</v>
      </c>
      <c r="C267" t="str">
        <f>IFERROR(AVERAGEIFS('Hard Drives'!$I$5:$I$355,'Hard Drives'!$A$5:$A$355,"&gt;="&amp;Predictions!A266,'Hard Drives'!$A$5:$A$355,"&lt;"&amp;Predictions!A267), "")</f>
        <v/>
      </c>
      <c r="D267" t="str">
        <f t="shared" si="41"/>
        <v/>
      </c>
      <c r="E267" t="str">
        <f>IFERROR(AVERAGEIFS(SSDs!$H$5:$H$100,SSDs!$A$5:$A$100,"&gt;="&amp;Predictions!A266, SSDs!$A$5:$A$100,"&lt;"&amp;Predictions!A267), "")</f>
        <v/>
      </c>
      <c r="F267" t="str">
        <f t="shared" si="42"/>
        <v/>
      </c>
      <c r="G267" t="str">
        <f>IFERROR(AVERAGEIFS(XPoint!$H$5:$H$100,XPoint!$A$5:$A$100,"&gt;="&amp;Predictions!A266, XPoint!$A$5:$A$100,"&lt;"&amp;Predictions!A267), "")</f>
        <v/>
      </c>
      <c r="H267" t="str">
        <f t="shared" si="43"/>
        <v/>
      </c>
      <c r="J267" s="8">
        <f t="shared" si="35"/>
        <v>7.9300341721528955</v>
      </c>
      <c r="K267" t="str">
        <f t="shared" si="36"/>
        <v/>
      </c>
      <c r="M267" s="8">
        <f t="shared" si="37"/>
        <v>5.9924362469971877</v>
      </c>
      <c r="N267" t="str">
        <f t="shared" si="38"/>
        <v/>
      </c>
      <c r="P267" s="8">
        <f t="shared" si="44"/>
        <v>1.0862381294212744</v>
      </c>
      <c r="Q267" t="str">
        <f t="shared" si="45"/>
        <v/>
      </c>
    </row>
    <row r="268" spans="1:17">
      <c r="A268" s="1">
        <f t="shared" si="39"/>
        <v>36892</v>
      </c>
      <c r="B268">
        <f t="shared" si="40"/>
        <v>20.999999999999972</v>
      </c>
      <c r="C268">
        <f>IFERROR(AVERAGEIFS('Hard Drives'!$I$5:$I$355,'Hard Drives'!$A$5:$A$355,"&gt;="&amp;Predictions!A267,'Hard Drives'!$A$5:$A$355,"&lt;"&amp;Predictions!A268), "")</f>
        <v>8.089925703964493</v>
      </c>
      <c r="D268">
        <f t="shared" si="41"/>
        <v>0.1958957936539073</v>
      </c>
      <c r="E268" t="str">
        <f>IFERROR(AVERAGEIFS(SSDs!$H$5:$H$100,SSDs!$A$5:$A$100,"&gt;="&amp;Predictions!A267, SSDs!$A$5:$A$100,"&lt;"&amp;Predictions!A268), "")</f>
        <v/>
      </c>
      <c r="F268" t="str">
        <f t="shared" si="42"/>
        <v/>
      </c>
      <c r="G268" t="str">
        <f>IFERROR(AVERAGEIFS(XPoint!$H$5:$H$100,XPoint!$A$5:$A$100,"&gt;="&amp;Predictions!A267, XPoint!$A$5:$A$100,"&lt;"&amp;Predictions!A268), "")</f>
        <v/>
      </c>
      <c r="H268" t="str">
        <f t="shared" si="43"/>
        <v/>
      </c>
      <c r="J268" s="8">
        <f t="shared" si="35"/>
        <v>7.9552215881421482</v>
      </c>
      <c r="K268">
        <f t="shared" si="36"/>
        <v>1.8145198819479673E-2</v>
      </c>
      <c r="M268" s="8">
        <f t="shared" si="37"/>
        <v>6.0179636728618977</v>
      </c>
      <c r="N268" t="str">
        <f t="shared" si="38"/>
        <v/>
      </c>
      <c r="P268" s="8">
        <f t="shared" si="44"/>
        <v>1.0862381294825956</v>
      </c>
      <c r="Q268" t="str">
        <f t="shared" si="45"/>
        <v/>
      </c>
    </row>
    <row r="269" spans="1:17">
      <c r="A269" s="1">
        <f t="shared" si="39"/>
        <v>36922.4375</v>
      </c>
      <c r="B269">
        <f t="shared" si="40"/>
        <v>21.083333333333304</v>
      </c>
      <c r="C269">
        <f>IFERROR(AVERAGEIFS('Hard Drives'!$I$5:$I$355,'Hard Drives'!$A$5:$A$355,"&gt;="&amp;Predictions!A268,'Hard Drives'!$A$5:$A$355,"&lt;"&amp;Predictions!A269), "")</f>
        <v>8.0889527839601083</v>
      </c>
      <c r="D269">
        <f t="shared" si="41"/>
        <v>0.19503550916719364</v>
      </c>
      <c r="E269" t="str">
        <f>IFERROR(AVERAGEIFS(SSDs!$H$5:$H$100,SSDs!$A$5:$A$100,"&gt;="&amp;Predictions!A268, SSDs!$A$5:$A$100,"&lt;"&amp;Predictions!A269), "")</f>
        <v/>
      </c>
      <c r="F269" t="str">
        <f t="shared" si="42"/>
        <v/>
      </c>
      <c r="G269" t="str">
        <f>IFERROR(AVERAGEIFS(XPoint!$H$5:$H$100,XPoint!$A$5:$A$100,"&gt;="&amp;Predictions!A268, XPoint!$A$5:$A$100,"&lt;"&amp;Predictions!A269), "")</f>
        <v/>
      </c>
      <c r="H269" t="str">
        <f t="shared" si="43"/>
        <v/>
      </c>
      <c r="J269" s="8">
        <f t="shared" si="35"/>
        <v>7.9803016953219572</v>
      </c>
      <c r="K269">
        <f t="shared" si="36"/>
        <v>1.1805059062255365E-2</v>
      </c>
      <c r="M269" s="8">
        <f t="shared" si="37"/>
        <v>6.04348269666347</v>
      </c>
      <c r="N269" t="str">
        <f t="shared" si="38"/>
        <v/>
      </c>
      <c r="P269" s="8">
        <f t="shared" si="44"/>
        <v>1.0862381295516499</v>
      </c>
      <c r="Q269" t="str">
        <f t="shared" si="45"/>
        <v/>
      </c>
    </row>
    <row r="270" spans="1:17">
      <c r="A270" s="1">
        <f t="shared" si="39"/>
        <v>36952.875</v>
      </c>
      <c r="B270">
        <f t="shared" si="40"/>
        <v>21.166666666666636</v>
      </c>
      <c r="C270" t="str">
        <f>IFERROR(AVERAGEIFS('Hard Drives'!$I$5:$I$355,'Hard Drives'!$A$5:$A$355,"&gt;="&amp;Predictions!A269,'Hard Drives'!$A$5:$A$355,"&lt;"&amp;Predictions!A270), "")</f>
        <v/>
      </c>
      <c r="D270" t="str">
        <f t="shared" si="41"/>
        <v/>
      </c>
      <c r="E270" t="str">
        <f>IFERROR(AVERAGEIFS(SSDs!$H$5:$H$100,SSDs!$A$5:$A$100,"&gt;="&amp;Predictions!A269, SSDs!$A$5:$A$100,"&lt;"&amp;Predictions!A270), "")</f>
        <v/>
      </c>
      <c r="F270" t="str">
        <f t="shared" si="42"/>
        <v/>
      </c>
      <c r="G270" t="str">
        <f>IFERROR(AVERAGEIFS(XPoint!$H$5:$H$100,XPoint!$A$5:$A$100,"&gt;="&amp;Predictions!A269, XPoint!$A$5:$A$100,"&lt;"&amp;Predictions!A270), "")</f>
        <v/>
      </c>
      <c r="H270" t="str">
        <f t="shared" si="43"/>
        <v/>
      </c>
      <c r="J270" s="8">
        <f t="shared" si="35"/>
        <v>8.0052733077023603</v>
      </c>
      <c r="K270" t="str">
        <f t="shared" si="36"/>
        <v/>
      </c>
      <c r="M270" s="8">
        <f t="shared" si="37"/>
        <v>6.0689916635846579</v>
      </c>
      <c r="N270" t="str">
        <f t="shared" si="38"/>
        <v/>
      </c>
      <c r="P270" s="8">
        <f t="shared" si="44"/>
        <v>1.086238129629413</v>
      </c>
      <c r="Q270" t="str">
        <f t="shared" si="45"/>
        <v/>
      </c>
    </row>
    <row r="271" spans="1:17">
      <c r="A271" s="1">
        <f t="shared" si="39"/>
        <v>36983.3125</v>
      </c>
      <c r="B271">
        <f t="shared" si="40"/>
        <v>21.249999999999968</v>
      </c>
      <c r="C271" t="str">
        <f>IFERROR(AVERAGEIFS('Hard Drives'!$I$5:$I$355,'Hard Drives'!$A$5:$A$355,"&gt;="&amp;Predictions!A270,'Hard Drives'!$A$5:$A$355,"&lt;"&amp;Predictions!A271), "")</f>
        <v/>
      </c>
      <c r="D271" t="str">
        <f t="shared" si="41"/>
        <v/>
      </c>
      <c r="E271" t="str">
        <f>IFERROR(AVERAGEIFS(SSDs!$H$5:$H$100,SSDs!$A$5:$A$100,"&gt;="&amp;Predictions!A270, SSDs!$A$5:$A$100,"&lt;"&amp;Predictions!A271), "")</f>
        <v/>
      </c>
      <c r="F271" t="str">
        <f t="shared" si="42"/>
        <v/>
      </c>
      <c r="G271" t="str">
        <f>IFERROR(AVERAGEIFS(XPoint!$H$5:$H$100,XPoint!$A$5:$A$100,"&gt;="&amp;Predictions!A270, XPoint!$A$5:$A$100,"&lt;"&amp;Predictions!A271), "")</f>
        <v/>
      </c>
      <c r="H271" t="str">
        <f t="shared" si="43"/>
        <v/>
      </c>
      <c r="J271" s="8">
        <f t="shared" si="35"/>
        <v>8.0301352706168476</v>
      </c>
      <c r="K271" t="str">
        <f t="shared" si="36"/>
        <v/>
      </c>
      <c r="M271" s="8">
        <f t="shared" si="37"/>
        <v>6.0944889301866709</v>
      </c>
      <c r="N271" t="str">
        <f t="shared" si="38"/>
        <v/>
      </c>
      <c r="P271" s="8">
        <f t="shared" si="44"/>
        <v>1.0862381297169825</v>
      </c>
      <c r="Q271" t="str">
        <f t="shared" si="45"/>
        <v/>
      </c>
    </row>
    <row r="272" spans="1:17">
      <c r="A272" s="1">
        <f t="shared" si="39"/>
        <v>37013.75</v>
      </c>
      <c r="B272">
        <f t="shared" si="40"/>
        <v>21.3333333333333</v>
      </c>
      <c r="C272">
        <f>IFERROR(AVERAGEIFS('Hard Drives'!$I$5:$I$355,'Hard Drives'!$A$5:$A$355,"&gt;="&amp;Predictions!A271,'Hard Drives'!$A$5:$A$355,"&lt;"&amp;Predictions!A272), "")</f>
        <v>8.1371827993849006</v>
      </c>
      <c r="D272">
        <f t="shared" si="41"/>
        <v>0.23996111795232719</v>
      </c>
      <c r="E272" t="str">
        <f>IFERROR(AVERAGEIFS(SSDs!$H$5:$H$100,SSDs!$A$5:$A$100,"&gt;="&amp;Predictions!A271, SSDs!$A$5:$A$100,"&lt;"&amp;Predictions!A272), "")</f>
        <v/>
      </c>
      <c r="F272" t="str">
        <f t="shared" si="42"/>
        <v/>
      </c>
      <c r="G272" t="str">
        <f>IFERROR(AVERAGEIFS(XPoint!$H$5:$H$100,XPoint!$A$5:$A$100,"&gt;="&amp;Predictions!A271, XPoint!$A$5:$A$100,"&lt;"&amp;Predictions!A272), "")</f>
        <v/>
      </c>
      <c r="H272" t="str">
        <f t="shared" si="43"/>
        <v/>
      </c>
      <c r="J272" s="8">
        <f t="shared" si="35"/>
        <v>8.05488646062798</v>
      </c>
      <c r="K272">
        <f t="shared" si="36"/>
        <v>6.7726873727938421E-3</v>
      </c>
      <c r="M272" s="8">
        <f t="shared" si="37"/>
        <v>6.1199728646987088</v>
      </c>
      <c r="N272" t="str">
        <f t="shared" si="38"/>
        <v/>
      </c>
      <c r="P272" s="8">
        <f t="shared" si="44"/>
        <v>1.0862381298155959</v>
      </c>
      <c r="Q272" t="str">
        <f t="shared" si="45"/>
        <v/>
      </c>
    </row>
    <row r="273" spans="1:17">
      <c r="A273" s="1">
        <f t="shared" si="39"/>
        <v>37044.1875</v>
      </c>
      <c r="B273">
        <f t="shared" si="40"/>
        <v>21.416666666666632</v>
      </c>
      <c r="C273" t="str">
        <f>IFERROR(AVERAGEIFS('Hard Drives'!$I$5:$I$355,'Hard Drives'!$A$5:$A$355,"&gt;="&amp;Predictions!A272,'Hard Drives'!$A$5:$A$355,"&lt;"&amp;Predictions!A273), "")</f>
        <v/>
      </c>
      <c r="D273" t="str">
        <f t="shared" si="41"/>
        <v/>
      </c>
      <c r="E273" t="str">
        <f>IFERROR(AVERAGEIFS(SSDs!$H$5:$H$100,SSDs!$A$5:$A$100,"&gt;="&amp;Predictions!A272, SSDs!$A$5:$A$100,"&lt;"&amp;Predictions!A273), "")</f>
        <v/>
      </c>
      <c r="F273" t="str">
        <f t="shared" si="42"/>
        <v/>
      </c>
      <c r="G273" t="str">
        <f>IFERROR(AVERAGEIFS(XPoint!$H$5:$H$100,XPoint!$A$5:$A$100,"&gt;="&amp;Predictions!A272, XPoint!$A$5:$A$100,"&lt;"&amp;Predictions!A273), "")</f>
        <v/>
      </c>
      <c r="H273" t="str">
        <f t="shared" si="43"/>
        <v/>
      </c>
      <c r="J273" s="8">
        <f t="shared" ref="J273:J336" si="46">$J$6+(($J$7-$J$6)/POWER(1+$J$8*EXP(-$J$9*(B273-$J$10)), 1/$J$11))</f>
        <v>8.079525785421394</v>
      </c>
      <c r="K273" t="str">
        <f t="shared" ref="K273:K336" si="47">IF(C273&lt;&gt;"", (C273-J273)^2, "")</f>
        <v/>
      </c>
      <c r="M273" s="8">
        <f t="shared" ref="M273:M336" si="48">$M$6+(($M$7-$M$6)/POWER(1+$M$8*EXP(-$M$9*(B273-$M$10)), 1/$M$11))</f>
        <v>6.1454418473001358</v>
      </c>
      <c r="N273" t="str">
        <f t="shared" ref="N273:N336" si="49">IF(E273&lt;&gt;"", (E273-M273)^2, "")</f>
        <v/>
      </c>
      <c r="P273" s="8">
        <f t="shared" si="44"/>
        <v>1.0862381299266453</v>
      </c>
      <c r="Q273" t="str">
        <f t="shared" si="45"/>
        <v/>
      </c>
    </row>
    <row r="274" spans="1:17">
      <c r="A274" s="1">
        <f t="shared" ref="A274:A337" si="50">A273+365.25/12</f>
        <v>37074.625</v>
      </c>
      <c r="B274">
        <f t="shared" ref="B274:B337" si="51">B273+1/12</f>
        <v>21.499999999999964</v>
      </c>
      <c r="C274">
        <f>IFERROR(AVERAGEIFS('Hard Drives'!$I$5:$I$355,'Hard Drives'!$A$5:$A$355,"&gt;="&amp;Predictions!A273,'Hard Drives'!$A$5:$A$355,"&lt;"&amp;Predictions!A274), "")</f>
        <v>8.1479862966275576</v>
      </c>
      <c r="D274">
        <f t="shared" ref="D274:D337" si="52">IF(C274&lt;&gt;"", (C274-$C$14)^2, "")</f>
        <v>0.2506621982949373</v>
      </c>
      <c r="E274" t="str">
        <f>IFERROR(AVERAGEIFS(SSDs!$H$5:$H$100,SSDs!$A$5:$A$100,"&gt;="&amp;Predictions!A273, SSDs!$A$5:$A$100,"&lt;"&amp;Predictions!A274), "")</f>
        <v/>
      </c>
      <c r="F274" t="str">
        <f t="shared" ref="F274:F337" si="53">IF(E274&lt;&gt;"", (E274-$E$14)^2, "")</f>
        <v/>
      </c>
      <c r="G274" t="str">
        <f>IFERROR(AVERAGEIFS(XPoint!$H$5:$H$100,XPoint!$A$5:$A$100,"&gt;="&amp;Predictions!A273, XPoint!$A$5:$A$100,"&lt;"&amp;Predictions!A274), "")</f>
        <v/>
      </c>
      <c r="H274" t="str">
        <f t="shared" ref="H274:H337" si="54">IF(G274&lt;&gt;"", (G274-$G$14)^2, "")</f>
        <v/>
      </c>
      <c r="J274" s="8">
        <f t="shared" si="46"/>
        <v>8.1040521836884789</v>
      </c>
      <c r="K274">
        <f t="shared" si="47"/>
        <v>1.93020627974372E-3</v>
      </c>
      <c r="M274" s="8">
        <f t="shared" si="48"/>
        <v>6.1708942703952312</v>
      </c>
      <c r="N274" t="str">
        <f t="shared" si="49"/>
        <v/>
      </c>
      <c r="P274" s="8">
        <f t="shared" ref="P274:P337" si="55">$P$6+(($P$7-$P$6)/POWER(1+$P$8*EXP(-$P$9*(B274-$P$10)), 1/$P$11))</f>
        <v>1.0862381300516992</v>
      </c>
      <c r="Q274" t="str">
        <f t="shared" ref="Q274:Q337" si="56">IF(G274&lt;&gt;"", (G274-P274)^2, "")</f>
        <v/>
      </c>
    </row>
    <row r="275" spans="1:17">
      <c r="A275" s="1">
        <f t="shared" si="50"/>
        <v>37105.0625</v>
      </c>
      <c r="B275">
        <f t="shared" si="51"/>
        <v>21.583333333333297</v>
      </c>
      <c r="C275">
        <f>IFERROR(AVERAGEIFS('Hard Drives'!$I$5:$I$355,'Hard Drives'!$A$5:$A$355,"&gt;="&amp;Predictions!A274,'Hard Drives'!$A$5:$A$355,"&lt;"&amp;Predictions!A275), "")</f>
        <v>8.1676325843736386</v>
      </c>
      <c r="D275">
        <f t="shared" si="52"/>
        <v>0.27072046493244351</v>
      </c>
      <c r="E275" t="str">
        <f>IFERROR(AVERAGEIFS(SSDs!$H$5:$H$100,SSDs!$A$5:$A$100,"&gt;="&amp;Predictions!A274, SSDs!$A$5:$A$100,"&lt;"&amp;Predictions!A275), "")</f>
        <v/>
      </c>
      <c r="F275" t="str">
        <f t="shared" si="53"/>
        <v/>
      </c>
      <c r="G275" t="str">
        <f>IFERROR(AVERAGEIFS(XPoint!$H$5:$H$100,XPoint!$A$5:$A$100,"&gt;="&amp;Predictions!A274, XPoint!$A$5:$A$100,"&lt;"&amp;Predictions!A275), "")</f>
        <v/>
      </c>
      <c r="H275" t="str">
        <f t="shared" si="54"/>
        <v/>
      </c>
      <c r="J275" s="8">
        <f t="shared" si="46"/>
        <v>8.1284646249980668</v>
      </c>
      <c r="K275">
        <f t="shared" si="47"/>
        <v>1.5341290416464449E-3</v>
      </c>
      <c r="M275" s="8">
        <f t="shared" si="48"/>
        <v>6.1963285388805165</v>
      </c>
      <c r="N275" t="str">
        <f t="shared" si="49"/>
        <v/>
      </c>
      <c r="P275" s="8">
        <f t="shared" si="55"/>
        <v>1.0862381301925237</v>
      </c>
      <c r="Q275" t="str">
        <f t="shared" si="56"/>
        <v/>
      </c>
    </row>
    <row r="276" spans="1:17">
      <c r="A276" s="1">
        <f t="shared" si="50"/>
        <v>37135.5</v>
      </c>
      <c r="B276">
        <f t="shared" si="51"/>
        <v>21.666666666666629</v>
      </c>
      <c r="C276">
        <f>IFERROR(AVERAGEIFS('Hard Drives'!$I$5:$I$355,'Hard Drives'!$A$5:$A$355,"&gt;="&amp;Predictions!A275,'Hard Drives'!$A$5:$A$355,"&lt;"&amp;Predictions!A276), "")</f>
        <v>8.3037297722592935</v>
      </c>
      <c r="D276">
        <f t="shared" si="52"/>
        <v>0.4308678338480692</v>
      </c>
      <c r="E276" t="str">
        <f>IFERROR(AVERAGEIFS(SSDs!$H$5:$H$100,SSDs!$A$5:$A$100,"&gt;="&amp;Predictions!A275, SSDs!$A$5:$A$100,"&lt;"&amp;Predictions!A276), "")</f>
        <v/>
      </c>
      <c r="F276" t="str">
        <f t="shared" si="53"/>
        <v/>
      </c>
      <c r="G276" t="str">
        <f>IFERROR(AVERAGEIFS(XPoint!$H$5:$H$100,XPoint!$A$5:$A$100,"&gt;="&amp;Predictions!A275, XPoint!$A$5:$A$100,"&lt;"&amp;Predictions!A276), "")</f>
        <v/>
      </c>
      <c r="H276" t="str">
        <f t="shared" si="54"/>
        <v/>
      </c>
      <c r="J276" s="8">
        <f t="shared" si="46"/>
        <v>8.1527621096573331</v>
      </c>
      <c r="K276">
        <f t="shared" si="47"/>
        <v>2.2791235151499379E-2</v>
      </c>
      <c r="M276" s="8">
        <f t="shared" si="48"/>
        <v>6.2217430704046404</v>
      </c>
      <c r="N276" t="str">
        <f t="shared" si="49"/>
        <v/>
      </c>
      <c r="P276" s="8">
        <f t="shared" si="55"/>
        <v>1.0862381303511079</v>
      </c>
      <c r="Q276" t="str">
        <f t="shared" si="56"/>
        <v/>
      </c>
    </row>
    <row r="277" spans="1:17">
      <c r="A277" s="1">
        <f t="shared" si="50"/>
        <v>37165.9375</v>
      </c>
      <c r="B277">
        <f t="shared" si="51"/>
        <v>21.749999999999961</v>
      </c>
      <c r="C277" t="str">
        <f>IFERROR(AVERAGEIFS('Hard Drives'!$I$5:$I$355,'Hard Drives'!$A$5:$A$355,"&gt;="&amp;Predictions!A276,'Hard Drives'!$A$5:$A$355,"&lt;"&amp;Predictions!A277), "")</f>
        <v/>
      </c>
      <c r="D277" t="str">
        <f t="shared" si="52"/>
        <v/>
      </c>
      <c r="E277" t="str">
        <f>IFERROR(AVERAGEIFS(SSDs!$H$5:$H$100,SSDs!$A$5:$A$100,"&gt;="&amp;Predictions!A276, SSDs!$A$5:$A$100,"&lt;"&amp;Predictions!A277), "")</f>
        <v/>
      </c>
      <c r="F277" t="str">
        <f t="shared" si="53"/>
        <v/>
      </c>
      <c r="G277" t="str">
        <f>IFERROR(AVERAGEIFS(XPoint!$H$5:$H$100,XPoint!$A$5:$A$100,"&gt;="&amp;Predictions!A276, XPoint!$A$5:$A$100,"&lt;"&amp;Predictions!A277), "")</f>
        <v/>
      </c>
      <c r="H277" t="str">
        <f t="shared" si="54"/>
        <v/>
      </c>
      <c r="J277" s="8">
        <f t="shared" si="46"/>
        <v>8.176943668562334</v>
      </c>
      <c r="K277" t="str">
        <f t="shared" si="47"/>
        <v/>
      </c>
      <c r="M277" s="8">
        <f t="shared" si="48"/>
        <v>6.247136295620809</v>
      </c>
      <c r="N277" t="str">
        <f t="shared" si="49"/>
        <v/>
      </c>
      <c r="P277" s="8">
        <f t="shared" si="55"/>
        <v>1.0862381305296913</v>
      </c>
      <c r="Q277" t="str">
        <f t="shared" si="56"/>
        <v/>
      </c>
    </row>
    <row r="278" spans="1:17">
      <c r="A278" s="1">
        <f t="shared" si="50"/>
        <v>37196.375</v>
      </c>
      <c r="B278">
        <f t="shared" si="51"/>
        <v>21.833333333333293</v>
      </c>
      <c r="C278" t="str">
        <f>IFERROR(AVERAGEIFS('Hard Drives'!$I$5:$I$355,'Hard Drives'!$A$5:$A$355,"&gt;="&amp;Predictions!A277,'Hard Drives'!$A$5:$A$355,"&lt;"&amp;Predictions!A278), "")</f>
        <v/>
      </c>
      <c r="D278" t="str">
        <f t="shared" si="52"/>
        <v/>
      </c>
      <c r="E278" t="str">
        <f>IFERROR(AVERAGEIFS(SSDs!$H$5:$H$100,SSDs!$A$5:$A$100,"&gt;="&amp;Predictions!A277, SSDs!$A$5:$A$100,"&lt;"&amp;Predictions!A278), "")</f>
        <v/>
      </c>
      <c r="F278" t="str">
        <f t="shared" si="53"/>
        <v/>
      </c>
      <c r="G278" t="str">
        <f>IFERROR(AVERAGEIFS(XPoint!$H$5:$H$100,XPoint!$A$5:$A$100,"&gt;="&amp;Predictions!A277, XPoint!$A$5:$A$100,"&lt;"&amp;Predictions!A278), "")</f>
        <v/>
      </c>
      <c r="H278" t="str">
        <f t="shared" si="54"/>
        <v/>
      </c>
      <c r="J278" s="8">
        <f t="shared" si="46"/>
        <v>8.2010083630383477</v>
      </c>
      <c r="K278" t="str">
        <f t="shared" si="47"/>
        <v/>
      </c>
      <c r="M278" s="8">
        <f t="shared" si="48"/>
        <v>6.2725066584317606</v>
      </c>
      <c r="N278" t="str">
        <f t="shared" si="49"/>
        <v/>
      </c>
      <c r="P278" s="8">
        <f t="shared" si="55"/>
        <v>1.086238130730796</v>
      </c>
      <c r="Q278" t="str">
        <f t="shared" si="56"/>
        <v/>
      </c>
    </row>
    <row r="279" spans="1:17">
      <c r="A279" s="1">
        <f t="shared" si="50"/>
        <v>37226.8125</v>
      </c>
      <c r="B279">
        <f t="shared" si="51"/>
        <v>21.916666666666625</v>
      </c>
      <c r="C279">
        <f>IFERROR(AVERAGEIFS('Hard Drives'!$I$5:$I$355,'Hard Drives'!$A$5:$A$355,"&gt;="&amp;Predictions!A278,'Hard Drives'!$A$5:$A$355,"&lt;"&amp;Predictions!A279), "")</f>
        <v>8.3792713926401134</v>
      </c>
      <c r="D279">
        <f t="shared" si="52"/>
        <v>0.53574620056560129</v>
      </c>
      <c r="E279" t="str">
        <f>IFERROR(AVERAGEIFS(SSDs!$H$5:$H$100,SSDs!$A$5:$A$100,"&gt;="&amp;Predictions!A278, SSDs!$A$5:$A$100,"&lt;"&amp;Predictions!A279), "")</f>
        <v/>
      </c>
      <c r="F279" t="str">
        <f t="shared" si="53"/>
        <v/>
      </c>
      <c r="G279" t="str">
        <f>IFERROR(AVERAGEIFS(XPoint!$H$5:$H$100,XPoint!$A$5:$A$100,"&gt;="&amp;Predictions!A278, XPoint!$A$5:$A$100,"&lt;"&amp;Predictions!A279), "")</f>
        <v/>
      </c>
      <c r="H279" t="str">
        <f t="shared" si="54"/>
        <v/>
      </c>
      <c r="J279" s="8">
        <f t="shared" si="46"/>
        <v>8.2249552846704397</v>
      </c>
      <c r="K279">
        <f t="shared" si="47"/>
        <v>2.3813461178908011E-2</v>
      </c>
      <c r="M279" s="8">
        <f t="shared" si="48"/>
        <v>6.2978526162272752</v>
      </c>
      <c r="N279" t="str">
        <f t="shared" si="49"/>
        <v/>
      </c>
      <c r="P279" s="8">
        <f t="shared" si="55"/>
        <v>1.0862381309572622</v>
      </c>
      <c r="Q279" t="str">
        <f t="shared" si="56"/>
        <v/>
      </c>
    </row>
    <row r="280" spans="1:17">
      <c r="A280" s="1">
        <f t="shared" si="50"/>
        <v>37257.25</v>
      </c>
      <c r="B280">
        <f t="shared" si="51"/>
        <v>21.999999999999957</v>
      </c>
      <c r="C280" t="str">
        <f>IFERROR(AVERAGEIFS('Hard Drives'!$I$5:$I$355,'Hard Drives'!$A$5:$A$355,"&gt;="&amp;Predictions!A279,'Hard Drives'!$A$5:$A$355,"&lt;"&amp;Predictions!A280), "")</f>
        <v/>
      </c>
      <c r="D280" t="str">
        <f t="shared" si="52"/>
        <v/>
      </c>
      <c r="E280" t="str">
        <f>IFERROR(AVERAGEIFS(SSDs!$H$5:$H$100,SSDs!$A$5:$A$100,"&gt;="&amp;Predictions!A279, SSDs!$A$5:$A$100,"&lt;"&amp;Predictions!A280), "")</f>
        <v/>
      </c>
      <c r="F280" t="str">
        <f t="shared" si="53"/>
        <v/>
      </c>
      <c r="G280" t="str">
        <f>IFERROR(AVERAGEIFS(XPoint!$H$5:$H$100,XPoint!$A$5:$A$100,"&gt;="&amp;Predictions!A279, XPoint!$A$5:$A$100,"&lt;"&amp;Predictions!A280), "")</f>
        <v/>
      </c>
      <c r="H280" t="str">
        <f t="shared" si="54"/>
        <v/>
      </c>
      <c r="J280" s="8">
        <f t="shared" si="46"/>
        <v>8.2487835551244721</v>
      </c>
      <c r="K280" t="str">
        <f t="shared" si="47"/>
        <v/>
      </c>
      <c r="M280" s="8">
        <f t="shared" si="48"/>
        <v>6.3231726401142314</v>
      </c>
      <c r="N280" t="str">
        <f t="shared" si="49"/>
        <v/>
      </c>
      <c r="P280" s="8">
        <f t="shared" si="55"/>
        <v>1.0862381312122882</v>
      </c>
      <c r="Q280" t="str">
        <f t="shared" si="56"/>
        <v/>
      </c>
    </row>
    <row r="281" spans="1:17">
      <c r="A281" s="1">
        <f t="shared" si="50"/>
        <v>37287.6875</v>
      </c>
      <c r="B281">
        <f t="shared" si="51"/>
        <v>22.08333333333329</v>
      </c>
      <c r="C281" t="str">
        <f>IFERROR(AVERAGEIFS('Hard Drives'!$I$5:$I$355,'Hard Drives'!$A$5:$A$355,"&gt;="&amp;Predictions!A280,'Hard Drives'!$A$5:$A$355,"&lt;"&amp;Predictions!A281), "")</f>
        <v/>
      </c>
      <c r="D281" t="str">
        <f t="shared" si="52"/>
        <v/>
      </c>
      <c r="E281" t="str">
        <f>IFERROR(AVERAGEIFS(SSDs!$H$5:$H$100,SSDs!$A$5:$A$100,"&gt;="&amp;Predictions!A280, SSDs!$A$5:$A$100,"&lt;"&amp;Predictions!A281), "")</f>
        <v/>
      </c>
      <c r="F281" t="str">
        <f t="shared" si="53"/>
        <v/>
      </c>
      <c r="G281" t="str">
        <f>IFERROR(AVERAGEIFS(XPoint!$H$5:$H$100,XPoint!$A$5:$A$100,"&gt;="&amp;Predictions!A280, XPoint!$A$5:$A$100,"&lt;"&amp;Predictions!A281), "")</f>
        <v/>
      </c>
      <c r="H281" t="str">
        <f t="shared" si="54"/>
        <v/>
      </c>
      <c r="J281" s="8">
        <f t="shared" si="46"/>
        <v>8.2724923259588685</v>
      </c>
      <c r="K281" t="str">
        <f t="shared" si="47"/>
        <v/>
      </c>
      <c r="M281" s="8">
        <f t="shared" si="48"/>
        <v>6.3484652151392105</v>
      </c>
      <c r="N281" t="str">
        <f t="shared" si="49"/>
        <v/>
      </c>
      <c r="P281" s="8">
        <f t="shared" si="55"/>
        <v>1.0862381314994758</v>
      </c>
      <c r="Q281" t="str">
        <f t="shared" si="56"/>
        <v/>
      </c>
    </row>
    <row r="282" spans="1:17">
      <c r="A282" s="1">
        <f t="shared" si="50"/>
        <v>37318.125</v>
      </c>
      <c r="B282">
        <f t="shared" si="51"/>
        <v>22.166666666666622</v>
      </c>
      <c r="C282" t="str">
        <f>IFERROR(AVERAGEIFS('Hard Drives'!$I$5:$I$355,'Hard Drives'!$A$5:$A$355,"&gt;="&amp;Predictions!A281,'Hard Drives'!$A$5:$A$355,"&lt;"&amp;Predictions!A282), "")</f>
        <v/>
      </c>
      <c r="D282" t="str">
        <f t="shared" si="52"/>
        <v/>
      </c>
      <c r="E282" t="str">
        <f>IFERROR(AVERAGEIFS(SSDs!$H$5:$H$100,SSDs!$A$5:$A$100,"&gt;="&amp;Predictions!A281, SSDs!$A$5:$A$100,"&lt;"&amp;Predictions!A282), "")</f>
        <v/>
      </c>
      <c r="F282" t="str">
        <f t="shared" si="53"/>
        <v/>
      </c>
      <c r="G282" t="str">
        <f>IFERROR(AVERAGEIFS(XPoint!$H$5:$H$100,XPoint!$A$5:$A$100,"&gt;="&amp;Predictions!A281, XPoint!$A$5:$A$100,"&lt;"&amp;Predictions!A282), "")</f>
        <v/>
      </c>
      <c r="H282" t="str">
        <f t="shared" si="54"/>
        <v/>
      </c>
      <c r="J282" s="8">
        <f t="shared" si="46"/>
        <v>8.2960807784274682</v>
      </c>
      <c r="K282" t="str">
        <f t="shared" si="47"/>
        <v/>
      </c>
      <c r="M282" s="8">
        <f t="shared" si="48"/>
        <v>6.3737288405036532</v>
      </c>
      <c r="N282" t="str">
        <f t="shared" si="49"/>
        <v/>
      </c>
      <c r="P282" s="8">
        <f t="shared" si="55"/>
        <v>1.0862381318228811</v>
      </c>
      <c r="Q282" t="str">
        <f t="shared" si="56"/>
        <v/>
      </c>
    </row>
    <row r="283" spans="1:17">
      <c r="A283" s="1">
        <f t="shared" si="50"/>
        <v>37348.5625</v>
      </c>
      <c r="B283">
        <f t="shared" si="51"/>
        <v>22.249999999999954</v>
      </c>
      <c r="C283">
        <f>IFERROR(AVERAGEIFS('Hard Drives'!$I$5:$I$355,'Hard Drives'!$A$5:$A$355,"&gt;="&amp;Predictions!A282,'Hard Drives'!$A$5:$A$355,"&lt;"&amp;Predictions!A283), "")</f>
        <v>8.3168602486351855</v>
      </c>
      <c r="D283">
        <f t="shared" si="52"/>
        <v>0.44827807014654369</v>
      </c>
      <c r="E283" t="str">
        <f>IFERROR(AVERAGEIFS(SSDs!$H$5:$H$100,SSDs!$A$5:$A$100,"&gt;="&amp;Predictions!A282, SSDs!$A$5:$A$100,"&lt;"&amp;Predictions!A283), "")</f>
        <v/>
      </c>
      <c r="F283" t="str">
        <f t="shared" si="53"/>
        <v/>
      </c>
      <c r="G283" t="str">
        <f>IFERROR(AVERAGEIFS(XPoint!$H$5:$H$100,XPoint!$A$5:$A$100,"&gt;="&amp;Predictions!A282, XPoint!$A$5:$A$100,"&lt;"&amp;Predictions!A283), "")</f>
        <v/>
      </c>
      <c r="H283" t="str">
        <f t="shared" si="54"/>
        <v/>
      </c>
      <c r="J283" s="8">
        <f t="shared" si="46"/>
        <v>8.3195481232737389</v>
      </c>
      <c r="K283">
        <f t="shared" si="47"/>
        <v>7.2246700725789304E-6</v>
      </c>
      <c r="M283" s="8">
        <f t="shared" si="48"/>
        <v>6.3989620297716261</v>
      </c>
      <c r="N283" t="str">
        <f t="shared" si="49"/>
        <v/>
      </c>
      <c r="P283" s="8">
        <f t="shared" si="55"/>
        <v>1.0862381321870711</v>
      </c>
      <c r="Q283" t="str">
        <f t="shared" si="56"/>
        <v/>
      </c>
    </row>
    <row r="284" spans="1:17">
      <c r="A284" s="1">
        <f t="shared" si="50"/>
        <v>37379</v>
      </c>
      <c r="B284">
        <f t="shared" si="51"/>
        <v>22.333333333333286</v>
      </c>
      <c r="C284" t="str">
        <f>IFERROR(AVERAGEIFS('Hard Drives'!$I$5:$I$355,'Hard Drives'!$A$5:$A$355,"&gt;="&amp;Predictions!A283,'Hard Drives'!$A$5:$A$355,"&lt;"&amp;Predictions!A284), "")</f>
        <v/>
      </c>
      <c r="D284" t="str">
        <f t="shared" si="52"/>
        <v/>
      </c>
      <c r="E284" t="str">
        <f>IFERROR(AVERAGEIFS(SSDs!$H$5:$H$100,SSDs!$A$5:$A$100,"&gt;="&amp;Predictions!A283, SSDs!$A$5:$A$100,"&lt;"&amp;Predictions!A284), "")</f>
        <v/>
      </c>
      <c r="F284" t="str">
        <f t="shared" si="53"/>
        <v/>
      </c>
      <c r="G284" t="str">
        <f>IFERROR(AVERAGEIFS(XPoint!$H$5:$H$100,XPoint!$A$5:$A$100,"&gt;="&amp;Predictions!A283, XPoint!$A$5:$A$100,"&lt;"&amp;Predictions!A284), "")</f>
        <v/>
      </c>
      <c r="H284" t="str">
        <f t="shared" si="54"/>
        <v/>
      </c>
      <c r="J284" s="8">
        <f t="shared" si="46"/>
        <v>8.3428936005166374</v>
      </c>
      <c r="K284" t="str">
        <f t="shared" si="47"/>
        <v/>
      </c>
      <c r="M284" s="8">
        <f t="shared" si="48"/>
        <v>6.4241633110701351</v>
      </c>
      <c r="N284" t="str">
        <f t="shared" si="49"/>
        <v/>
      </c>
      <c r="P284" s="8">
        <f t="shared" si="55"/>
        <v>1.0862381325971895</v>
      </c>
      <c r="Q284" t="str">
        <f t="shared" si="56"/>
        <v/>
      </c>
    </row>
    <row r="285" spans="1:17">
      <c r="A285" s="1">
        <f t="shared" si="50"/>
        <v>37409.4375</v>
      </c>
      <c r="B285">
        <f t="shared" si="51"/>
        <v>22.416666666666618</v>
      </c>
      <c r="C285" t="str">
        <f>IFERROR(AVERAGEIFS('Hard Drives'!$I$5:$I$355,'Hard Drives'!$A$5:$A$355,"&gt;="&amp;Predictions!A284,'Hard Drives'!$A$5:$A$355,"&lt;"&amp;Predictions!A285), "")</f>
        <v/>
      </c>
      <c r="D285" t="str">
        <f t="shared" si="52"/>
        <v/>
      </c>
      <c r="E285" t="str">
        <f>IFERROR(AVERAGEIFS(SSDs!$H$5:$H$100,SSDs!$A$5:$A$100,"&gt;="&amp;Predictions!A284, SSDs!$A$5:$A$100,"&lt;"&amp;Predictions!A285), "")</f>
        <v/>
      </c>
      <c r="F285" t="str">
        <f t="shared" si="53"/>
        <v/>
      </c>
      <c r="G285" t="str">
        <f>IFERROR(AVERAGEIFS(XPoint!$H$5:$H$100,XPoint!$A$5:$A$100,"&gt;="&amp;Predictions!A284, XPoint!$A$5:$A$100,"&lt;"&amp;Predictions!A285), "")</f>
        <v/>
      </c>
      <c r="H285" t="str">
        <f t="shared" si="54"/>
        <v/>
      </c>
      <c r="J285" s="8">
        <f t="shared" si="46"/>
        <v>8.3661164792284453</v>
      </c>
      <c r="K285" t="str">
        <f t="shared" si="47"/>
        <v/>
      </c>
      <c r="M285" s="8">
        <f t="shared" si="48"/>
        <v>6.4493312272821157</v>
      </c>
      <c r="N285" t="str">
        <f t="shared" si="49"/>
        <v/>
      </c>
      <c r="P285" s="8">
        <f t="shared" si="55"/>
        <v>1.0862381330590285</v>
      </c>
      <c r="Q285" t="str">
        <f t="shared" si="56"/>
        <v/>
      </c>
    </row>
    <row r="286" spans="1:17">
      <c r="A286" s="1">
        <f t="shared" si="50"/>
        <v>37439.875</v>
      </c>
      <c r="B286">
        <f t="shared" si="51"/>
        <v>22.49999999999995</v>
      </c>
      <c r="C286" t="str">
        <f>IFERROR(AVERAGEIFS('Hard Drives'!$I$5:$I$355,'Hard Drives'!$A$5:$A$355,"&gt;="&amp;Predictions!A285,'Hard Drives'!$A$5:$A$355,"&lt;"&amp;Predictions!A286), "")</f>
        <v/>
      </c>
      <c r="D286" t="str">
        <f t="shared" si="52"/>
        <v/>
      </c>
      <c r="E286" t="str">
        <f>IFERROR(AVERAGEIFS(SSDs!$H$5:$H$100,SSDs!$A$5:$A$100,"&gt;="&amp;Predictions!A285, SSDs!$A$5:$A$100,"&lt;"&amp;Predictions!A286), "")</f>
        <v/>
      </c>
      <c r="F286" t="str">
        <f t="shared" si="53"/>
        <v/>
      </c>
      <c r="G286" t="str">
        <f>IFERROR(AVERAGEIFS(XPoint!$H$5:$H$100,XPoint!$A$5:$A$100,"&gt;="&amp;Predictions!A285, XPoint!$A$5:$A$100,"&lt;"&amp;Predictions!A286), "")</f>
        <v/>
      </c>
      <c r="H286" t="str">
        <f t="shared" si="54"/>
        <v/>
      </c>
      <c r="J286" s="8">
        <f t="shared" si="46"/>
        <v>8.3892160573048589</v>
      </c>
      <c r="K286" t="str">
        <f t="shared" si="47"/>
        <v/>
      </c>
      <c r="M286" s="8">
        <f t="shared" si="48"/>
        <v>6.4744643362320282</v>
      </c>
      <c r="N286" t="str">
        <f t="shared" si="49"/>
        <v/>
      </c>
      <c r="P286" s="8">
        <f t="shared" si="55"/>
        <v>1.0862381335791103</v>
      </c>
      <c r="Q286" t="str">
        <f t="shared" si="56"/>
        <v/>
      </c>
    </row>
    <row r="287" spans="1:17">
      <c r="A287" s="1">
        <f t="shared" si="50"/>
        <v>37470.3125</v>
      </c>
      <c r="B287">
        <f t="shared" si="51"/>
        <v>22.583333333333282</v>
      </c>
      <c r="C287">
        <f>IFERROR(AVERAGEIFS('Hard Drives'!$I$5:$I$355,'Hard Drives'!$A$5:$A$355,"&gt;="&amp;Predictions!A286,'Hard Drives'!$A$5:$A$355,"&lt;"&amp;Predictions!A287), "")</f>
        <v>8.3851098075405055</v>
      </c>
      <c r="D287">
        <f t="shared" si="52"/>
        <v>0.54432710651932692</v>
      </c>
      <c r="E287" t="str">
        <f>IFERROR(AVERAGEIFS(SSDs!$H$5:$H$100,SSDs!$A$5:$A$100,"&gt;="&amp;Predictions!A286, SSDs!$A$5:$A$100,"&lt;"&amp;Predictions!A287), "")</f>
        <v/>
      </c>
      <c r="F287" t="str">
        <f t="shared" si="53"/>
        <v/>
      </c>
      <c r="G287" t="str">
        <f>IFERROR(AVERAGEIFS(XPoint!$H$5:$H$100,XPoint!$A$5:$A$100,"&gt;="&amp;Predictions!A286, XPoint!$A$5:$A$100,"&lt;"&amp;Predictions!A287), "")</f>
        <v/>
      </c>
      <c r="H287" t="str">
        <f t="shared" si="54"/>
        <v/>
      </c>
      <c r="J287" s="8">
        <f t="shared" si="46"/>
        <v>8.4121916612276024</v>
      </c>
      <c r="K287">
        <f t="shared" si="47"/>
        <v>7.3342679912932523E-4</v>
      </c>
      <c r="M287" s="8">
        <f t="shared" si="48"/>
        <v>6.4995612108641581</v>
      </c>
      <c r="N287" t="str">
        <f t="shared" si="49"/>
        <v/>
      </c>
      <c r="P287" s="8">
        <f t="shared" si="55"/>
        <v>1.0862381341647802</v>
      </c>
      <c r="Q287" t="str">
        <f t="shared" si="56"/>
        <v/>
      </c>
    </row>
    <row r="288" spans="1:17">
      <c r="A288" s="1">
        <f t="shared" si="50"/>
        <v>37500.75</v>
      </c>
      <c r="B288">
        <f t="shared" si="51"/>
        <v>22.666666666666615</v>
      </c>
      <c r="C288">
        <f>IFERROR(AVERAGEIFS('Hard Drives'!$I$5:$I$355,'Hard Drives'!$A$5:$A$355,"&gt;="&amp;Predictions!A287,'Hard Drives'!$A$5:$A$355,"&lt;"&amp;Predictions!A288), "")</f>
        <v>8.5189721422100142</v>
      </c>
      <c r="D288">
        <f t="shared" si="52"/>
        <v>0.75976954895942828</v>
      </c>
      <c r="E288" t="str">
        <f>IFERROR(AVERAGEIFS(SSDs!$H$5:$H$100,SSDs!$A$5:$A$100,"&gt;="&amp;Predictions!A287, SSDs!$A$5:$A$100,"&lt;"&amp;Predictions!A288), "")</f>
        <v/>
      </c>
      <c r="F288" t="str">
        <f t="shared" si="53"/>
        <v/>
      </c>
      <c r="G288" t="str">
        <f>IFERROR(AVERAGEIFS(XPoint!$H$5:$H$100,XPoint!$A$5:$A$100,"&gt;="&amp;Predictions!A287, XPoint!$A$5:$A$100,"&lt;"&amp;Predictions!A288), "")</f>
        <v/>
      </c>
      <c r="H288" t="str">
        <f t="shared" si="54"/>
        <v/>
      </c>
      <c r="J288" s="8">
        <f t="shared" si="46"/>
        <v>8.4350426458198999</v>
      </c>
      <c r="K288">
        <f t="shared" si="47"/>
        <v>7.0441603642982034E-3</v>
      </c>
      <c r="M288" s="8">
        <f t="shared" si="48"/>
        <v>6.5246204394136296</v>
      </c>
      <c r="N288" t="str">
        <f t="shared" si="49"/>
        <v/>
      </c>
      <c r="P288" s="8">
        <f t="shared" si="55"/>
        <v>1.0862381348243095</v>
      </c>
      <c r="Q288" t="str">
        <f t="shared" si="56"/>
        <v/>
      </c>
    </row>
    <row r="289" spans="1:17">
      <c r="A289" s="1">
        <f t="shared" si="50"/>
        <v>37531.1875</v>
      </c>
      <c r="B289">
        <f t="shared" si="51"/>
        <v>22.749999999999947</v>
      </c>
      <c r="C289">
        <f>IFERROR(AVERAGEIFS('Hard Drives'!$I$5:$I$355,'Hard Drives'!$A$5:$A$355,"&gt;="&amp;Predictions!A288,'Hard Drives'!$A$5:$A$355,"&lt;"&amp;Predictions!A289), "")</f>
        <v>8.5281168767175721</v>
      </c>
      <c r="D289">
        <f t="shared" si="52"/>
        <v>0.77579514700977559</v>
      </c>
      <c r="E289" t="str">
        <f>IFERROR(AVERAGEIFS(SSDs!$H$5:$H$100,SSDs!$A$5:$A$100,"&gt;="&amp;Predictions!A288, SSDs!$A$5:$A$100,"&lt;"&amp;Predictions!A289), "")</f>
        <v/>
      </c>
      <c r="F289" t="str">
        <f t="shared" si="53"/>
        <v/>
      </c>
      <c r="G289" t="str">
        <f>IFERROR(AVERAGEIFS(XPoint!$H$5:$H$100,XPoint!$A$5:$A$100,"&gt;="&amp;Predictions!A288, XPoint!$A$5:$A$100,"&lt;"&amp;Predictions!A289), "")</f>
        <v/>
      </c>
      <c r="H289" t="str">
        <f t="shared" si="54"/>
        <v/>
      </c>
      <c r="J289" s="8">
        <f t="shared" si="46"/>
        <v>8.4577683939950674</v>
      </c>
      <c r="K289">
        <f t="shared" si="47"/>
        <v>4.9489090213585439E-3</v>
      </c>
      <c r="M289" s="8">
        <f t="shared" si="48"/>
        <v>6.5496406255701505</v>
      </c>
      <c r="N289" t="str">
        <f t="shared" si="49"/>
        <v/>
      </c>
      <c r="P289" s="8">
        <f t="shared" si="55"/>
        <v>1.0862381355670128</v>
      </c>
      <c r="Q289" t="str">
        <f t="shared" si="56"/>
        <v/>
      </c>
    </row>
    <row r="290" spans="1:17">
      <c r="A290" s="1">
        <f t="shared" si="50"/>
        <v>37561.625</v>
      </c>
      <c r="B290">
        <f t="shared" si="51"/>
        <v>22.833333333333279</v>
      </c>
      <c r="C290" t="str">
        <f>IFERROR(AVERAGEIFS('Hard Drives'!$I$5:$I$355,'Hard Drives'!$A$5:$A$355,"&gt;="&amp;Predictions!A289,'Hard Drives'!$A$5:$A$355,"&lt;"&amp;Predictions!A290), "")</f>
        <v/>
      </c>
      <c r="D290" t="str">
        <f t="shared" si="52"/>
        <v/>
      </c>
      <c r="E290" t="str">
        <f>IFERROR(AVERAGEIFS(SSDs!$H$5:$H$100,SSDs!$A$5:$A$100,"&gt;="&amp;Predictions!A289, SSDs!$A$5:$A$100,"&lt;"&amp;Predictions!A290), "")</f>
        <v/>
      </c>
      <c r="F290" t="str">
        <f t="shared" si="53"/>
        <v/>
      </c>
      <c r="G290" t="str">
        <f>IFERROR(AVERAGEIFS(XPoint!$H$5:$H$100,XPoint!$A$5:$A$100,"&gt;="&amp;Predictions!A289, XPoint!$A$5:$A$100,"&lt;"&amp;Predictions!A290), "")</f>
        <v/>
      </c>
      <c r="H290" t="str">
        <f t="shared" si="54"/>
        <v/>
      </c>
      <c r="J290" s="8">
        <f t="shared" si="46"/>
        <v>8.4803683164985184</v>
      </c>
      <c r="K290" t="str">
        <f t="shared" si="47"/>
        <v/>
      </c>
      <c r="M290" s="8">
        <f t="shared" si="48"/>
        <v>6.5746203886346031</v>
      </c>
      <c r="N290" t="str">
        <f t="shared" si="49"/>
        <v/>
      </c>
      <c r="P290" s="8">
        <f t="shared" si="55"/>
        <v>1.0862381364033789</v>
      </c>
      <c r="Q290" t="str">
        <f t="shared" si="56"/>
        <v/>
      </c>
    </row>
    <row r="291" spans="1:17">
      <c r="A291" s="1">
        <f t="shared" si="50"/>
        <v>37592.0625</v>
      </c>
      <c r="B291">
        <f t="shared" si="51"/>
        <v>22.916666666666611</v>
      </c>
      <c r="C291" t="str">
        <f>IFERROR(AVERAGEIFS('Hard Drives'!$I$5:$I$355,'Hard Drives'!$A$5:$A$355,"&gt;="&amp;Predictions!A290,'Hard Drives'!$A$5:$A$355,"&lt;"&amp;Predictions!A291), "")</f>
        <v/>
      </c>
      <c r="D291" t="str">
        <f t="shared" si="52"/>
        <v/>
      </c>
      <c r="E291" t="str">
        <f>IFERROR(AVERAGEIFS(SSDs!$H$5:$H$100,SSDs!$A$5:$A$100,"&gt;="&amp;Predictions!A290, SSDs!$A$5:$A$100,"&lt;"&amp;Predictions!A291), "")</f>
        <v/>
      </c>
      <c r="F291" t="str">
        <f t="shared" si="53"/>
        <v/>
      </c>
      <c r="G291" t="str">
        <f>IFERROR(AVERAGEIFS(XPoint!$H$5:$H$100,XPoint!$A$5:$A$100,"&gt;="&amp;Predictions!A290, XPoint!$A$5:$A$100,"&lt;"&amp;Predictions!A291), "")</f>
        <v/>
      </c>
      <c r="H291" t="str">
        <f t="shared" si="54"/>
        <v/>
      </c>
      <c r="J291" s="8">
        <f t="shared" si="46"/>
        <v>8.5028418516434581</v>
      </c>
      <c r="K291" t="str">
        <f t="shared" si="47"/>
        <v/>
      </c>
      <c r="M291" s="8">
        <f t="shared" si="48"/>
        <v>6.5995583636684216</v>
      </c>
      <c r="N291" t="str">
        <f t="shared" si="49"/>
        <v/>
      </c>
      <c r="P291" s="8">
        <f t="shared" si="55"/>
        <v>1.0862381373452201</v>
      </c>
      <c r="Q291" t="str">
        <f t="shared" si="56"/>
        <v/>
      </c>
    </row>
    <row r="292" spans="1:17">
      <c r="A292" s="1">
        <f t="shared" si="50"/>
        <v>37622.5</v>
      </c>
      <c r="B292">
        <f t="shared" si="51"/>
        <v>22.999999999999943</v>
      </c>
      <c r="C292" t="str">
        <f>IFERROR(AVERAGEIFS('Hard Drives'!$I$5:$I$355,'Hard Drives'!$A$5:$A$355,"&gt;="&amp;Predictions!A291,'Hard Drives'!$A$5:$A$355,"&lt;"&amp;Predictions!A292), "")</f>
        <v/>
      </c>
      <c r="D292" t="str">
        <f t="shared" si="52"/>
        <v/>
      </c>
      <c r="E292" t="str">
        <f>IFERROR(AVERAGEIFS(SSDs!$H$5:$H$100,SSDs!$A$5:$A$100,"&gt;="&amp;Predictions!A291, SSDs!$A$5:$A$100,"&lt;"&amp;Predictions!A292), "")</f>
        <v/>
      </c>
      <c r="F292" t="str">
        <f t="shared" si="53"/>
        <v/>
      </c>
      <c r="G292" t="str">
        <f>IFERROR(AVERAGEIFS(XPoint!$H$5:$H$100,XPoint!$A$5:$A$100,"&gt;="&amp;Predictions!A291, XPoint!$A$5:$A$100,"&lt;"&amp;Predictions!A292), "")</f>
        <v/>
      </c>
      <c r="H292" t="str">
        <f t="shared" si="54"/>
        <v/>
      </c>
      <c r="J292" s="8">
        <f t="shared" si="46"/>
        <v>8.5251884650405731</v>
      </c>
      <c r="K292" t="str">
        <f t="shared" si="47"/>
        <v/>
      </c>
      <c r="M292" s="8">
        <f t="shared" si="48"/>
        <v>6.6244532016358963</v>
      </c>
      <c r="N292" t="str">
        <f t="shared" si="49"/>
        <v/>
      </c>
      <c r="P292" s="8">
        <f t="shared" si="55"/>
        <v>1.0862381384058377</v>
      </c>
      <c r="Q292" t="str">
        <f t="shared" si="56"/>
        <v/>
      </c>
    </row>
    <row r="293" spans="1:17">
      <c r="A293" s="1">
        <f t="shared" si="50"/>
        <v>37652.9375</v>
      </c>
      <c r="B293">
        <f t="shared" si="51"/>
        <v>23.083333333333275</v>
      </c>
      <c r="C293" t="str">
        <f>IFERROR(AVERAGEIFS('Hard Drives'!$I$5:$I$355,'Hard Drives'!$A$5:$A$355,"&gt;="&amp;Predictions!A292,'Hard Drives'!$A$5:$A$355,"&lt;"&amp;Predictions!A293), "")</f>
        <v/>
      </c>
      <c r="D293" t="str">
        <f t="shared" si="52"/>
        <v/>
      </c>
      <c r="E293" t="str">
        <f>IFERROR(AVERAGEIFS(SSDs!$H$5:$H$100,SSDs!$A$5:$A$100,"&gt;="&amp;Predictions!A292, SSDs!$A$5:$A$100,"&lt;"&amp;Predictions!A293), "")</f>
        <v/>
      </c>
      <c r="F293" t="str">
        <f t="shared" si="53"/>
        <v/>
      </c>
      <c r="G293" t="str">
        <f>IFERROR(AVERAGEIFS(XPoint!$H$5:$H$100,XPoint!$A$5:$A$100,"&gt;="&amp;Predictions!A292, XPoint!$A$5:$A$100,"&lt;"&amp;Predictions!A293), "")</f>
        <v/>
      </c>
      <c r="H293" t="str">
        <f t="shared" si="54"/>
        <v/>
      </c>
      <c r="J293" s="8">
        <f t="shared" si="46"/>
        <v>8.5474076493219489</v>
      </c>
      <c r="K293" t="str">
        <f t="shared" si="47"/>
        <v/>
      </c>
      <c r="M293" s="8">
        <f t="shared" si="48"/>
        <v>6.6493035695394109</v>
      </c>
      <c r="N293" t="str">
        <f t="shared" si="49"/>
        <v/>
      </c>
      <c r="P293" s="8">
        <f t="shared" si="55"/>
        <v>1.086238139600211</v>
      </c>
      <c r="Q293" t="str">
        <f t="shared" si="56"/>
        <v/>
      </c>
    </row>
    <row r="294" spans="1:17">
      <c r="A294" s="1">
        <f t="shared" si="50"/>
        <v>37683.375</v>
      </c>
      <c r="B294">
        <f t="shared" si="51"/>
        <v>23.166666666666607</v>
      </c>
      <c r="C294" t="str">
        <f>IFERROR(AVERAGEIFS('Hard Drives'!$I$5:$I$355,'Hard Drives'!$A$5:$A$355,"&gt;="&amp;Predictions!A293,'Hard Drives'!$A$5:$A$355,"&lt;"&amp;Predictions!A294), "")</f>
        <v/>
      </c>
      <c r="D294" t="str">
        <f t="shared" si="52"/>
        <v/>
      </c>
      <c r="E294" t="str">
        <f>IFERROR(AVERAGEIFS(SSDs!$H$5:$H$100,SSDs!$A$5:$A$100,"&gt;="&amp;Predictions!A293, SSDs!$A$5:$A$100,"&lt;"&amp;Predictions!A294), "")</f>
        <v/>
      </c>
      <c r="F294" t="str">
        <f t="shared" si="53"/>
        <v/>
      </c>
      <c r="G294" t="str">
        <f>IFERROR(AVERAGEIFS(XPoint!$H$5:$H$100,XPoint!$A$5:$A$100,"&gt;="&amp;Predictions!A293, XPoint!$A$5:$A$100,"&lt;"&amp;Predictions!A294), "")</f>
        <v/>
      </c>
      <c r="H294" t="str">
        <f t="shared" si="54"/>
        <v/>
      </c>
      <c r="J294" s="8">
        <f t="shared" si="46"/>
        <v>8.5694989238595625</v>
      </c>
      <c r="K294" t="str">
        <f t="shared" si="47"/>
        <v/>
      </c>
      <c r="M294" s="8">
        <f t="shared" si="48"/>
        <v>6.674108150547676</v>
      </c>
      <c r="N294" t="str">
        <f t="shared" si="49"/>
        <v/>
      </c>
      <c r="P294" s="8">
        <f t="shared" si="55"/>
        <v>1.0862381409452075</v>
      </c>
      <c r="Q294" t="str">
        <f t="shared" si="56"/>
        <v/>
      </c>
    </row>
    <row r="295" spans="1:17">
      <c r="A295" s="1">
        <f t="shared" si="50"/>
        <v>37713.8125</v>
      </c>
      <c r="B295">
        <f t="shared" si="51"/>
        <v>23.24999999999994</v>
      </c>
      <c r="C295" t="str">
        <f>IFERROR(AVERAGEIFS('Hard Drives'!$I$5:$I$355,'Hard Drives'!$A$5:$A$355,"&gt;="&amp;Predictions!A294,'Hard Drives'!$A$5:$A$355,"&lt;"&amp;Predictions!A295), "")</f>
        <v/>
      </c>
      <c r="D295" t="str">
        <f t="shared" si="52"/>
        <v/>
      </c>
      <c r="E295">
        <f>IFERROR(AVERAGEIFS(SSDs!$H$5:$H$100,SSDs!$A$5:$A$100,"&gt;="&amp;Predictions!A294, SSDs!$A$5:$A$100,"&lt;"&amp;Predictions!A295), "")</f>
        <v>6.489454989793388</v>
      </c>
      <c r="F295">
        <f t="shared" si="53"/>
        <v>2.1597887221056</v>
      </c>
      <c r="G295" t="str">
        <f>IFERROR(AVERAGEIFS(XPoint!$H$5:$H$100,XPoint!$A$5:$A$100,"&gt;="&amp;Predictions!A294, XPoint!$A$5:$A$100,"&lt;"&amp;Predictions!A295), "")</f>
        <v/>
      </c>
      <c r="H295" t="str">
        <f t="shared" si="54"/>
        <v/>
      </c>
      <c r="J295" s="8">
        <f t="shared" si="46"/>
        <v>8.5914618344785403</v>
      </c>
      <c r="K295" t="str">
        <f t="shared" si="47"/>
        <v/>
      </c>
      <c r="M295" s="8">
        <f t="shared" si="48"/>
        <v>6.6988656441170153</v>
      </c>
      <c r="N295">
        <f t="shared" si="49"/>
        <v>4.3852822144249758E-2</v>
      </c>
      <c r="P295" s="8">
        <f t="shared" si="55"/>
        <v>1.0862381424598233</v>
      </c>
      <c r="Q295" t="str">
        <f t="shared" si="56"/>
        <v/>
      </c>
    </row>
    <row r="296" spans="1:17">
      <c r="A296" s="1">
        <f t="shared" si="50"/>
        <v>37744.25</v>
      </c>
      <c r="B296">
        <f t="shared" si="51"/>
        <v>23.333333333333272</v>
      </c>
      <c r="C296" t="str">
        <f>IFERROR(AVERAGEIFS('Hard Drives'!$I$5:$I$355,'Hard Drives'!$A$5:$A$355,"&gt;="&amp;Predictions!A295,'Hard Drives'!$A$5:$A$355,"&lt;"&amp;Predictions!A296), "")</f>
        <v/>
      </c>
      <c r="D296" t="str">
        <f t="shared" si="52"/>
        <v/>
      </c>
      <c r="E296" t="str">
        <f>IFERROR(AVERAGEIFS(SSDs!$H$5:$H$100,SSDs!$A$5:$A$100,"&gt;="&amp;Predictions!A295, SSDs!$A$5:$A$100,"&lt;"&amp;Predictions!A296), "")</f>
        <v/>
      </c>
      <c r="F296" t="str">
        <f t="shared" si="53"/>
        <v/>
      </c>
      <c r="G296" t="str">
        <f>IFERROR(AVERAGEIFS(XPoint!$H$5:$H$100,XPoint!$A$5:$A$100,"&gt;="&amp;Predictions!A295, XPoint!$A$5:$A$100,"&lt;"&amp;Predictions!A296), "")</f>
        <v/>
      </c>
      <c r="H296" t="str">
        <f t="shared" si="54"/>
        <v/>
      </c>
      <c r="J296" s="8">
        <f t="shared" si="46"/>
        <v>8.6132959531655189</v>
      </c>
      <c r="K296" t="str">
        <f t="shared" si="47"/>
        <v/>
      </c>
      <c r="M296" s="8">
        <f t="shared" si="48"/>
        <v>6.7235747661057701</v>
      </c>
      <c r="N296" t="str">
        <f t="shared" si="49"/>
        <v/>
      </c>
      <c r="P296" s="8">
        <f t="shared" si="55"/>
        <v>1.0862381441654485</v>
      </c>
      <c r="Q296" t="str">
        <f t="shared" si="56"/>
        <v/>
      </c>
    </row>
    <row r="297" spans="1:17">
      <c r="A297" s="1">
        <f t="shared" si="50"/>
        <v>37774.6875</v>
      </c>
      <c r="B297">
        <f t="shared" si="51"/>
        <v>23.416666666666604</v>
      </c>
      <c r="C297" t="str">
        <f>IFERROR(AVERAGEIFS('Hard Drives'!$I$5:$I$355,'Hard Drives'!$A$5:$A$355,"&gt;="&amp;Predictions!A296,'Hard Drives'!$A$5:$A$355,"&lt;"&amp;Predictions!A297), "")</f>
        <v/>
      </c>
      <c r="D297" t="str">
        <f t="shared" si="52"/>
        <v/>
      </c>
      <c r="E297" t="str">
        <f>IFERROR(AVERAGEIFS(SSDs!$H$5:$H$100,SSDs!$A$5:$A$100,"&gt;="&amp;Predictions!A296, SSDs!$A$5:$A$100,"&lt;"&amp;Predictions!A297), "")</f>
        <v/>
      </c>
      <c r="F297" t="str">
        <f t="shared" si="53"/>
        <v/>
      </c>
      <c r="G297" t="str">
        <f>IFERROR(AVERAGEIFS(XPoint!$H$5:$H$100,XPoint!$A$5:$A$100,"&gt;="&amp;Predictions!A296, XPoint!$A$5:$A$100,"&lt;"&amp;Predictions!A297), "")</f>
        <v/>
      </c>
      <c r="H297" t="str">
        <f t="shared" si="54"/>
        <v/>
      </c>
      <c r="J297" s="8">
        <f t="shared" si="46"/>
        <v>8.6350008777723275</v>
      </c>
      <c r="K297" t="str">
        <f t="shared" si="47"/>
        <v/>
      </c>
      <c r="M297" s="8">
        <f t="shared" si="48"/>
        <v>6.7482342488818947</v>
      </c>
      <c r="N297" t="str">
        <f t="shared" si="49"/>
        <v/>
      </c>
      <c r="P297" s="8">
        <f t="shared" si="55"/>
        <v>1.0862381460861719</v>
      </c>
      <c r="Q297" t="str">
        <f t="shared" si="56"/>
        <v/>
      </c>
    </row>
    <row r="298" spans="1:17">
      <c r="A298" s="1">
        <f t="shared" si="50"/>
        <v>37805.125</v>
      </c>
      <c r="B298">
        <f t="shared" si="51"/>
        <v>23.499999999999936</v>
      </c>
      <c r="C298" t="str">
        <f>IFERROR(AVERAGEIFS('Hard Drives'!$I$5:$I$355,'Hard Drives'!$A$5:$A$355,"&gt;="&amp;Predictions!A297,'Hard Drives'!$A$5:$A$355,"&lt;"&amp;Predictions!A298), "")</f>
        <v/>
      </c>
      <c r="D298" t="str">
        <f t="shared" si="52"/>
        <v/>
      </c>
      <c r="E298" t="str">
        <f>IFERROR(AVERAGEIFS(SSDs!$H$5:$H$100,SSDs!$A$5:$A$100,"&gt;="&amp;Predictions!A297, SSDs!$A$5:$A$100,"&lt;"&amp;Predictions!A298), "")</f>
        <v/>
      </c>
      <c r="F298" t="str">
        <f t="shared" si="53"/>
        <v/>
      </c>
      <c r="G298" t="str">
        <f>IFERROR(AVERAGEIFS(XPoint!$H$5:$H$100,XPoint!$A$5:$A$100,"&gt;="&amp;Predictions!A297, XPoint!$A$5:$A$100,"&lt;"&amp;Predictions!A298), "")</f>
        <v/>
      </c>
      <c r="H298" t="str">
        <f t="shared" si="54"/>
        <v/>
      </c>
      <c r="J298" s="8">
        <f t="shared" si="46"/>
        <v>8.6565762317152899</v>
      </c>
      <c r="K298" t="str">
        <f t="shared" si="47"/>
        <v/>
      </c>
      <c r="M298" s="8">
        <f t="shared" si="48"/>
        <v>6.7728428414237705</v>
      </c>
      <c r="N298" t="str">
        <f t="shared" si="49"/>
        <v/>
      </c>
      <c r="P298" s="8">
        <f t="shared" si="55"/>
        <v>1.0862381482491195</v>
      </c>
      <c r="Q298" t="str">
        <f t="shared" si="56"/>
        <v/>
      </c>
    </row>
    <row r="299" spans="1:17">
      <c r="A299" s="1">
        <f t="shared" si="50"/>
        <v>37835.5625</v>
      </c>
      <c r="B299">
        <f t="shared" si="51"/>
        <v>23.583333333333268</v>
      </c>
      <c r="C299" t="str">
        <f>IFERROR(AVERAGEIFS('Hard Drives'!$I$5:$I$355,'Hard Drives'!$A$5:$A$355,"&gt;="&amp;Predictions!A298,'Hard Drives'!$A$5:$A$355,"&lt;"&amp;Predictions!A299), "")</f>
        <v/>
      </c>
      <c r="D299" t="str">
        <f t="shared" si="52"/>
        <v/>
      </c>
      <c r="E299" t="str">
        <f>IFERROR(AVERAGEIFS(SSDs!$H$5:$H$100,SSDs!$A$5:$A$100,"&gt;="&amp;Predictions!A298, SSDs!$A$5:$A$100,"&lt;"&amp;Predictions!A299), "")</f>
        <v/>
      </c>
      <c r="F299" t="str">
        <f t="shared" si="53"/>
        <v/>
      </c>
      <c r="G299" t="str">
        <f>IFERROR(AVERAGEIFS(XPoint!$H$5:$H$100,XPoint!$A$5:$A$100,"&gt;="&amp;Predictions!A298, XPoint!$A$5:$A$100,"&lt;"&amp;Predictions!A299), "")</f>
        <v/>
      </c>
      <c r="H299" t="str">
        <f t="shared" si="54"/>
        <v/>
      </c>
      <c r="J299" s="8">
        <f t="shared" si="46"/>
        <v>8.6780216636703766</v>
      </c>
      <c r="K299" t="str">
        <f t="shared" si="47"/>
        <v/>
      </c>
      <c r="M299" s="8">
        <f t="shared" si="48"/>
        <v>6.7973993094143594</v>
      </c>
      <c r="N299" t="str">
        <f t="shared" si="49"/>
        <v/>
      </c>
      <c r="P299" s="8">
        <f t="shared" si="55"/>
        <v>1.0862381506848384</v>
      </c>
      <c r="Q299" t="str">
        <f t="shared" si="56"/>
        <v/>
      </c>
    </row>
    <row r="300" spans="1:17">
      <c r="A300" s="1">
        <f t="shared" si="50"/>
        <v>37866</v>
      </c>
      <c r="B300">
        <f t="shared" si="51"/>
        <v>23.6666666666666</v>
      </c>
      <c r="C300" t="str">
        <f>IFERROR(AVERAGEIFS('Hard Drives'!$I$5:$I$355,'Hard Drives'!$A$5:$A$355,"&gt;="&amp;Predictions!A299,'Hard Drives'!$A$5:$A$355,"&lt;"&amp;Predictions!A300), "")</f>
        <v/>
      </c>
      <c r="D300" t="str">
        <f t="shared" si="52"/>
        <v/>
      </c>
      <c r="E300" t="str">
        <f>IFERROR(AVERAGEIFS(SSDs!$H$5:$H$100,SSDs!$A$5:$A$100,"&gt;="&amp;Predictions!A299, SSDs!$A$5:$A$100,"&lt;"&amp;Predictions!A300), "")</f>
        <v/>
      </c>
      <c r="F300" t="str">
        <f t="shared" si="53"/>
        <v/>
      </c>
      <c r="G300" t="str">
        <f>IFERROR(AVERAGEIFS(XPoint!$H$5:$H$100,XPoint!$A$5:$A$100,"&gt;="&amp;Predictions!A299, XPoint!$A$5:$A$100,"&lt;"&amp;Predictions!A300), "")</f>
        <v/>
      </c>
      <c r="H300" t="str">
        <f t="shared" si="54"/>
        <v/>
      </c>
      <c r="J300" s="8">
        <f t="shared" si="46"/>
        <v>8.6993368472644637</v>
      </c>
      <c r="K300" t="str">
        <f t="shared" si="47"/>
        <v/>
      </c>
      <c r="M300" s="8">
        <f t="shared" si="48"/>
        <v>6.8219024353287328</v>
      </c>
      <c r="N300" t="str">
        <f t="shared" si="49"/>
        <v/>
      </c>
      <c r="P300" s="8">
        <f t="shared" si="55"/>
        <v>1.0862381534277283</v>
      </c>
      <c r="Q300" t="str">
        <f t="shared" si="56"/>
        <v/>
      </c>
    </row>
    <row r="301" spans="1:17">
      <c r="A301" s="1">
        <f t="shared" si="50"/>
        <v>37896.4375</v>
      </c>
      <c r="B301">
        <f t="shared" si="51"/>
        <v>23.749999999999932</v>
      </c>
      <c r="C301" t="str">
        <f>IFERROR(AVERAGEIFS('Hard Drives'!$I$5:$I$355,'Hard Drives'!$A$5:$A$355,"&gt;="&amp;Predictions!A300,'Hard Drives'!$A$5:$A$355,"&lt;"&amp;Predictions!A301), "")</f>
        <v/>
      </c>
      <c r="D301" t="str">
        <f t="shared" si="52"/>
        <v/>
      </c>
      <c r="E301" t="str">
        <f>IFERROR(AVERAGEIFS(SSDs!$H$5:$H$100,SSDs!$A$5:$A$100,"&gt;="&amp;Predictions!A300, SSDs!$A$5:$A$100,"&lt;"&amp;Predictions!A301), "")</f>
        <v/>
      </c>
      <c r="F301" t="str">
        <f t="shared" si="53"/>
        <v/>
      </c>
      <c r="G301" t="str">
        <f>IFERROR(AVERAGEIFS(XPoint!$H$5:$H$100,XPoint!$A$5:$A$100,"&gt;="&amp;Predictions!A300, XPoint!$A$5:$A$100,"&lt;"&amp;Predictions!A301), "")</f>
        <v/>
      </c>
      <c r="H301" t="str">
        <f t="shared" si="54"/>
        <v/>
      </c>
      <c r="J301" s="8">
        <f t="shared" si="46"/>
        <v>8.7205214807629901</v>
      </c>
      <c r="K301" t="str">
        <f t="shared" si="47"/>
        <v/>
      </c>
      <c r="M301" s="8">
        <f t="shared" si="48"/>
        <v>6.8463510185150582</v>
      </c>
      <c r="N301" t="str">
        <f t="shared" si="49"/>
        <v/>
      </c>
      <c r="P301" s="8">
        <f t="shared" si="55"/>
        <v>1.0862381565165269</v>
      </c>
      <c r="Q301" t="str">
        <f t="shared" si="56"/>
        <v/>
      </c>
    </row>
    <row r="302" spans="1:17">
      <c r="A302" s="1">
        <f t="shared" si="50"/>
        <v>37926.875</v>
      </c>
      <c r="B302">
        <f t="shared" si="51"/>
        <v>23.833333333333265</v>
      </c>
      <c r="C302">
        <f>IFERROR(AVERAGEIFS('Hard Drives'!$I$5:$I$355,'Hard Drives'!$A$5:$A$355,"&gt;="&amp;Predictions!A301,'Hard Drives'!$A$5:$A$355,"&lt;"&amp;Predictions!A302), "")</f>
        <v>8.6708434061108335</v>
      </c>
      <c r="D302">
        <f t="shared" si="52"/>
        <v>1.0475908769419451</v>
      </c>
      <c r="E302" t="str">
        <f>IFERROR(AVERAGEIFS(SSDs!$H$5:$H$100,SSDs!$A$5:$A$100,"&gt;="&amp;Predictions!A301, SSDs!$A$5:$A$100,"&lt;"&amp;Predictions!A302), "")</f>
        <v/>
      </c>
      <c r="F302" t="str">
        <f t="shared" si="53"/>
        <v/>
      </c>
      <c r="G302" t="str">
        <f>IFERROR(AVERAGEIFS(XPoint!$H$5:$H$100,XPoint!$A$5:$A$100,"&gt;="&amp;Predictions!A301, XPoint!$A$5:$A$100,"&lt;"&amp;Predictions!A302), "")</f>
        <v/>
      </c>
      <c r="H302" t="str">
        <f t="shared" si="54"/>
        <v/>
      </c>
      <c r="J302" s="8">
        <f t="shared" si="46"/>
        <v>8.7415752867542018</v>
      </c>
      <c r="K302">
        <f t="shared" si="47"/>
        <v>5.0029989393477027E-3</v>
      </c>
      <c r="M302" s="8">
        <f t="shared" si="48"/>
        <v>6.8707438752691044</v>
      </c>
      <c r="N302" t="str">
        <f t="shared" si="49"/>
        <v/>
      </c>
      <c r="P302" s="8">
        <f t="shared" si="55"/>
        <v>1.0862381599948567</v>
      </c>
      <c r="Q302" t="str">
        <f t="shared" si="56"/>
        <v/>
      </c>
    </row>
    <row r="303" spans="1:17">
      <c r="A303" s="1">
        <f t="shared" si="50"/>
        <v>37957.3125</v>
      </c>
      <c r="B303">
        <f t="shared" si="51"/>
        <v>23.916666666666597</v>
      </c>
      <c r="C303">
        <f>IFERROR(AVERAGEIFS('Hard Drives'!$I$5:$I$355,'Hard Drives'!$A$5:$A$355,"&gt;="&amp;Predictions!A302,'Hard Drives'!$A$5:$A$355,"&lt;"&amp;Predictions!A303), "")</f>
        <v>8.7621191616179583</v>
      </c>
      <c r="D303">
        <f t="shared" si="52"/>
        <v>1.2427670567283171</v>
      </c>
      <c r="E303" t="str">
        <f>IFERROR(AVERAGEIFS(SSDs!$H$5:$H$100,SSDs!$A$5:$A$100,"&gt;="&amp;Predictions!A302, SSDs!$A$5:$A$100,"&lt;"&amp;Predictions!A303), "")</f>
        <v/>
      </c>
      <c r="F303" t="str">
        <f t="shared" si="53"/>
        <v/>
      </c>
      <c r="G303" t="str">
        <f>IFERROR(AVERAGEIFS(XPoint!$H$5:$H$100,XPoint!$A$5:$A$100,"&gt;="&amp;Predictions!A302, XPoint!$A$5:$A$100,"&lt;"&amp;Predictions!A303), "")</f>
        <v/>
      </c>
      <c r="H303" t="str">
        <f t="shared" si="54"/>
        <v/>
      </c>
      <c r="J303" s="8">
        <f t="shared" si="46"/>
        <v>8.7624980118302496</v>
      </c>
      <c r="K303">
        <f t="shared" si="47"/>
        <v>1.4352748335310722E-7</v>
      </c>
      <c r="M303" s="8">
        <f t="shared" si="48"/>
        <v>6.8950798389023866</v>
      </c>
      <c r="N303" t="str">
        <f t="shared" si="49"/>
        <v/>
      </c>
      <c r="P303" s="8">
        <f t="shared" si="55"/>
        <v>1.0862381639118421</v>
      </c>
      <c r="Q303" t="str">
        <f t="shared" si="56"/>
        <v/>
      </c>
    </row>
    <row r="304" spans="1:17">
      <c r="A304" s="1">
        <f t="shared" si="50"/>
        <v>37987.75</v>
      </c>
      <c r="B304">
        <f t="shared" si="51"/>
        <v>23.999999999999929</v>
      </c>
      <c r="C304" t="str">
        <f>IFERROR(AVERAGEIFS('Hard Drives'!$I$5:$I$355,'Hard Drives'!$A$5:$A$355,"&gt;="&amp;Predictions!A303,'Hard Drives'!$A$5:$A$355,"&lt;"&amp;Predictions!A304), "")</f>
        <v/>
      </c>
      <c r="D304" t="str">
        <f t="shared" si="52"/>
        <v/>
      </c>
      <c r="E304" t="str">
        <f>IFERROR(AVERAGEIFS(SSDs!$H$5:$H$100,SSDs!$A$5:$A$100,"&gt;="&amp;Predictions!A303, SSDs!$A$5:$A$100,"&lt;"&amp;Predictions!A304), "")</f>
        <v/>
      </c>
      <c r="F304" t="str">
        <f t="shared" si="53"/>
        <v/>
      </c>
      <c r="G304" t="str">
        <f>IFERROR(AVERAGEIFS(XPoint!$H$5:$H$100,XPoint!$A$5:$A$100,"&gt;="&amp;Predictions!A303, XPoint!$A$5:$A$100,"&lt;"&amp;Predictions!A304), "")</f>
        <v/>
      </c>
      <c r="H304" t="str">
        <f t="shared" si="54"/>
        <v/>
      </c>
      <c r="J304" s="8">
        <f t="shared" si="46"/>
        <v>8.7832894262653998</v>
      </c>
      <c r="K304" t="str">
        <f t="shared" si="47"/>
        <v/>
      </c>
      <c r="M304" s="8">
        <f t="shared" si="48"/>
        <v>6.9193577598039759</v>
      </c>
      <c r="N304" t="str">
        <f t="shared" si="49"/>
        <v/>
      </c>
      <c r="P304" s="8">
        <f t="shared" si="55"/>
        <v>1.0862381683228024</v>
      </c>
      <c r="Q304" t="str">
        <f t="shared" si="56"/>
        <v/>
      </c>
    </row>
    <row r="305" spans="1:17">
      <c r="A305" s="1">
        <f t="shared" si="50"/>
        <v>38018.1875</v>
      </c>
      <c r="B305">
        <f t="shared" si="51"/>
        <v>24.083333333333261</v>
      </c>
      <c r="C305" t="str">
        <f>IFERROR(AVERAGEIFS('Hard Drives'!$I$5:$I$355,'Hard Drives'!$A$5:$A$355,"&gt;="&amp;Predictions!A304,'Hard Drives'!$A$5:$A$355,"&lt;"&amp;Predictions!A305), "")</f>
        <v/>
      </c>
      <c r="D305" t="str">
        <f t="shared" si="52"/>
        <v/>
      </c>
      <c r="E305" t="str">
        <f>IFERROR(AVERAGEIFS(SSDs!$H$5:$H$100,SSDs!$A$5:$A$100,"&gt;="&amp;Predictions!A304, SSDs!$A$5:$A$100,"&lt;"&amp;Predictions!A305), "")</f>
        <v/>
      </c>
      <c r="F305" t="str">
        <f t="shared" si="53"/>
        <v/>
      </c>
      <c r="G305" t="str">
        <f>IFERROR(AVERAGEIFS(XPoint!$H$5:$H$100,XPoint!$A$5:$A$100,"&gt;="&amp;Predictions!A304, XPoint!$A$5:$A$100,"&lt;"&amp;Predictions!A305), "")</f>
        <v/>
      </c>
      <c r="H305" t="str">
        <f t="shared" si="54"/>
        <v/>
      </c>
      <c r="J305" s="8">
        <f t="shared" si="46"/>
        <v>8.80394932369156</v>
      </c>
      <c r="K305" t="str">
        <f t="shared" si="47"/>
        <v/>
      </c>
      <c r="M305" s="8">
        <f t="shared" si="48"/>
        <v>6.9435765054960985</v>
      </c>
      <c r="N305" t="str">
        <f t="shared" si="49"/>
        <v/>
      </c>
      <c r="P305" s="8">
        <f t="shared" si="55"/>
        <v>1.0862381732900332</v>
      </c>
      <c r="Q305" t="str">
        <f t="shared" si="56"/>
        <v/>
      </c>
    </row>
    <row r="306" spans="1:17">
      <c r="A306" s="1">
        <f t="shared" si="50"/>
        <v>38048.625</v>
      </c>
      <c r="B306">
        <f t="shared" si="51"/>
        <v>24.166666666666593</v>
      </c>
      <c r="C306" t="str">
        <f>IFERROR(AVERAGEIFS('Hard Drives'!$I$5:$I$355,'Hard Drives'!$A$5:$A$355,"&gt;="&amp;Predictions!A305,'Hard Drives'!$A$5:$A$355,"&lt;"&amp;Predictions!A306), "")</f>
        <v/>
      </c>
      <c r="D306" t="str">
        <f t="shared" si="52"/>
        <v/>
      </c>
      <c r="E306" t="str">
        <f>IFERROR(AVERAGEIFS(SSDs!$H$5:$H$100,SSDs!$A$5:$A$100,"&gt;="&amp;Predictions!A305, SSDs!$A$5:$A$100,"&lt;"&amp;Predictions!A306), "")</f>
        <v/>
      </c>
      <c r="F306" t="str">
        <f t="shared" si="53"/>
        <v/>
      </c>
      <c r="G306" t="str">
        <f>IFERROR(AVERAGEIFS(XPoint!$H$5:$H$100,XPoint!$A$5:$A$100,"&gt;="&amp;Predictions!A305, XPoint!$A$5:$A$100,"&lt;"&amp;Predictions!A306), "")</f>
        <v/>
      </c>
      <c r="H306" t="str">
        <f t="shared" si="54"/>
        <v/>
      </c>
      <c r="J306" s="8">
        <f t="shared" si="46"/>
        <v>8.8244775207713637</v>
      </c>
      <c r="K306" t="str">
        <f t="shared" si="47"/>
        <v/>
      </c>
      <c r="M306" s="8">
        <f t="shared" si="48"/>
        <v>6.9677349606835683</v>
      </c>
      <c r="N306" t="str">
        <f t="shared" si="49"/>
        <v/>
      </c>
      <c r="P306" s="8">
        <f t="shared" si="55"/>
        <v>1.0862381788836863</v>
      </c>
      <c r="Q306" t="str">
        <f t="shared" si="56"/>
        <v/>
      </c>
    </row>
    <row r="307" spans="1:17">
      <c r="A307" s="1">
        <f t="shared" si="50"/>
        <v>38079.0625</v>
      </c>
      <c r="B307">
        <f t="shared" si="51"/>
        <v>24.249999999999925</v>
      </c>
      <c r="C307">
        <f>IFERROR(AVERAGEIFS('Hard Drives'!$I$5:$I$355,'Hard Drives'!$A$5:$A$355,"&gt;="&amp;Predictions!A306,'Hard Drives'!$A$5:$A$355,"&lt;"&amp;Predictions!A307), "")</f>
        <v>8.7880591551590737</v>
      </c>
      <c r="D307">
        <f t="shared" si="52"/>
        <v>1.301275470756172</v>
      </c>
      <c r="E307" t="str">
        <f>IFERROR(AVERAGEIFS(SSDs!$H$5:$H$100,SSDs!$A$5:$A$100,"&gt;="&amp;Predictions!A306, SSDs!$A$5:$A$100,"&lt;"&amp;Predictions!A307), "")</f>
        <v/>
      </c>
      <c r="F307" t="str">
        <f t="shared" si="53"/>
        <v/>
      </c>
      <c r="G307" t="str">
        <f>IFERROR(AVERAGEIFS(XPoint!$H$5:$H$100,XPoint!$A$5:$A$100,"&gt;="&amp;Predictions!A306, XPoint!$A$5:$A$100,"&lt;"&amp;Predictions!A307), "")</f>
        <v/>
      </c>
      <c r="H307" t="str">
        <f t="shared" si="54"/>
        <v/>
      </c>
      <c r="J307" s="8">
        <f t="shared" si="46"/>
        <v>8.8448738568690377</v>
      </c>
      <c r="K307">
        <f t="shared" si="47"/>
        <v>3.2279103303921924E-3</v>
      </c>
      <c r="M307" s="8">
        <f t="shared" si="48"/>
        <v>6.9918320272971766</v>
      </c>
      <c r="N307" t="str">
        <f t="shared" si="49"/>
        <v/>
      </c>
      <c r="P307" s="8">
        <f t="shared" si="55"/>
        <v>1.0862381851827605</v>
      </c>
      <c r="Q307" t="str">
        <f t="shared" si="56"/>
        <v/>
      </c>
    </row>
    <row r="308" spans="1:17">
      <c r="A308" s="1">
        <f t="shared" si="50"/>
        <v>38109.5</v>
      </c>
      <c r="B308">
        <f t="shared" si="51"/>
        <v>24.333333333333258</v>
      </c>
      <c r="C308">
        <f>IFERROR(AVERAGEIFS('Hard Drives'!$I$5:$I$355,'Hard Drives'!$A$5:$A$355,"&gt;="&amp;Predictions!A307,'Hard Drives'!$A$5:$A$355,"&lt;"&amp;Predictions!A308), "")</f>
        <v>8.9124300132460874</v>
      </c>
      <c r="D308">
        <f t="shared" si="52"/>
        <v>1.6004918679017008</v>
      </c>
      <c r="E308" t="str">
        <f>IFERROR(AVERAGEIFS(SSDs!$H$5:$H$100,SSDs!$A$5:$A$100,"&gt;="&amp;Predictions!A307, SSDs!$A$5:$A$100,"&lt;"&amp;Predictions!A308), "")</f>
        <v/>
      </c>
      <c r="F308" t="str">
        <f t="shared" si="53"/>
        <v/>
      </c>
      <c r="G308" t="str">
        <f>IFERROR(AVERAGEIFS(XPoint!$H$5:$H$100,XPoint!$A$5:$A$100,"&gt;="&amp;Predictions!A307, XPoint!$A$5:$A$100,"&lt;"&amp;Predictions!A308), "")</f>
        <v/>
      </c>
      <c r="H308" t="str">
        <f t="shared" si="54"/>
        <v/>
      </c>
      <c r="J308" s="8">
        <f t="shared" si="46"/>
        <v>8.8651381937192877</v>
      </c>
      <c r="K308">
        <f t="shared" si="47"/>
        <v>2.2365161941553962E-3</v>
      </c>
      <c r="M308" s="8">
        <f t="shared" si="48"/>
        <v>7.0158666245311014</v>
      </c>
      <c r="N308" t="str">
        <f t="shared" si="49"/>
        <v/>
      </c>
      <c r="P308" s="8">
        <f t="shared" si="55"/>
        <v>1.086238192276217</v>
      </c>
      <c r="Q308" t="str">
        <f t="shared" si="56"/>
        <v/>
      </c>
    </row>
    <row r="309" spans="1:17">
      <c r="A309" s="1">
        <f t="shared" si="50"/>
        <v>38139.9375</v>
      </c>
      <c r="B309">
        <f t="shared" si="51"/>
        <v>24.41666666666659</v>
      </c>
      <c r="C309" t="str">
        <f>IFERROR(AVERAGEIFS('Hard Drives'!$I$5:$I$355,'Hard Drives'!$A$5:$A$355,"&gt;="&amp;Predictions!A308,'Hard Drives'!$A$5:$A$355,"&lt;"&amp;Predictions!A309), "")</f>
        <v/>
      </c>
      <c r="D309" t="str">
        <f t="shared" si="52"/>
        <v/>
      </c>
      <c r="E309" t="str">
        <f>IFERROR(AVERAGEIFS(SSDs!$H$5:$H$100,SSDs!$A$5:$A$100,"&gt;="&amp;Predictions!A308, SSDs!$A$5:$A$100,"&lt;"&amp;Predictions!A309), "")</f>
        <v/>
      </c>
      <c r="F309" t="str">
        <f t="shared" si="53"/>
        <v/>
      </c>
      <c r="G309" t="str">
        <f>IFERROR(AVERAGEIFS(XPoint!$H$5:$H$100,XPoint!$A$5:$A$100,"&gt;="&amp;Predictions!A308, XPoint!$A$5:$A$100,"&lt;"&amp;Predictions!A309), "")</f>
        <v/>
      </c>
      <c r="H309" t="str">
        <f t="shared" si="54"/>
        <v/>
      </c>
      <c r="J309" s="8">
        <f t="shared" si="46"/>
        <v>8.8852704150943715</v>
      </c>
      <c r="K309" t="str">
        <f t="shared" si="47"/>
        <v/>
      </c>
      <c r="M309" s="8">
        <f t="shared" si="48"/>
        <v>7.0398376888744281</v>
      </c>
      <c r="N309" t="str">
        <f t="shared" si="49"/>
        <v/>
      </c>
      <c r="P309" s="8">
        <f t="shared" si="55"/>
        <v>1.0862382002642363</v>
      </c>
      <c r="Q309" t="str">
        <f t="shared" si="56"/>
        <v/>
      </c>
    </row>
    <row r="310" spans="1:17">
      <c r="A310" s="1">
        <f t="shared" si="50"/>
        <v>38170.375</v>
      </c>
      <c r="B310">
        <f t="shared" si="51"/>
        <v>24.499999999999922</v>
      </c>
      <c r="C310" t="str">
        <f>IFERROR(AVERAGEIFS('Hard Drives'!$I$5:$I$355,'Hard Drives'!$A$5:$A$355,"&gt;="&amp;Predictions!A309,'Hard Drives'!$A$5:$A$355,"&lt;"&amp;Predictions!A310), "")</f>
        <v/>
      </c>
      <c r="D310" t="str">
        <f t="shared" si="52"/>
        <v/>
      </c>
      <c r="E310" t="str">
        <f>IFERROR(AVERAGEIFS(SSDs!$H$5:$H$100,SSDs!$A$5:$A$100,"&gt;="&amp;Predictions!A309, SSDs!$A$5:$A$100,"&lt;"&amp;Predictions!A310), "")</f>
        <v/>
      </c>
      <c r="F310" t="str">
        <f t="shared" si="53"/>
        <v/>
      </c>
      <c r="G310" t="str">
        <f>IFERROR(AVERAGEIFS(XPoint!$H$5:$H$100,XPoint!$A$5:$A$100,"&gt;="&amp;Predictions!A309, XPoint!$A$5:$A$100,"&lt;"&amp;Predictions!A310), "")</f>
        <v/>
      </c>
      <c r="H310" t="str">
        <f t="shared" si="54"/>
        <v/>
      </c>
      <c r="J310" s="8">
        <f t="shared" si="46"/>
        <v>8.9052704264696381</v>
      </c>
      <c r="K310" t="str">
        <f t="shared" si="47"/>
        <v/>
      </c>
      <c r="M310" s="8">
        <f t="shared" si="48"/>
        <v>7.0637441741368807</v>
      </c>
      <c r="N310" t="str">
        <f t="shared" si="49"/>
        <v/>
      </c>
      <c r="P310" s="8">
        <f t="shared" si="55"/>
        <v>1.0862382092596325</v>
      </c>
      <c r="Q310" t="str">
        <f t="shared" si="56"/>
        <v/>
      </c>
    </row>
    <row r="311" spans="1:17">
      <c r="A311" s="1">
        <f t="shared" si="50"/>
        <v>38200.8125</v>
      </c>
      <c r="B311">
        <f t="shared" si="51"/>
        <v>24.583333333333254</v>
      </c>
      <c r="C311" t="str">
        <f>IFERROR(AVERAGEIFS('Hard Drives'!$I$5:$I$355,'Hard Drives'!$A$5:$A$355,"&gt;="&amp;Predictions!A310,'Hard Drives'!$A$5:$A$355,"&lt;"&amp;Predictions!A311), "")</f>
        <v/>
      </c>
      <c r="D311" t="str">
        <f t="shared" si="52"/>
        <v/>
      </c>
      <c r="E311" t="str">
        <f>IFERROR(AVERAGEIFS(SSDs!$H$5:$H$100,SSDs!$A$5:$A$100,"&gt;="&amp;Predictions!A310, SSDs!$A$5:$A$100,"&lt;"&amp;Predictions!A311), "")</f>
        <v/>
      </c>
      <c r="F311" t="str">
        <f t="shared" si="53"/>
        <v/>
      </c>
      <c r="G311" t="str">
        <f>IFERROR(AVERAGEIFS(XPoint!$H$5:$H$100,XPoint!$A$5:$A$100,"&gt;="&amp;Predictions!A310, XPoint!$A$5:$A$100,"&lt;"&amp;Predictions!A311), "")</f>
        <v/>
      </c>
      <c r="H311" t="str">
        <f t="shared" si="54"/>
        <v/>
      </c>
      <c r="J311" s="8">
        <f t="shared" si="46"/>
        <v>8.9251381546876782</v>
      </c>
      <c r="K311" t="str">
        <f t="shared" si="47"/>
        <v/>
      </c>
      <c r="M311" s="8">
        <f t="shared" si="48"/>
        <v>7.0875850514688157</v>
      </c>
      <c r="N311" t="str">
        <f t="shared" si="49"/>
        <v/>
      </c>
      <c r="P311" s="8">
        <f t="shared" si="55"/>
        <v>1.0862382193894469</v>
      </c>
      <c r="Q311" t="str">
        <f t="shared" si="56"/>
        <v/>
      </c>
    </row>
    <row r="312" spans="1:17">
      <c r="A312" s="1">
        <f t="shared" si="50"/>
        <v>38231.25</v>
      </c>
      <c r="B312">
        <f t="shared" si="51"/>
        <v>24.666666666666586</v>
      </c>
      <c r="C312">
        <f>IFERROR(AVERAGEIFS('Hard Drives'!$I$5:$I$355,'Hard Drives'!$A$5:$A$355,"&gt;="&amp;Predictions!A311,'Hard Drives'!$A$5:$A$355,"&lt;"&amp;Predictions!A312), "")</f>
        <v>8.8858060255522702</v>
      </c>
      <c r="D312">
        <f t="shared" si="52"/>
        <v>1.5338363993210731</v>
      </c>
      <c r="E312" t="str">
        <f>IFERROR(AVERAGEIFS(SSDs!$H$5:$H$100,SSDs!$A$5:$A$100,"&gt;="&amp;Predictions!A311, SSDs!$A$5:$A$100,"&lt;"&amp;Predictions!A312), "")</f>
        <v/>
      </c>
      <c r="F312" t="str">
        <f t="shared" si="53"/>
        <v/>
      </c>
      <c r="G312" t="str">
        <f>IFERROR(AVERAGEIFS(XPoint!$H$5:$H$100,XPoint!$A$5:$A$100,"&gt;="&amp;Predictions!A311, XPoint!$A$5:$A$100,"&lt;"&amp;Predictions!A312), "")</f>
        <v/>
      </c>
      <c r="H312" t="str">
        <f t="shared" si="54"/>
        <v/>
      </c>
      <c r="J312" s="8">
        <f t="shared" si="46"/>
        <v>8.9448735476213272</v>
      </c>
      <c r="K312">
        <f t="shared" si="47"/>
        <v>3.488972163378545E-3</v>
      </c>
      <c r="M312" s="8">
        <f t="shared" si="48"/>
        <v>7.1113593093756648</v>
      </c>
      <c r="N312" t="str">
        <f t="shared" si="49"/>
        <v/>
      </c>
      <c r="P312" s="8">
        <f t="shared" si="55"/>
        <v>1.086238230796742</v>
      </c>
      <c r="Q312" t="str">
        <f t="shared" si="56"/>
        <v/>
      </c>
    </row>
    <row r="313" spans="1:17">
      <c r="A313" s="1">
        <f t="shared" si="50"/>
        <v>38261.6875</v>
      </c>
      <c r="B313">
        <f t="shared" si="51"/>
        <v>24.749999999999918</v>
      </c>
      <c r="C313" t="str">
        <f>IFERROR(AVERAGEIFS('Hard Drives'!$I$5:$I$355,'Hard Drives'!$A$5:$A$355,"&gt;="&amp;Predictions!A312,'Hard Drives'!$A$5:$A$355,"&lt;"&amp;Predictions!A313), "")</f>
        <v/>
      </c>
      <c r="D313" t="str">
        <f t="shared" si="52"/>
        <v/>
      </c>
      <c r="E313" t="str">
        <f>IFERROR(AVERAGEIFS(SSDs!$H$5:$H$100,SSDs!$A$5:$A$100,"&gt;="&amp;Predictions!A312, SSDs!$A$5:$A$100,"&lt;"&amp;Predictions!A313), "")</f>
        <v/>
      </c>
      <c r="F313" t="str">
        <f t="shared" si="53"/>
        <v/>
      </c>
      <c r="G313" t="str">
        <f>IFERROR(AVERAGEIFS(XPoint!$H$5:$H$100,XPoint!$A$5:$A$100,"&gt;="&amp;Predictions!A312, XPoint!$A$5:$A$100,"&lt;"&amp;Predictions!A313), "")</f>
        <v/>
      </c>
      <c r="H313" t="str">
        <f t="shared" si="54"/>
        <v/>
      </c>
      <c r="J313" s="8">
        <f t="shared" si="46"/>
        <v>8.9644765738357144</v>
      </c>
      <c r="K313" t="str">
        <f t="shared" si="47"/>
        <v/>
      </c>
      <c r="M313" s="8">
        <f t="shared" si="48"/>
        <v>7.1350659537267838</v>
      </c>
      <c r="N313" t="str">
        <f t="shared" si="49"/>
        <v/>
      </c>
      <c r="P313" s="8">
        <f t="shared" si="55"/>
        <v>1.0862382436426221</v>
      </c>
      <c r="Q313" t="str">
        <f t="shared" si="56"/>
        <v/>
      </c>
    </row>
    <row r="314" spans="1:17">
      <c r="A314" s="1">
        <f t="shared" si="50"/>
        <v>38292.125</v>
      </c>
      <c r="B314">
        <f t="shared" si="51"/>
        <v>24.83333333333325</v>
      </c>
      <c r="C314" t="str">
        <f>IFERROR(AVERAGEIFS('Hard Drives'!$I$5:$I$355,'Hard Drives'!$A$5:$A$355,"&gt;="&amp;Predictions!A313,'Hard Drives'!$A$5:$A$355,"&lt;"&amp;Predictions!A314), "")</f>
        <v/>
      </c>
      <c r="D314" t="str">
        <f t="shared" si="52"/>
        <v/>
      </c>
      <c r="E314" t="str">
        <f>IFERROR(AVERAGEIFS(SSDs!$H$5:$H$100,SSDs!$A$5:$A$100,"&gt;="&amp;Predictions!A313, SSDs!$A$5:$A$100,"&lt;"&amp;Predictions!A314), "")</f>
        <v/>
      </c>
      <c r="F314" t="str">
        <f t="shared" si="53"/>
        <v/>
      </c>
      <c r="G314" t="str">
        <f>IFERROR(AVERAGEIFS(XPoint!$H$5:$H$100,XPoint!$A$5:$A$100,"&gt;="&amp;Predictions!A313, XPoint!$A$5:$A$100,"&lt;"&amp;Predictions!A314), "")</f>
        <v/>
      </c>
      <c r="H314" t="str">
        <f t="shared" si="54"/>
        <v/>
      </c>
      <c r="J314" s="8">
        <f t="shared" si="46"/>
        <v>8.9839472222495136</v>
      </c>
      <c r="K314" t="str">
        <f t="shared" si="47"/>
        <v/>
      </c>
      <c r="M314" s="8">
        <f t="shared" si="48"/>
        <v>7.1587040077589208</v>
      </c>
      <c r="N314" t="str">
        <f t="shared" si="49"/>
        <v/>
      </c>
      <c r="P314" s="8">
        <f t="shared" si="55"/>
        <v>1.0862382581085088</v>
      </c>
      <c r="Q314" t="str">
        <f t="shared" si="56"/>
        <v/>
      </c>
    </row>
    <row r="315" spans="1:17">
      <c r="A315" s="1">
        <f t="shared" si="50"/>
        <v>38322.5625</v>
      </c>
      <c r="B315">
        <f t="shared" si="51"/>
        <v>24.916666666666583</v>
      </c>
      <c r="C315" t="str">
        <f>IFERROR(AVERAGEIFS('Hard Drives'!$I$5:$I$355,'Hard Drives'!$A$5:$A$355,"&gt;="&amp;Predictions!A314,'Hard Drives'!$A$5:$A$355,"&lt;"&amp;Predictions!A315), "")</f>
        <v/>
      </c>
      <c r="D315" t="str">
        <f t="shared" si="52"/>
        <v/>
      </c>
      <c r="E315" t="str">
        <f>IFERROR(AVERAGEIFS(SSDs!$H$5:$H$100,SSDs!$A$5:$A$100,"&gt;="&amp;Predictions!A314, SSDs!$A$5:$A$100,"&lt;"&amp;Predictions!A315), "")</f>
        <v/>
      </c>
      <c r="F315" t="str">
        <f t="shared" si="53"/>
        <v/>
      </c>
      <c r="G315" t="str">
        <f>IFERROR(AVERAGEIFS(XPoint!$H$5:$H$100,XPoint!$A$5:$A$100,"&gt;="&amp;Predictions!A314, XPoint!$A$5:$A$100,"&lt;"&amp;Predictions!A315), "")</f>
        <v/>
      </c>
      <c r="H315" t="str">
        <f t="shared" si="54"/>
        <v/>
      </c>
      <c r="J315" s="8">
        <f t="shared" si="46"/>
        <v>9.0032855017956486</v>
      </c>
      <c r="K315" t="str">
        <f t="shared" si="47"/>
        <v/>
      </c>
      <c r="M315" s="8">
        <f t="shared" si="48"/>
        <v>7.182272512074336</v>
      </c>
      <c r="N315" t="str">
        <f t="shared" si="49"/>
        <v/>
      </c>
      <c r="P315" s="8">
        <f t="shared" si="55"/>
        <v>1.0862382743987027</v>
      </c>
      <c r="Q315" t="str">
        <f t="shared" si="56"/>
        <v/>
      </c>
    </row>
    <row r="316" spans="1:17">
      <c r="A316" s="1">
        <f t="shared" si="50"/>
        <v>38353</v>
      </c>
      <c r="B316">
        <f t="shared" si="51"/>
        <v>24.999999999999915</v>
      </c>
      <c r="C316" t="str">
        <f>IFERROR(AVERAGEIFS('Hard Drives'!$I$5:$I$355,'Hard Drives'!$A$5:$A$355,"&gt;="&amp;Predictions!A315,'Hard Drives'!$A$5:$A$355,"&lt;"&amp;Predictions!A316), "")</f>
        <v/>
      </c>
      <c r="D316" t="str">
        <f t="shared" si="52"/>
        <v/>
      </c>
      <c r="E316" t="str">
        <f>IFERROR(AVERAGEIFS(SSDs!$H$5:$H$100,SSDs!$A$5:$A$100,"&gt;="&amp;Predictions!A315, SSDs!$A$5:$A$100,"&lt;"&amp;Predictions!A316), "")</f>
        <v/>
      </c>
      <c r="F316" t="str">
        <f t="shared" si="53"/>
        <v/>
      </c>
      <c r="G316" t="str">
        <f>IFERROR(AVERAGEIFS(XPoint!$H$5:$H$100,XPoint!$A$5:$A$100,"&gt;="&amp;Predictions!A315, XPoint!$A$5:$A$100,"&lt;"&amp;Predictions!A316), "")</f>
        <v/>
      </c>
      <c r="H316" t="str">
        <f t="shared" si="54"/>
        <v/>
      </c>
      <c r="J316" s="8">
        <f t="shared" si="46"/>
        <v>9.0224914410815718</v>
      </c>
      <c r="K316" t="str">
        <f t="shared" si="47"/>
        <v/>
      </c>
      <c r="M316" s="8">
        <f t="shared" si="48"/>
        <v>7.2057705246336834</v>
      </c>
      <c r="N316" t="str">
        <f t="shared" si="49"/>
        <v/>
      </c>
      <c r="P316" s="8">
        <f t="shared" si="55"/>
        <v>1.0862382927432688</v>
      </c>
      <c r="Q316" t="str">
        <f t="shared" si="56"/>
        <v/>
      </c>
    </row>
    <row r="317" spans="1:17">
      <c r="A317" s="1">
        <f t="shared" si="50"/>
        <v>38383.4375</v>
      </c>
      <c r="B317">
        <f t="shared" si="51"/>
        <v>25.083333333333247</v>
      </c>
      <c r="C317" t="str">
        <f>IFERROR(AVERAGEIFS('Hard Drives'!$I$5:$I$355,'Hard Drives'!$A$5:$A$355,"&gt;="&amp;Predictions!A316,'Hard Drives'!$A$5:$A$355,"&lt;"&amp;Predictions!A317), "")</f>
        <v/>
      </c>
      <c r="D317" t="str">
        <f t="shared" si="52"/>
        <v/>
      </c>
      <c r="E317" t="str">
        <f>IFERROR(AVERAGEIFS(SSDs!$H$5:$H$100,SSDs!$A$5:$A$100,"&gt;="&amp;Predictions!A316, SSDs!$A$5:$A$100,"&lt;"&amp;Predictions!A317), "")</f>
        <v/>
      </c>
      <c r="F317" t="str">
        <f t="shared" si="53"/>
        <v/>
      </c>
      <c r="G317" t="str">
        <f>IFERROR(AVERAGEIFS(XPoint!$H$5:$H$100,XPoint!$A$5:$A$100,"&gt;="&amp;Predictions!A316, XPoint!$A$5:$A$100,"&lt;"&amp;Predictions!A317), "")</f>
        <v/>
      </c>
      <c r="H317" t="str">
        <f t="shared" si="54"/>
        <v/>
      </c>
      <c r="J317" s="8">
        <f t="shared" si="46"/>
        <v>9.0415650880493335</v>
      </c>
      <c r="K317" t="str">
        <f t="shared" si="47"/>
        <v/>
      </c>
      <c r="M317" s="8">
        <f t="shared" si="48"/>
        <v>7.2291971207437591</v>
      </c>
      <c r="N317" t="str">
        <f t="shared" si="49"/>
        <v/>
      </c>
      <c r="P317" s="8">
        <f t="shared" si="55"/>
        <v>1.0862383134012858</v>
      </c>
      <c r="Q317" t="str">
        <f t="shared" si="56"/>
        <v/>
      </c>
    </row>
    <row r="318" spans="1:17">
      <c r="A318" s="1">
        <f t="shared" si="50"/>
        <v>38413.875</v>
      </c>
      <c r="B318">
        <f t="shared" si="51"/>
        <v>25.166666666666579</v>
      </c>
      <c r="C318" t="str">
        <f>IFERROR(AVERAGEIFS('Hard Drives'!$I$5:$I$355,'Hard Drives'!$A$5:$A$355,"&gt;="&amp;Predictions!A317,'Hard Drives'!$A$5:$A$355,"&lt;"&amp;Predictions!A318), "")</f>
        <v/>
      </c>
      <c r="D318" t="str">
        <f t="shared" si="52"/>
        <v/>
      </c>
      <c r="E318" t="str">
        <f>IFERROR(AVERAGEIFS(SSDs!$H$5:$H$100,SSDs!$A$5:$A$100,"&gt;="&amp;Predictions!A317, SSDs!$A$5:$A$100,"&lt;"&amp;Predictions!A318), "")</f>
        <v/>
      </c>
      <c r="F318" t="str">
        <f t="shared" si="53"/>
        <v/>
      </c>
      <c r="G318" t="str">
        <f>IFERROR(AVERAGEIFS(XPoint!$H$5:$H$100,XPoint!$A$5:$A$100,"&gt;="&amp;Predictions!A317, XPoint!$A$5:$A$100,"&lt;"&amp;Predictions!A318), "")</f>
        <v/>
      </c>
      <c r="H318" t="str">
        <f t="shared" si="54"/>
        <v/>
      </c>
      <c r="J318" s="8">
        <f t="shared" si="46"/>
        <v>9.0605065096356121</v>
      </c>
      <c r="K318" t="str">
        <f t="shared" si="47"/>
        <v/>
      </c>
      <c r="M318" s="8">
        <f t="shared" si="48"/>
        <v>7.2525513930401964</v>
      </c>
      <c r="N318" t="str">
        <f t="shared" si="49"/>
        <v/>
      </c>
      <c r="P318" s="8">
        <f t="shared" si="55"/>
        <v>1.0862383366645056</v>
      </c>
      <c r="Q318" t="str">
        <f t="shared" si="56"/>
        <v/>
      </c>
    </row>
    <row r="319" spans="1:17">
      <c r="A319" s="1">
        <f t="shared" si="50"/>
        <v>38444.3125</v>
      </c>
      <c r="B319">
        <f t="shared" si="51"/>
        <v>25.249999999999911</v>
      </c>
      <c r="C319">
        <f>IFERROR(AVERAGEIFS('Hard Drives'!$I$5:$I$355,'Hard Drives'!$A$5:$A$355,"&gt;="&amp;Predictions!A318,'Hard Drives'!$A$5:$A$355,"&lt;"&amp;Predictions!A319), "")</f>
        <v>8.9562010567561963</v>
      </c>
      <c r="D319">
        <f t="shared" si="52"/>
        <v>1.7131577459077869</v>
      </c>
      <c r="E319" t="str">
        <f>IFERROR(AVERAGEIFS(SSDs!$H$5:$H$100,SSDs!$A$5:$A$100,"&gt;="&amp;Predictions!A318, SSDs!$A$5:$A$100,"&lt;"&amp;Predictions!A319), "")</f>
        <v/>
      </c>
      <c r="F319" t="str">
        <f t="shared" si="53"/>
        <v/>
      </c>
      <c r="G319" t="str">
        <f>IFERROR(AVERAGEIFS(XPoint!$H$5:$H$100,XPoint!$A$5:$A$100,"&gt;="&amp;Predictions!A318, XPoint!$A$5:$A$100,"&lt;"&amp;Predictions!A319), "")</f>
        <v/>
      </c>
      <c r="H319" t="str">
        <f t="shared" si="54"/>
        <v/>
      </c>
      <c r="J319" s="8">
        <f t="shared" si="46"/>
        <v>9.0793157914318581</v>
      </c>
      <c r="K319">
        <f t="shared" si="47"/>
        <v>1.5157237894258603E-2</v>
      </c>
      <c r="M319" s="8">
        <f t="shared" si="48"/>
        <v>7.2758324514652362</v>
      </c>
      <c r="N319" t="str">
        <f t="shared" si="49"/>
        <v/>
      </c>
      <c r="P319" s="8">
        <f t="shared" si="55"/>
        <v>1.0862383628614729</v>
      </c>
      <c r="Q319" t="str">
        <f t="shared" si="56"/>
        <v/>
      </c>
    </row>
    <row r="320" spans="1:17">
      <c r="A320" s="1">
        <f t="shared" si="50"/>
        <v>38474.75</v>
      </c>
      <c r="B320">
        <f t="shared" si="51"/>
        <v>25.333333333333243</v>
      </c>
      <c r="C320" t="str">
        <f>IFERROR(AVERAGEIFS('Hard Drives'!$I$5:$I$355,'Hard Drives'!$A$5:$A$355,"&gt;="&amp;Predictions!A319,'Hard Drives'!$A$5:$A$355,"&lt;"&amp;Predictions!A320), "")</f>
        <v/>
      </c>
      <c r="D320" t="str">
        <f t="shared" si="52"/>
        <v/>
      </c>
      <c r="E320" t="str">
        <f>IFERROR(AVERAGEIFS(SSDs!$H$5:$H$100,SSDs!$A$5:$A$100,"&gt;="&amp;Predictions!A319, SSDs!$A$5:$A$100,"&lt;"&amp;Predictions!A320), "")</f>
        <v/>
      </c>
      <c r="F320" t="str">
        <f t="shared" si="53"/>
        <v/>
      </c>
      <c r="G320" t="str">
        <f>IFERROR(AVERAGEIFS(XPoint!$H$5:$H$100,XPoint!$A$5:$A$100,"&gt;="&amp;Predictions!A319, XPoint!$A$5:$A$100,"&lt;"&amp;Predictions!A320), "")</f>
        <v/>
      </c>
      <c r="H320" t="str">
        <f t="shared" si="54"/>
        <v/>
      </c>
      <c r="J320" s="8">
        <f t="shared" si="46"/>
        <v>9.0979930373447218</v>
      </c>
      <c r="K320" t="str">
        <f t="shared" si="47"/>
        <v/>
      </c>
      <c r="M320" s="8">
        <f t="shared" si="48"/>
        <v>7.2990394232406093</v>
      </c>
      <c r="N320" t="str">
        <f t="shared" si="49"/>
        <v/>
      </c>
      <c r="P320" s="8">
        <f t="shared" si="55"/>
        <v>1.086238392362165</v>
      </c>
      <c r="Q320" t="str">
        <f t="shared" si="56"/>
        <v/>
      </c>
    </row>
    <row r="321" spans="1:17">
      <c r="A321" s="1">
        <f t="shared" si="50"/>
        <v>38505.1875</v>
      </c>
      <c r="B321">
        <f t="shared" si="51"/>
        <v>25.416666666666575</v>
      </c>
      <c r="C321" t="str">
        <f>IFERROR(AVERAGEIFS('Hard Drives'!$I$5:$I$355,'Hard Drives'!$A$5:$A$355,"&gt;="&amp;Predictions!A320,'Hard Drives'!$A$5:$A$355,"&lt;"&amp;Predictions!A321), "")</f>
        <v/>
      </c>
      <c r="D321" t="str">
        <f t="shared" si="52"/>
        <v/>
      </c>
      <c r="E321" t="str">
        <f>IFERROR(AVERAGEIFS(SSDs!$H$5:$H$100,SSDs!$A$5:$A$100,"&gt;="&amp;Predictions!A320, SSDs!$A$5:$A$100,"&lt;"&amp;Predictions!A321), "")</f>
        <v/>
      </c>
      <c r="F321" t="str">
        <f t="shared" si="53"/>
        <v/>
      </c>
      <c r="G321" t="str">
        <f>IFERROR(AVERAGEIFS(XPoint!$H$5:$H$100,XPoint!$A$5:$A$100,"&gt;="&amp;Predictions!A320, XPoint!$A$5:$A$100,"&lt;"&amp;Predictions!A321), "")</f>
        <v/>
      </c>
      <c r="H321" t="str">
        <f t="shared" si="54"/>
        <v/>
      </c>
      <c r="J321" s="8">
        <f t="shared" si="46"/>
        <v>9.1165383692569453</v>
      </c>
      <c r="K321" t="str">
        <f t="shared" si="47"/>
        <v/>
      </c>
      <c r="M321" s="8">
        <f t="shared" si="48"/>
        <v>7.3221714528357413</v>
      </c>
      <c r="N321" t="str">
        <f t="shared" si="49"/>
        <v/>
      </c>
      <c r="P321" s="8">
        <f t="shared" si="55"/>
        <v>1.0862384255832185</v>
      </c>
      <c r="Q321" t="str">
        <f t="shared" si="56"/>
        <v/>
      </c>
    </row>
    <row r="322" spans="1:17">
      <c r="A322" s="1">
        <f t="shared" si="50"/>
        <v>38535.625</v>
      </c>
      <c r="B322">
        <f t="shared" si="51"/>
        <v>25.499999999999908</v>
      </c>
      <c r="C322" t="str">
        <f>IFERROR(AVERAGEIFS('Hard Drives'!$I$5:$I$355,'Hard Drives'!$A$5:$A$355,"&gt;="&amp;Predictions!A321,'Hard Drives'!$A$5:$A$355,"&lt;"&amp;Predictions!A322), "")</f>
        <v/>
      </c>
      <c r="D322" t="str">
        <f t="shared" si="52"/>
        <v/>
      </c>
      <c r="E322" t="str">
        <f>IFERROR(AVERAGEIFS(SSDs!$H$5:$H$100,SSDs!$A$5:$A$100,"&gt;="&amp;Predictions!A321, SSDs!$A$5:$A$100,"&lt;"&amp;Predictions!A322), "")</f>
        <v/>
      </c>
      <c r="F322" t="str">
        <f t="shared" si="53"/>
        <v/>
      </c>
      <c r="G322" t="str">
        <f>IFERROR(AVERAGEIFS(XPoint!$H$5:$H$100,XPoint!$A$5:$A$100,"&gt;="&amp;Predictions!A321, XPoint!$A$5:$A$100,"&lt;"&amp;Predictions!A322), "")</f>
        <v/>
      </c>
      <c r="H322" t="str">
        <f t="shared" si="54"/>
        <v/>
      </c>
      <c r="J322" s="8">
        <f t="shared" si="46"/>
        <v>9.1349519266888386</v>
      </c>
      <c r="K322" t="str">
        <f t="shared" si="47"/>
        <v/>
      </c>
      <c r="M322" s="8">
        <f t="shared" si="48"/>
        <v>7.3452277019312326</v>
      </c>
      <c r="N322" t="str">
        <f t="shared" si="49"/>
        <v/>
      </c>
      <c r="P322" s="8">
        <f t="shared" si="55"/>
        <v>1.0862384629938111</v>
      </c>
      <c r="Q322" t="str">
        <f t="shared" si="56"/>
        <v/>
      </c>
    </row>
    <row r="323" spans="1:17">
      <c r="A323" s="1">
        <f t="shared" si="50"/>
        <v>38566.0625</v>
      </c>
      <c r="B323">
        <f t="shared" si="51"/>
        <v>25.58333333333324</v>
      </c>
      <c r="C323" t="str">
        <f>IFERROR(AVERAGEIFS('Hard Drives'!$I$5:$I$355,'Hard Drives'!$A$5:$A$355,"&gt;="&amp;Predictions!A322,'Hard Drives'!$A$5:$A$355,"&lt;"&amp;Predictions!A323), "")</f>
        <v/>
      </c>
      <c r="D323" t="str">
        <f t="shared" si="52"/>
        <v/>
      </c>
      <c r="E323" t="str">
        <f>IFERROR(AVERAGEIFS(SSDs!$H$5:$H$100,SSDs!$A$5:$A$100,"&gt;="&amp;Predictions!A322, SSDs!$A$5:$A$100,"&lt;"&amp;Predictions!A323), "")</f>
        <v/>
      </c>
      <c r="F323" t="str">
        <f t="shared" si="53"/>
        <v/>
      </c>
      <c r="G323" t="str">
        <f>IFERROR(AVERAGEIFS(XPoint!$H$5:$H$100,XPoint!$A$5:$A$100,"&gt;="&amp;Predictions!A322, XPoint!$A$5:$A$100,"&lt;"&amp;Predictions!A323), "")</f>
        <v/>
      </c>
      <c r="H323" t="str">
        <f t="shared" si="54"/>
        <v/>
      </c>
      <c r="J323" s="8">
        <f t="shared" si="46"/>
        <v>9.1532338664605213</v>
      </c>
      <c r="K323" t="str">
        <f t="shared" si="47"/>
        <v/>
      </c>
      <c r="M323" s="8">
        <f t="shared" si="48"/>
        <v>7.3682073493778315</v>
      </c>
      <c r="N323" t="str">
        <f t="shared" si="49"/>
        <v/>
      </c>
      <c r="P323" s="8">
        <f t="shared" si="55"/>
        <v>1.0862385051222903</v>
      </c>
      <c r="Q323" t="str">
        <f t="shared" si="56"/>
        <v/>
      </c>
    </row>
    <row r="324" spans="1:17">
      <c r="A324" s="1">
        <f t="shared" si="50"/>
        <v>38596.5</v>
      </c>
      <c r="B324">
        <f t="shared" si="51"/>
        <v>25.666666666666572</v>
      </c>
      <c r="C324" t="str">
        <f>IFERROR(AVERAGEIFS('Hard Drives'!$I$5:$I$355,'Hard Drives'!$A$5:$A$355,"&gt;="&amp;Predictions!A323,'Hard Drives'!$A$5:$A$355,"&lt;"&amp;Predictions!A324), "")</f>
        <v/>
      </c>
      <c r="D324" t="str">
        <f t="shared" si="52"/>
        <v/>
      </c>
      <c r="E324" t="str">
        <f>IFERROR(AVERAGEIFS(SSDs!$H$5:$H$100,SSDs!$A$5:$A$100,"&gt;="&amp;Predictions!A323, SSDs!$A$5:$A$100,"&lt;"&amp;Predictions!A324), "")</f>
        <v/>
      </c>
      <c r="F324" t="str">
        <f t="shared" si="53"/>
        <v/>
      </c>
      <c r="G324" t="str">
        <f>IFERROR(AVERAGEIFS(XPoint!$H$5:$H$100,XPoint!$A$5:$A$100,"&gt;="&amp;Predictions!A323, XPoint!$A$5:$A$100,"&lt;"&amp;Predictions!A324), "")</f>
        <v/>
      </c>
      <c r="H324" t="str">
        <f t="shared" si="54"/>
        <v/>
      </c>
      <c r="J324" s="8">
        <f t="shared" si="46"/>
        <v>9.1713843623550417</v>
      </c>
      <c r="K324" t="str">
        <f t="shared" si="47"/>
        <v/>
      </c>
      <c r="M324" s="8">
        <f t="shared" si="48"/>
        <v>7.3911095911509701</v>
      </c>
      <c r="N324" t="str">
        <f t="shared" si="49"/>
        <v/>
      </c>
      <c r="P324" s="8">
        <f t="shared" si="55"/>
        <v>1.0862385525636329</v>
      </c>
      <c r="Q324" t="str">
        <f t="shared" si="56"/>
        <v/>
      </c>
    </row>
    <row r="325" spans="1:17">
      <c r="A325" s="1">
        <f t="shared" si="50"/>
        <v>38626.9375</v>
      </c>
      <c r="B325">
        <f t="shared" si="51"/>
        <v>25.749999999999904</v>
      </c>
      <c r="C325">
        <f>IFERROR(AVERAGEIFS('Hard Drives'!$I$5:$I$355,'Hard Drives'!$A$5:$A$355,"&gt;="&amp;Predictions!A324,'Hard Drives'!$A$5:$A$355,"&lt;"&amp;Predictions!A325), "")</f>
        <v>9.085383526795745</v>
      </c>
      <c r="D325">
        <f t="shared" si="52"/>
        <v>2.0680136602623969</v>
      </c>
      <c r="E325" t="str">
        <f>IFERROR(AVERAGEIFS(SSDs!$H$5:$H$100,SSDs!$A$5:$A$100,"&gt;="&amp;Predictions!A324, SSDs!$A$5:$A$100,"&lt;"&amp;Predictions!A325), "")</f>
        <v/>
      </c>
      <c r="F325" t="str">
        <f t="shared" si="53"/>
        <v/>
      </c>
      <c r="G325" t="str">
        <f>IFERROR(AVERAGEIFS(XPoint!$H$5:$H$100,XPoint!$A$5:$A$100,"&gt;="&amp;Predictions!A324, XPoint!$A$5:$A$100,"&lt;"&amp;Predictions!A325), "")</f>
        <v/>
      </c>
      <c r="H325" t="str">
        <f t="shared" si="54"/>
        <v/>
      </c>
      <c r="J325" s="8">
        <f t="shared" si="46"/>
        <v>9.1894036047825729</v>
      </c>
      <c r="K325">
        <f t="shared" si="47"/>
        <v>1.0820176624385756E-2</v>
      </c>
      <c r="M325" s="8">
        <f t="shared" si="48"/>
        <v>7.4139336403009342</v>
      </c>
      <c r="N325" t="str">
        <f t="shared" si="49"/>
        <v/>
      </c>
      <c r="P325" s="8">
        <f t="shared" si="55"/>
        <v>1.0862386059878495</v>
      </c>
      <c r="Q325" t="str">
        <f t="shared" si="56"/>
        <v/>
      </c>
    </row>
    <row r="326" spans="1:17">
      <c r="A326" s="1">
        <f t="shared" si="50"/>
        <v>38657.375</v>
      </c>
      <c r="B326">
        <f t="shared" si="51"/>
        <v>25.833333333333236</v>
      </c>
      <c r="C326" t="str">
        <f>IFERROR(AVERAGEIFS('Hard Drives'!$I$5:$I$355,'Hard Drives'!$A$5:$A$355,"&gt;="&amp;Predictions!A325,'Hard Drives'!$A$5:$A$355,"&lt;"&amp;Predictions!A326), "")</f>
        <v/>
      </c>
      <c r="D326" t="str">
        <f t="shared" si="52"/>
        <v/>
      </c>
      <c r="E326" t="str">
        <f>IFERROR(AVERAGEIFS(SSDs!$H$5:$H$100,SSDs!$A$5:$A$100,"&gt;="&amp;Predictions!A325, SSDs!$A$5:$A$100,"&lt;"&amp;Predictions!A326), "")</f>
        <v/>
      </c>
      <c r="F326" t="str">
        <f t="shared" si="53"/>
        <v/>
      </c>
      <c r="G326" t="str">
        <f>IFERROR(AVERAGEIFS(XPoint!$H$5:$H$100,XPoint!$A$5:$A$100,"&gt;="&amp;Predictions!A325, XPoint!$A$5:$A$100,"&lt;"&amp;Predictions!A326), "")</f>
        <v/>
      </c>
      <c r="H326" t="str">
        <f t="shared" si="54"/>
        <v/>
      </c>
      <c r="J326" s="8">
        <f t="shared" si="46"/>
        <v>9.207291800445736</v>
      </c>
      <c r="K326" t="str">
        <f t="shared" si="47"/>
        <v/>
      </c>
      <c r="M326" s="8">
        <f t="shared" si="48"/>
        <v>7.4366787268987515</v>
      </c>
      <c r="N326" t="str">
        <f t="shared" si="49"/>
        <v/>
      </c>
      <c r="P326" s="8">
        <f t="shared" si="55"/>
        <v>1.0862386661494461</v>
      </c>
      <c r="Q326" t="str">
        <f t="shared" si="56"/>
        <v/>
      </c>
    </row>
    <row r="327" spans="1:17">
      <c r="A327" s="1">
        <f t="shared" si="50"/>
        <v>38687.8125</v>
      </c>
      <c r="B327">
        <f t="shared" si="51"/>
        <v>25.916666666666568</v>
      </c>
      <c r="C327" t="str">
        <f>IFERROR(AVERAGEIFS('Hard Drives'!$I$5:$I$355,'Hard Drives'!$A$5:$A$355,"&gt;="&amp;Predictions!A326,'Hard Drives'!$A$5:$A$355,"&lt;"&amp;Predictions!A327), "")</f>
        <v/>
      </c>
      <c r="D327" t="str">
        <f t="shared" si="52"/>
        <v/>
      </c>
      <c r="E327">
        <f>IFERROR(AVERAGEIFS(SSDs!$H$5:$H$100,SSDs!$A$5:$A$100,"&gt;="&amp;Predictions!A326, SSDs!$A$5:$A$100,"&lt;"&amp;Predictions!A327), "")</f>
        <v>7.3936186348893953</v>
      </c>
      <c r="F327">
        <f t="shared" si="53"/>
        <v>0.31974311235478109</v>
      </c>
      <c r="G327" t="str">
        <f>IFERROR(AVERAGEIFS(XPoint!$H$5:$H$100,XPoint!$A$5:$A$100,"&gt;="&amp;Predictions!A326, XPoint!$A$5:$A$100,"&lt;"&amp;Predictions!A327), "")</f>
        <v/>
      </c>
      <c r="H327" t="str">
        <f t="shared" si="54"/>
        <v/>
      </c>
      <c r="J327" s="8">
        <f t="shared" si="46"/>
        <v>9.2250491720062779</v>
      </c>
      <c r="K327" t="str">
        <f t="shared" si="47"/>
        <v/>
      </c>
      <c r="M327" s="8">
        <f t="shared" si="48"/>
        <v>7.4593440979780237</v>
      </c>
      <c r="N327">
        <f t="shared" si="49"/>
        <v>4.3198364982146497E-3</v>
      </c>
      <c r="P327" s="8">
        <f t="shared" si="55"/>
        <v>1.0862387338980806</v>
      </c>
      <c r="Q327" t="str">
        <f t="shared" si="56"/>
        <v/>
      </c>
    </row>
    <row r="328" spans="1:17">
      <c r="A328" s="1">
        <f t="shared" si="50"/>
        <v>38718.25</v>
      </c>
      <c r="B328">
        <f t="shared" si="51"/>
        <v>25.999999999999901</v>
      </c>
      <c r="C328" t="str">
        <f>IFERROR(AVERAGEIFS('Hard Drives'!$I$5:$I$355,'Hard Drives'!$A$5:$A$355,"&gt;="&amp;Predictions!A327,'Hard Drives'!$A$5:$A$355,"&lt;"&amp;Predictions!A328), "")</f>
        <v/>
      </c>
      <c r="D328" t="str">
        <f t="shared" si="52"/>
        <v/>
      </c>
      <c r="E328" t="str">
        <f>IFERROR(AVERAGEIFS(SSDs!$H$5:$H$100,SSDs!$A$5:$A$100,"&gt;="&amp;Predictions!A327, SSDs!$A$5:$A$100,"&lt;"&amp;Predictions!A328), "")</f>
        <v/>
      </c>
      <c r="F328" t="str">
        <f t="shared" si="53"/>
        <v/>
      </c>
      <c r="G328" t="str">
        <f>IFERROR(AVERAGEIFS(XPoint!$H$5:$H$100,XPoint!$A$5:$A$100,"&gt;="&amp;Predictions!A327, XPoint!$A$5:$A$100,"&lt;"&amp;Predictions!A328), "")</f>
        <v/>
      </c>
      <c r="H328" t="str">
        <f t="shared" si="54"/>
        <v/>
      </c>
      <c r="J328" s="8">
        <f t="shared" si="46"/>
        <v>9.242675957753141</v>
      </c>
      <c r="K328" t="str">
        <f t="shared" si="47"/>
        <v/>
      </c>
      <c r="M328" s="8">
        <f t="shared" si="48"/>
        <v>7.4819290174726056</v>
      </c>
      <c r="N328" t="str">
        <f t="shared" si="49"/>
        <v/>
      </c>
      <c r="P328" s="8">
        <f t="shared" si="55"/>
        <v>1.0862388101905611</v>
      </c>
      <c r="Q328" t="str">
        <f t="shared" si="56"/>
        <v/>
      </c>
    </row>
    <row r="329" spans="1:17">
      <c r="A329" s="1">
        <f t="shared" si="50"/>
        <v>38748.6875</v>
      </c>
      <c r="B329">
        <f t="shared" si="51"/>
        <v>26.083333333333233</v>
      </c>
      <c r="C329" t="str">
        <f>IFERROR(AVERAGEIFS('Hard Drives'!$I$5:$I$355,'Hard Drives'!$A$5:$A$355,"&gt;="&amp;Predictions!A328,'Hard Drives'!$A$5:$A$355,"&lt;"&amp;Predictions!A329), "")</f>
        <v/>
      </c>
      <c r="D329" t="str">
        <f t="shared" si="52"/>
        <v/>
      </c>
      <c r="E329" t="str">
        <f>IFERROR(AVERAGEIFS(SSDs!$H$5:$H$100,SSDs!$A$5:$A$100,"&gt;="&amp;Predictions!A328, SSDs!$A$5:$A$100,"&lt;"&amp;Predictions!A329), "")</f>
        <v/>
      </c>
      <c r="F329" t="str">
        <f t="shared" si="53"/>
        <v/>
      </c>
      <c r="G329" t="str">
        <f>IFERROR(AVERAGEIFS(XPoint!$H$5:$H$100,XPoint!$A$5:$A$100,"&gt;="&amp;Predictions!A328, XPoint!$A$5:$A$100,"&lt;"&amp;Predictions!A329), "")</f>
        <v/>
      </c>
      <c r="H329" t="str">
        <f t="shared" si="54"/>
        <v/>
      </c>
      <c r="J329" s="8">
        <f t="shared" si="46"/>
        <v>9.260172411272114</v>
      </c>
      <c r="K329" t="str">
        <f t="shared" si="47"/>
        <v/>
      </c>
      <c r="M329" s="8">
        <f t="shared" si="48"/>
        <v>7.5044327661504084</v>
      </c>
      <c r="N329" t="str">
        <f t="shared" si="49"/>
        <v/>
      </c>
      <c r="P329" s="8">
        <f t="shared" si="55"/>
        <v>1.086238896104361</v>
      </c>
      <c r="Q329" t="str">
        <f t="shared" si="56"/>
        <v/>
      </c>
    </row>
    <row r="330" spans="1:17">
      <c r="A330" s="1">
        <f t="shared" si="50"/>
        <v>38779.125</v>
      </c>
      <c r="B330">
        <f t="shared" si="51"/>
        <v>26.166666666666565</v>
      </c>
      <c r="C330" t="str">
        <f>IFERROR(AVERAGEIFS('Hard Drives'!$I$5:$I$355,'Hard Drives'!$A$5:$A$355,"&gt;="&amp;Predictions!A329,'Hard Drives'!$A$5:$A$355,"&lt;"&amp;Predictions!A330), "")</f>
        <v/>
      </c>
      <c r="D330" t="str">
        <f t="shared" si="52"/>
        <v/>
      </c>
      <c r="E330" t="str">
        <f>IFERROR(AVERAGEIFS(SSDs!$H$5:$H$100,SSDs!$A$5:$A$100,"&gt;="&amp;Predictions!A329, SSDs!$A$5:$A$100,"&lt;"&amp;Predictions!A330), "")</f>
        <v/>
      </c>
      <c r="F330" t="str">
        <f t="shared" si="53"/>
        <v/>
      </c>
      <c r="G330" t="str">
        <f>IFERROR(AVERAGEIFS(XPoint!$H$5:$H$100,XPoint!$A$5:$A$100,"&gt;="&amp;Predictions!A329, XPoint!$A$5:$A$100,"&lt;"&amp;Predictions!A330), "")</f>
        <v/>
      </c>
      <c r="H330" t="str">
        <f t="shared" si="54"/>
        <v/>
      </c>
      <c r="J330" s="8">
        <f t="shared" si="46"/>
        <v>9.2775388011171636</v>
      </c>
      <c r="K330" t="str">
        <f t="shared" si="47"/>
        <v/>
      </c>
      <c r="M330" s="8">
        <f t="shared" si="48"/>
        <v>7.5268546415433484</v>
      </c>
      <c r="N330" t="str">
        <f t="shared" si="49"/>
        <v/>
      </c>
      <c r="P330" s="8">
        <f t="shared" si="55"/>
        <v>1.0862389928528338</v>
      </c>
      <c r="Q330" t="str">
        <f t="shared" si="56"/>
        <v/>
      </c>
    </row>
    <row r="331" spans="1:17">
      <c r="A331" s="1">
        <f t="shared" si="50"/>
        <v>38809.5625</v>
      </c>
      <c r="B331">
        <f t="shared" si="51"/>
        <v>26.249999999999897</v>
      </c>
      <c r="C331">
        <f>IFERROR(AVERAGEIFS('Hard Drives'!$I$5:$I$355,'Hard Drives'!$A$5:$A$355,"&gt;="&amp;Predictions!A330,'Hard Drives'!$A$5:$A$355,"&lt;"&amp;Predictions!A331), "")</f>
        <v>9.0790474628625191</v>
      </c>
      <c r="D331">
        <f t="shared" si="52"/>
        <v>2.0498305385609856</v>
      </c>
      <c r="E331" t="str">
        <f>IFERROR(AVERAGEIFS(SSDs!$H$5:$H$100,SSDs!$A$5:$A$100,"&gt;="&amp;Predictions!A330, SSDs!$A$5:$A$100,"&lt;"&amp;Predictions!A331), "")</f>
        <v/>
      </c>
      <c r="F331" t="str">
        <f t="shared" si="53"/>
        <v/>
      </c>
      <c r="G331" t="str">
        <f>IFERROR(AVERAGEIFS(XPoint!$H$5:$H$100,XPoint!$A$5:$A$100,"&gt;="&amp;Predictions!A330, XPoint!$A$5:$A$100,"&lt;"&amp;Predictions!A331), "")</f>
        <v/>
      </c>
      <c r="H331" t="str">
        <f t="shared" si="54"/>
        <v/>
      </c>
      <c r="J331" s="8">
        <f t="shared" si="46"/>
        <v>9.2947754104835365</v>
      </c>
      <c r="K331">
        <f t="shared" si="47"/>
        <v>4.6538547384776439E-2</v>
      </c>
      <c r="M331" s="8">
        <f t="shared" si="48"/>
        <v>7.5491939578734897</v>
      </c>
      <c r="N331" t="str">
        <f t="shared" si="49"/>
        <v/>
      </c>
      <c r="P331" s="8">
        <f t="shared" si="55"/>
        <v>1.0862391018023509</v>
      </c>
      <c r="Q331" t="str">
        <f t="shared" si="56"/>
        <v/>
      </c>
    </row>
    <row r="332" spans="1:17">
      <c r="A332" s="1">
        <f t="shared" si="50"/>
        <v>38840</v>
      </c>
      <c r="B332">
        <f t="shared" si="51"/>
        <v>26.333333333333229</v>
      </c>
      <c r="C332" t="str">
        <f>IFERROR(AVERAGEIFS('Hard Drives'!$I$5:$I$355,'Hard Drives'!$A$5:$A$355,"&gt;="&amp;Predictions!A331,'Hard Drives'!$A$5:$A$355,"&lt;"&amp;Predictions!A332), "")</f>
        <v/>
      </c>
      <c r="D332" t="str">
        <f t="shared" si="52"/>
        <v/>
      </c>
      <c r="E332" t="str">
        <f>IFERROR(AVERAGEIFS(SSDs!$H$5:$H$100,SSDs!$A$5:$A$100,"&gt;="&amp;Predictions!A331, SSDs!$A$5:$A$100,"&lt;"&amp;Predictions!A332), "")</f>
        <v/>
      </c>
      <c r="F332" t="str">
        <f t="shared" si="53"/>
        <v/>
      </c>
      <c r="G332" t="str">
        <f>IFERROR(AVERAGEIFS(XPoint!$H$5:$H$100,XPoint!$A$5:$A$100,"&gt;="&amp;Predictions!A331, XPoint!$A$5:$A$100,"&lt;"&amp;Predictions!A332), "")</f>
        <v/>
      </c>
      <c r="H332" t="str">
        <f t="shared" si="54"/>
        <v/>
      </c>
      <c r="J332" s="8">
        <f t="shared" si="46"/>
        <v>9.3118825368827665</v>
      </c>
      <c r="K332" t="str">
        <f t="shared" si="47"/>
        <v/>
      </c>
      <c r="M332" s="8">
        <f t="shared" si="48"/>
        <v>7.5714500459756433</v>
      </c>
      <c r="N332" t="str">
        <f t="shared" si="49"/>
        <v/>
      </c>
      <c r="P332" s="8">
        <f t="shared" si="55"/>
        <v>1.0862392244915982</v>
      </c>
      <c r="Q332" t="str">
        <f t="shared" si="56"/>
        <v/>
      </c>
    </row>
    <row r="333" spans="1:17">
      <c r="A333" s="1">
        <f t="shared" si="50"/>
        <v>38870.4375</v>
      </c>
      <c r="B333">
        <f t="shared" si="51"/>
        <v>26.416666666666561</v>
      </c>
      <c r="C333" t="str">
        <f>IFERROR(AVERAGEIFS('Hard Drives'!$I$5:$I$355,'Hard Drives'!$A$5:$A$355,"&gt;="&amp;Predictions!A332,'Hard Drives'!$A$5:$A$355,"&lt;"&amp;Predictions!A333), "")</f>
        <v/>
      </c>
      <c r="D333" t="str">
        <f t="shared" si="52"/>
        <v/>
      </c>
      <c r="E333" t="str">
        <f>IFERROR(AVERAGEIFS(SSDs!$H$5:$H$100,SSDs!$A$5:$A$100,"&gt;="&amp;Predictions!A332, SSDs!$A$5:$A$100,"&lt;"&amp;Predictions!A333), "")</f>
        <v/>
      </c>
      <c r="F333" t="str">
        <f t="shared" si="53"/>
        <v/>
      </c>
      <c r="G333" t="str">
        <f>IFERROR(AVERAGEIFS(XPoint!$H$5:$H$100,XPoint!$A$5:$A$100,"&gt;="&amp;Predictions!A332, XPoint!$A$5:$A$100,"&lt;"&amp;Predictions!A333), "")</f>
        <v/>
      </c>
      <c r="H333" t="str">
        <f t="shared" si="54"/>
        <v/>
      </c>
      <c r="J333" s="8">
        <f t="shared" si="46"/>
        <v>9.3288604918197002</v>
      </c>
      <c r="K333" t="str">
        <f t="shared" si="47"/>
        <v/>
      </c>
      <c r="M333" s="8">
        <f t="shared" si="48"/>
        <v>7.5936222532163029</v>
      </c>
      <c r="N333" t="str">
        <f t="shared" si="49"/>
        <v/>
      </c>
      <c r="P333" s="8">
        <f t="shared" si="55"/>
        <v>1.0862393626533058</v>
      </c>
      <c r="Q333" t="str">
        <f t="shared" si="56"/>
        <v/>
      </c>
    </row>
    <row r="334" spans="1:17">
      <c r="A334" s="1">
        <f t="shared" si="50"/>
        <v>38900.875</v>
      </c>
      <c r="B334">
        <f t="shared" si="51"/>
        <v>26.499999999999893</v>
      </c>
      <c r="C334" t="str">
        <f>IFERROR(AVERAGEIFS('Hard Drives'!$I$5:$I$355,'Hard Drives'!$A$5:$A$355,"&gt;="&amp;Predictions!A333,'Hard Drives'!$A$5:$A$355,"&lt;"&amp;Predictions!A334), "")</f>
        <v/>
      </c>
      <c r="D334" t="str">
        <f t="shared" si="52"/>
        <v/>
      </c>
      <c r="E334" t="str">
        <f>IFERROR(AVERAGEIFS(SSDs!$H$5:$H$100,SSDs!$A$5:$A$100,"&gt;="&amp;Predictions!A333, SSDs!$A$5:$A$100,"&lt;"&amp;Predictions!A334), "")</f>
        <v/>
      </c>
      <c r="F334" t="str">
        <f t="shared" si="53"/>
        <v/>
      </c>
      <c r="G334" t="str">
        <f>IFERROR(AVERAGEIFS(XPoint!$H$5:$H$100,XPoint!$A$5:$A$100,"&gt;="&amp;Predictions!A333, XPoint!$A$5:$A$100,"&lt;"&amp;Predictions!A334), "")</f>
        <v/>
      </c>
      <c r="H334" t="str">
        <f t="shared" si="54"/>
        <v/>
      </c>
      <c r="J334" s="8">
        <f t="shared" si="46"/>
        <v>9.3457096004716131</v>
      </c>
      <c r="K334" t="str">
        <f t="shared" si="47"/>
        <v/>
      </c>
      <c r="M334" s="8">
        <f t="shared" si="48"/>
        <v>7.6157099434092235</v>
      </c>
      <c r="N334" t="str">
        <f t="shared" si="49"/>
        <v/>
      </c>
      <c r="P334" s="8">
        <f t="shared" si="55"/>
        <v>1.086239518238721</v>
      </c>
      <c r="Q334" t="str">
        <f t="shared" si="56"/>
        <v/>
      </c>
    </row>
    <row r="335" spans="1:17">
      <c r="A335" s="1">
        <f t="shared" si="50"/>
        <v>38931.3125</v>
      </c>
      <c r="B335">
        <f t="shared" si="51"/>
        <v>26.583333333333226</v>
      </c>
      <c r="C335" t="str">
        <f>IFERROR(AVERAGEIFS('Hard Drives'!$I$5:$I$355,'Hard Drives'!$A$5:$A$355,"&gt;="&amp;Predictions!A334,'Hard Drives'!$A$5:$A$355,"&lt;"&amp;Predictions!A335), "")</f>
        <v/>
      </c>
      <c r="D335" t="str">
        <f t="shared" si="52"/>
        <v/>
      </c>
      <c r="E335" t="str">
        <f>IFERROR(AVERAGEIFS(SSDs!$H$5:$H$100,SSDs!$A$5:$A$100,"&gt;="&amp;Predictions!A334, SSDs!$A$5:$A$100,"&lt;"&amp;Predictions!A335), "")</f>
        <v/>
      </c>
      <c r="F335" t="str">
        <f t="shared" si="53"/>
        <v/>
      </c>
      <c r="G335" t="str">
        <f>IFERROR(AVERAGEIFS(XPoint!$H$5:$H$100,XPoint!$A$5:$A$100,"&gt;="&amp;Predictions!A334, XPoint!$A$5:$A$100,"&lt;"&amp;Predictions!A335), "")</f>
        <v/>
      </c>
      <c r="H335" t="str">
        <f t="shared" si="54"/>
        <v/>
      </c>
      <c r="J335" s="8">
        <f t="shared" si="46"/>
        <v>9.3624302013695289</v>
      </c>
      <c r="K335" t="str">
        <f t="shared" si="47"/>
        <v/>
      </c>
      <c r="M335" s="8">
        <f t="shared" si="48"/>
        <v>7.6377124967275858</v>
      </c>
      <c r="N335" t="str">
        <f t="shared" si="49"/>
        <v/>
      </c>
      <c r="P335" s="8">
        <f t="shared" si="55"/>
        <v>1.0862396934451648</v>
      </c>
      <c r="Q335" t="str">
        <f t="shared" si="56"/>
        <v/>
      </c>
    </row>
    <row r="336" spans="1:17">
      <c r="A336" s="1">
        <f t="shared" si="50"/>
        <v>38961.75</v>
      </c>
      <c r="B336">
        <f t="shared" si="51"/>
        <v>26.666666666666558</v>
      </c>
      <c r="C336" t="str">
        <f>IFERROR(AVERAGEIFS('Hard Drives'!$I$5:$I$355,'Hard Drives'!$A$5:$A$355,"&gt;="&amp;Predictions!A335,'Hard Drives'!$A$5:$A$355,"&lt;"&amp;Predictions!A336), "")</f>
        <v/>
      </c>
      <c r="D336" t="str">
        <f t="shared" si="52"/>
        <v/>
      </c>
      <c r="E336" t="str">
        <f>IFERROR(AVERAGEIFS(SSDs!$H$5:$H$100,SSDs!$A$5:$A$100,"&gt;="&amp;Predictions!A335, SSDs!$A$5:$A$100,"&lt;"&amp;Predictions!A336), "")</f>
        <v/>
      </c>
      <c r="F336" t="str">
        <f t="shared" si="53"/>
        <v/>
      </c>
      <c r="G336" t="str">
        <f>IFERROR(AVERAGEIFS(XPoint!$H$5:$H$100,XPoint!$A$5:$A$100,"&gt;="&amp;Predictions!A335, XPoint!$A$5:$A$100,"&lt;"&amp;Predictions!A336), "")</f>
        <v/>
      </c>
      <c r="H336" t="str">
        <f t="shared" si="54"/>
        <v/>
      </c>
      <c r="J336" s="8">
        <f t="shared" si="46"/>
        <v>9.3790226460818467</v>
      </c>
      <c r="K336" t="str">
        <f t="shared" si="47"/>
        <v/>
      </c>
      <c r="M336" s="8">
        <f t="shared" si="48"/>
        <v>7.6596293096129511</v>
      </c>
      <c r="N336" t="str">
        <f t="shared" si="49"/>
        <v/>
      </c>
      <c r="P336" s="8">
        <f t="shared" si="55"/>
        <v>1.0862398907470641</v>
      </c>
      <c r="Q336" t="str">
        <f t="shared" si="56"/>
        <v/>
      </c>
    </row>
    <row r="337" spans="1:17">
      <c r="A337" s="1">
        <f t="shared" si="50"/>
        <v>38992.1875</v>
      </c>
      <c r="B337">
        <f t="shared" si="51"/>
        <v>26.74999999999989</v>
      </c>
      <c r="C337" t="str">
        <f>IFERROR(AVERAGEIFS('Hard Drives'!$I$5:$I$355,'Hard Drives'!$A$5:$A$355,"&gt;="&amp;Predictions!A336,'Hard Drives'!$A$5:$A$355,"&lt;"&amp;Predictions!A337), "")</f>
        <v/>
      </c>
      <c r="D337" t="str">
        <f t="shared" si="52"/>
        <v/>
      </c>
      <c r="E337" t="str">
        <f>IFERROR(AVERAGEIFS(SSDs!$H$5:$H$100,SSDs!$A$5:$A$100,"&gt;="&amp;Predictions!A336, SSDs!$A$5:$A$100,"&lt;"&amp;Predictions!A337), "")</f>
        <v/>
      </c>
      <c r="F337" t="str">
        <f t="shared" si="53"/>
        <v/>
      </c>
      <c r="G337" t="str">
        <f>IFERROR(AVERAGEIFS(XPoint!$H$5:$H$100,XPoint!$A$5:$A$100,"&gt;="&amp;Predictions!A336, XPoint!$A$5:$A$100,"&lt;"&amp;Predictions!A337), "")</f>
        <v/>
      </c>
      <c r="H337" t="str">
        <f t="shared" si="54"/>
        <v/>
      </c>
      <c r="J337" s="8">
        <f t="shared" ref="J337:J400" si="57">$J$6+(($J$7-$J$6)/POWER(1+$J$8*EXP(-$J$9*(B337-$J$10)), 1/$J$11))</f>
        <v>9.3954872989003348</v>
      </c>
      <c r="K337" t="str">
        <f t="shared" ref="K337:K400" si="58">IF(C337&lt;&gt;"", (C337-J337)^2, "")</f>
        <v/>
      </c>
      <c r="M337" s="8">
        <f t="shared" ref="M337:M400" si="59">$M$6+(($M$7-$M$6)/POWER(1+$M$8*EXP(-$M$9*(B337-$M$10)), 1/$M$11))</f>
        <v>7.6814597946810252</v>
      </c>
      <c r="N337" t="str">
        <f t="shared" ref="N337:N400" si="60">IF(E337&lt;&gt;"", (E337-M337)^2, "")</f>
        <v/>
      </c>
      <c r="P337" s="8">
        <f t="shared" si="55"/>
        <v>1.0862401129308983</v>
      </c>
      <c r="Q337" t="str">
        <f t="shared" si="56"/>
        <v/>
      </c>
    </row>
    <row r="338" spans="1:17">
      <c r="A338" s="1">
        <f t="shared" ref="A338:A401" si="61">A337+365.25/12</f>
        <v>39022.625</v>
      </c>
      <c r="B338">
        <f t="shared" ref="B338:B401" si="62">B337+1/12</f>
        <v>26.833333333333222</v>
      </c>
      <c r="C338" t="str">
        <f>IFERROR(AVERAGEIFS('Hard Drives'!$I$5:$I$355,'Hard Drives'!$A$5:$A$355,"&gt;="&amp;Predictions!A337,'Hard Drives'!$A$5:$A$355,"&lt;"&amp;Predictions!A338), "")</f>
        <v/>
      </c>
      <c r="D338" t="str">
        <f t="shared" ref="D338:D401" si="63">IF(C338&lt;&gt;"", (C338-$C$14)^2, "")</f>
        <v/>
      </c>
      <c r="E338" t="str">
        <f>IFERROR(AVERAGEIFS(SSDs!$H$5:$H$100,SSDs!$A$5:$A$100,"&gt;="&amp;Predictions!A337, SSDs!$A$5:$A$100,"&lt;"&amp;Predictions!A338), "")</f>
        <v/>
      </c>
      <c r="F338" t="str">
        <f t="shared" ref="F338:F401" si="64">IF(E338&lt;&gt;"", (E338-$E$14)^2, "")</f>
        <v/>
      </c>
      <c r="G338" t="str">
        <f>IFERROR(AVERAGEIFS(XPoint!$H$5:$H$100,XPoint!$A$5:$A$100,"&gt;="&amp;Predictions!A337, XPoint!$A$5:$A$100,"&lt;"&amp;Predictions!A338), "")</f>
        <v/>
      </c>
      <c r="H338" t="str">
        <f t="shared" ref="H338:H401" si="65">IF(G338&lt;&gt;"", (G338-$G$14)^2, "")</f>
        <v/>
      </c>
      <c r="J338" s="8">
        <f t="shared" si="57"/>
        <v>9.411824536528627</v>
      </c>
      <c r="K338" t="str">
        <f t="shared" si="58"/>
        <v/>
      </c>
      <c r="M338" s="8">
        <f t="shared" si="59"/>
        <v>7.703203380624398</v>
      </c>
      <c r="N338" t="str">
        <f t="shared" si="60"/>
        <v/>
      </c>
      <c r="P338" s="8">
        <f t="shared" ref="P338:P401" si="66">$P$6+(($P$7-$P$6)/POWER(1+$P$8*EXP(-$P$9*(B338-$P$10)), 1/$P$11))</f>
        <v>1.0862403631345525</v>
      </c>
      <c r="Q338" t="str">
        <f t="shared" ref="Q338:Q401" si="67">IF(G338&lt;&gt;"", (G338-P338)^2, "")</f>
        <v/>
      </c>
    </row>
    <row r="339" spans="1:17">
      <c r="A339" s="1">
        <f t="shared" si="61"/>
        <v>39053.0625</v>
      </c>
      <c r="B339">
        <f t="shared" si="62"/>
        <v>26.916666666666554</v>
      </c>
      <c r="C339" t="str">
        <f>IFERROR(AVERAGEIFS('Hard Drives'!$I$5:$I$355,'Hard Drives'!$A$5:$A$355,"&gt;="&amp;Predictions!A338,'Hard Drives'!$A$5:$A$355,"&lt;"&amp;Predictions!A339), "")</f>
        <v/>
      </c>
      <c r="D339" t="str">
        <f t="shared" si="63"/>
        <v/>
      </c>
      <c r="E339" t="str">
        <f>IFERROR(AVERAGEIFS(SSDs!$H$5:$H$100,SSDs!$A$5:$A$100,"&gt;="&amp;Predictions!A338, SSDs!$A$5:$A$100,"&lt;"&amp;Predictions!A339), "")</f>
        <v/>
      </c>
      <c r="F339" t="str">
        <f t="shared" si="64"/>
        <v/>
      </c>
      <c r="G339" t="str">
        <f>IFERROR(AVERAGEIFS(XPoint!$H$5:$H$100,XPoint!$A$5:$A$100,"&gt;="&amp;Predictions!A338, XPoint!$A$5:$A$100,"&lt;"&amp;Predictions!A339), "")</f>
        <v/>
      </c>
      <c r="H339" t="str">
        <f t="shared" si="65"/>
        <v/>
      </c>
      <c r="J339" s="8">
        <f t="shared" si="57"/>
        <v>9.428034747773216</v>
      </c>
      <c r="K339" t="str">
        <f t="shared" si="58"/>
        <v/>
      </c>
      <c r="M339" s="8">
        <f t="shared" si="59"/>
        <v>7.7248595121122694</v>
      </c>
      <c r="N339" t="str">
        <f t="shared" si="60"/>
        <v/>
      </c>
      <c r="P339" s="8">
        <f t="shared" si="66"/>
        <v>1.0862406448916335</v>
      </c>
      <c r="Q339" t="str">
        <f t="shared" si="67"/>
        <v/>
      </c>
    </row>
    <row r="340" spans="1:17">
      <c r="A340" s="1">
        <f t="shared" si="61"/>
        <v>39083.5</v>
      </c>
      <c r="B340">
        <f t="shared" si="62"/>
        <v>26.999999999999886</v>
      </c>
      <c r="C340" t="str">
        <f>IFERROR(AVERAGEIFS('Hard Drives'!$I$5:$I$355,'Hard Drives'!$A$5:$A$355,"&gt;="&amp;Predictions!A339,'Hard Drives'!$A$5:$A$355,"&lt;"&amp;Predictions!A340), "")</f>
        <v/>
      </c>
      <c r="D340" t="str">
        <f t="shared" si="63"/>
        <v/>
      </c>
      <c r="E340" t="str">
        <f>IFERROR(AVERAGEIFS(SSDs!$H$5:$H$100,SSDs!$A$5:$A$100,"&gt;="&amp;Predictions!A339, SSDs!$A$5:$A$100,"&lt;"&amp;Predictions!A340), "")</f>
        <v/>
      </c>
      <c r="F340" t="str">
        <f t="shared" si="64"/>
        <v/>
      </c>
      <c r="G340" t="str">
        <f>IFERROR(AVERAGEIFS(XPoint!$H$5:$H$100,XPoint!$A$5:$A$100,"&gt;="&amp;Predictions!A339, XPoint!$A$5:$A$100,"&lt;"&amp;Predictions!A340), "")</f>
        <v/>
      </c>
      <c r="H340" t="str">
        <f t="shared" si="65"/>
        <v/>
      </c>
      <c r="J340" s="8">
        <f t="shared" si="57"/>
        <v>9.4441183332371299</v>
      </c>
      <c r="K340" t="str">
        <f t="shared" si="58"/>
        <v/>
      </c>
      <c r="M340" s="8">
        <f t="shared" si="59"/>
        <v>7.7464276496873747</v>
      </c>
      <c r="N340" t="str">
        <f t="shared" si="60"/>
        <v/>
      </c>
      <c r="P340" s="8">
        <f t="shared" si="66"/>
        <v>1.0862409621813749</v>
      </c>
      <c r="Q340" t="str">
        <f t="shared" si="67"/>
        <v/>
      </c>
    </row>
    <row r="341" spans="1:17">
      <c r="A341" s="1">
        <f t="shared" si="61"/>
        <v>39113.9375</v>
      </c>
      <c r="B341">
        <f t="shared" si="62"/>
        <v>27.083333333333218</v>
      </c>
      <c r="C341" t="str">
        <f>IFERROR(AVERAGEIFS('Hard Drives'!$I$5:$I$355,'Hard Drives'!$A$5:$A$355,"&gt;="&amp;Predictions!A340,'Hard Drives'!$A$5:$A$355,"&lt;"&amp;Predictions!A341), "")</f>
        <v/>
      </c>
      <c r="D341" t="str">
        <f t="shared" si="63"/>
        <v/>
      </c>
      <c r="E341" t="str">
        <f>IFERROR(AVERAGEIFS(SSDs!$H$5:$H$100,SSDs!$A$5:$A$100,"&gt;="&amp;Predictions!A340, SSDs!$A$5:$A$100,"&lt;"&amp;Predictions!A341), "")</f>
        <v/>
      </c>
      <c r="F341" t="str">
        <f t="shared" si="64"/>
        <v/>
      </c>
      <c r="G341" t="str">
        <f>IFERROR(AVERAGEIFS(XPoint!$H$5:$H$100,XPoint!$A$5:$A$100,"&gt;="&amp;Predictions!A340, XPoint!$A$5:$A$100,"&lt;"&amp;Predictions!A341), "")</f>
        <v/>
      </c>
      <c r="H341" t="str">
        <f t="shared" si="65"/>
        <v/>
      </c>
      <c r="J341" s="8">
        <f t="shared" si="57"/>
        <v>9.4600757050162763</v>
      </c>
      <c r="K341" t="str">
        <f t="shared" si="58"/>
        <v/>
      </c>
      <c r="M341" s="8">
        <f t="shared" si="59"/>
        <v>7.7679072696600659</v>
      </c>
      <c r="N341" t="str">
        <f t="shared" si="60"/>
        <v/>
      </c>
      <c r="P341" s="8">
        <f t="shared" si="66"/>
        <v>1.086241319484835</v>
      </c>
      <c r="Q341" t="str">
        <f t="shared" si="67"/>
        <v/>
      </c>
    </row>
    <row r="342" spans="1:17">
      <c r="A342" s="1">
        <f t="shared" si="61"/>
        <v>39144.375</v>
      </c>
      <c r="B342">
        <f t="shared" si="62"/>
        <v>27.166666666666551</v>
      </c>
      <c r="C342" t="str">
        <f>IFERROR(AVERAGEIFS('Hard Drives'!$I$5:$I$355,'Hard Drives'!$A$5:$A$355,"&gt;="&amp;Predictions!A341,'Hard Drives'!$A$5:$A$355,"&lt;"&amp;Predictions!A342), "")</f>
        <v/>
      </c>
      <c r="D342" t="str">
        <f t="shared" si="63"/>
        <v/>
      </c>
      <c r="E342" t="str">
        <f>IFERROR(AVERAGEIFS(SSDs!$H$5:$H$100,SSDs!$A$5:$A$100,"&gt;="&amp;Predictions!A341, SSDs!$A$5:$A$100,"&lt;"&amp;Predictions!A342), "")</f>
        <v/>
      </c>
      <c r="F342" t="str">
        <f t="shared" si="64"/>
        <v/>
      </c>
      <c r="G342" t="str">
        <f>IFERROR(AVERAGEIFS(XPoint!$H$5:$H$100,XPoint!$A$5:$A$100,"&gt;="&amp;Predictions!A341, XPoint!$A$5:$A$100,"&lt;"&amp;Predictions!A342), "")</f>
        <v/>
      </c>
      <c r="H342" t="str">
        <f t="shared" si="65"/>
        <v/>
      </c>
      <c r="J342" s="8">
        <f t="shared" si="57"/>
        <v>9.4759072863985629</v>
      </c>
      <c r="K342" t="str">
        <f t="shared" si="58"/>
        <v/>
      </c>
      <c r="M342" s="8">
        <f t="shared" si="59"/>
        <v>7.7892978639997743</v>
      </c>
      <c r="N342" t="str">
        <f t="shared" si="60"/>
        <v/>
      </c>
      <c r="P342" s="8">
        <f t="shared" si="66"/>
        <v>1.0862417218481828</v>
      </c>
      <c r="Q342" t="str">
        <f t="shared" si="67"/>
        <v/>
      </c>
    </row>
    <row r="343" spans="1:17">
      <c r="A343" s="1">
        <f t="shared" si="61"/>
        <v>39174.8125</v>
      </c>
      <c r="B343">
        <f t="shared" si="62"/>
        <v>27.249999999999883</v>
      </c>
      <c r="C343">
        <f>IFERROR(AVERAGEIFS('Hard Drives'!$I$5:$I$355,'Hard Drives'!$A$5:$A$355,"&gt;="&amp;Predictions!A342,'Hard Drives'!$A$5:$A$355,"&lt;"&amp;Predictions!A343), "")</f>
        <v>9.2366069048232173</v>
      </c>
      <c r="D343">
        <f t="shared" si="63"/>
        <v>2.5258184470278011</v>
      </c>
      <c r="E343" t="str">
        <f>IFERROR(AVERAGEIFS(SSDs!$H$5:$H$100,SSDs!$A$5:$A$100,"&gt;="&amp;Predictions!A342, SSDs!$A$5:$A$100,"&lt;"&amp;Predictions!A343), "")</f>
        <v/>
      </c>
      <c r="F343" t="str">
        <f t="shared" si="64"/>
        <v/>
      </c>
      <c r="G343" t="str">
        <f>IFERROR(AVERAGEIFS(XPoint!$H$5:$H$100,XPoint!$A$5:$A$100,"&gt;="&amp;Predictions!A342, XPoint!$A$5:$A$100,"&lt;"&amp;Predictions!A343), "")</f>
        <v/>
      </c>
      <c r="H343" t="str">
        <f t="shared" si="65"/>
        <v/>
      </c>
      <c r="J343" s="8">
        <f t="shared" si="57"/>
        <v>9.491613511565868</v>
      </c>
      <c r="K343">
        <f t="shared" si="58"/>
        <v>6.5028369482400872E-2</v>
      </c>
      <c r="M343" s="8">
        <f t="shared" si="59"/>
        <v>7.8105989402238389</v>
      </c>
      <c r="N343" t="str">
        <f t="shared" si="60"/>
        <v/>
      </c>
      <c r="P343" s="8">
        <f t="shared" si="66"/>
        <v>1.0862421749539648</v>
      </c>
      <c r="Q343" t="str">
        <f t="shared" si="67"/>
        <v/>
      </c>
    </row>
    <row r="344" spans="1:17">
      <c r="A344" s="1">
        <f t="shared" si="61"/>
        <v>39205.25</v>
      </c>
      <c r="B344">
        <f t="shared" si="62"/>
        <v>27.333333333333215</v>
      </c>
      <c r="C344" t="str">
        <f>IFERROR(AVERAGEIFS('Hard Drives'!$I$5:$I$355,'Hard Drives'!$A$5:$A$355,"&gt;="&amp;Predictions!A343,'Hard Drives'!$A$5:$A$355,"&lt;"&amp;Predictions!A344), "")</f>
        <v/>
      </c>
      <c r="D344" t="str">
        <f t="shared" si="63"/>
        <v/>
      </c>
      <c r="E344" t="str">
        <f>IFERROR(AVERAGEIFS(SSDs!$H$5:$H$100,SSDs!$A$5:$A$100,"&gt;="&amp;Predictions!A343, SSDs!$A$5:$A$100,"&lt;"&amp;Predictions!A344), "")</f>
        <v/>
      </c>
      <c r="F344" t="str">
        <f t="shared" si="64"/>
        <v/>
      </c>
      <c r="G344" t="str">
        <f>IFERROR(AVERAGEIFS(XPoint!$H$5:$H$100,XPoint!$A$5:$A$100,"&gt;="&amp;Predictions!A343, XPoint!$A$5:$A$100,"&lt;"&amp;Predictions!A344), "")</f>
        <v/>
      </c>
      <c r="H344" t="str">
        <f t="shared" si="65"/>
        <v/>
      </c>
      <c r="J344" s="8">
        <f t="shared" si="57"/>
        <v>9.5071948252988872</v>
      </c>
      <c r="K344" t="str">
        <f t="shared" si="58"/>
        <v/>
      </c>
      <c r="M344" s="8">
        <f t="shared" si="59"/>
        <v>7.8318100212838946</v>
      </c>
      <c r="N344" t="str">
        <f t="shared" si="60"/>
        <v/>
      </c>
      <c r="P344" s="8">
        <f t="shared" si="66"/>
        <v>1.0862426852013591</v>
      </c>
      <c r="Q344" t="str">
        <f t="shared" si="67"/>
        <v/>
      </c>
    </row>
    <row r="345" spans="1:17">
      <c r="A345" s="1">
        <f t="shared" si="61"/>
        <v>39235.6875</v>
      </c>
      <c r="B345">
        <f t="shared" si="62"/>
        <v>27.416666666666547</v>
      </c>
      <c r="C345" t="str">
        <f>IFERROR(AVERAGEIFS('Hard Drives'!$I$5:$I$355,'Hard Drives'!$A$5:$A$355,"&gt;="&amp;Predictions!A344,'Hard Drives'!$A$5:$A$355,"&lt;"&amp;Predictions!A345), "")</f>
        <v/>
      </c>
      <c r="D345" t="str">
        <f t="shared" si="63"/>
        <v/>
      </c>
      <c r="E345" t="str">
        <f>IFERROR(AVERAGEIFS(SSDs!$H$5:$H$100,SSDs!$A$5:$A$100,"&gt;="&amp;Predictions!A344, SSDs!$A$5:$A$100,"&lt;"&amp;Predictions!A345), "")</f>
        <v/>
      </c>
      <c r="F345" t="str">
        <f t="shared" si="64"/>
        <v/>
      </c>
      <c r="G345" t="str">
        <f>IFERROR(AVERAGEIFS(XPoint!$H$5:$H$100,XPoint!$A$5:$A$100,"&gt;="&amp;Predictions!A344, XPoint!$A$5:$A$100,"&lt;"&amp;Predictions!A345), "")</f>
        <v/>
      </c>
      <c r="H345" t="str">
        <f t="shared" si="65"/>
        <v/>
      </c>
      <c r="J345" s="8">
        <f t="shared" si="57"/>
        <v>9.5226516826849661</v>
      </c>
      <c r="K345" t="str">
        <f t="shared" si="58"/>
        <v/>
      </c>
      <c r="M345" s="8">
        <f t="shared" si="59"/>
        <v>7.8529306454497796</v>
      </c>
      <c r="N345" t="str">
        <f t="shared" si="60"/>
        <v/>
      </c>
      <c r="P345" s="8">
        <f t="shared" si="66"/>
        <v>1.0862432597965497</v>
      </c>
      <c r="Q345" t="str">
        <f t="shared" si="67"/>
        <v/>
      </c>
    </row>
    <row r="346" spans="1:17">
      <c r="A346" s="1">
        <f t="shared" si="61"/>
        <v>39266.125</v>
      </c>
      <c r="B346">
        <f t="shared" si="62"/>
        <v>27.499999999999879</v>
      </c>
      <c r="C346" t="str">
        <f>IFERROR(AVERAGEIFS('Hard Drives'!$I$5:$I$355,'Hard Drives'!$A$5:$A$355,"&gt;="&amp;Predictions!A345,'Hard Drives'!$A$5:$A$355,"&lt;"&amp;Predictions!A346), "")</f>
        <v/>
      </c>
      <c r="D346" t="str">
        <f t="shared" si="63"/>
        <v/>
      </c>
      <c r="E346" t="str">
        <f>IFERROR(AVERAGEIFS(SSDs!$H$5:$H$100,SSDs!$A$5:$A$100,"&gt;="&amp;Predictions!A345, SSDs!$A$5:$A$100,"&lt;"&amp;Predictions!A346), "")</f>
        <v/>
      </c>
      <c r="F346" t="str">
        <f t="shared" si="64"/>
        <v/>
      </c>
      <c r="G346" t="str">
        <f>IFERROR(AVERAGEIFS(XPoint!$H$5:$H$100,XPoint!$A$5:$A$100,"&gt;="&amp;Predictions!A345, XPoint!$A$5:$A$100,"&lt;"&amp;Predictions!A346), "")</f>
        <v/>
      </c>
      <c r="H346" t="str">
        <f t="shared" si="65"/>
        <v/>
      </c>
      <c r="J346" s="8">
        <f t="shared" si="57"/>
        <v>9.5379845488289092</v>
      </c>
      <c r="K346" t="str">
        <f t="shared" si="58"/>
        <v/>
      </c>
      <c r="M346" s="8">
        <f t="shared" si="59"/>
        <v>7.8739603661912216</v>
      </c>
      <c r="N346" t="str">
        <f t="shared" si="60"/>
        <v/>
      </c>
      <c r="P346" s="8">
        <f t="shared" si="66"/>
        <v>1.0862439068545002</v>
      </c>
      <c r="Q346" t="str">
        <f t="shared" si="67"/>
        <v/>
      </c>
    </row>
    <row r="347" spans="1:17">
      <c r="A347" s="1">
        <f t="shared" si="61"/>
        <v>39296.5625</v>
      </c>
      <c r="B347">
        <f t="shared" si="62"/>
        <v>27.583333333333211</v>
      </c>
      <c r="C347" t="str">
        <f>IFERROR(AVERAGEIFS('Hard Drives'!$I$5:$I$355,'Hard Drives'!$A$5:$A$355,"&gt;="&amp;Predictions!A346,'Hard Drives'!$A$5:$A$355,"&lt;"&amp;Predictions!A347), "")</f>
        <v/>
      </c>
      <c r="D347" t="str">
        <f t="shared" si="63"/>
        <v/>
      </c>
      <c r="E347" t="str">
        <f>IFERROR(AVERAGEIFS(SSDs!$H$5:$H$100,SSDs!$A$5:$A$100,"&gt;="&amp;Predictions!A346, SSDs!$A$5:$A$100,"&lt;"&amp;Predictions!A347), "")</f>
        <v/>
      </c>
      <c r="F347" t="str">
        <f t="shared" si="64"/>
        <v/>
      </c>
      <c r="G347" t="str">
        <f>IFERROR(AVERAGEIFS(XPoint!$H$5:$H$100,XPoint!$A$5:$A$100,"&gt;="&amp;Predictions!A346, XPoint!$A$5:$A$100,"&lt;"&amp;Predictions!A347), "")</f>
        <v/>
      </c>
      <c r="H347" t="str">
        <f t="shared" si="65"/>
        <v/>
      </c>
      <c r="J347" s="8">
        <f t="shared" si="57"/>
        <v>9.5531938985669047</v>
      </c>
      <c r="K347" t="str">
        <f t="shared" si="58"/>
        <v/>
      </c>
      <c r="M347" s="8">
        <f t="shared" si="59"/>
        <v>7.8948987520572356</v>
      </c>
      <c r="N347" t="str">
        <f t="shared" si="60"/>
        <v/>
      </c>
      <c r="P347" s="8">
        <f t="shared" si="66"/>
        <v>1.0862446355135598</v>
      </c>
      <c r="Q347" t="str">
        <f t="shared" si="67"/>
        <v/>
      </c>
    </row>
    <row r="348" spans="1:17">
      <c r="A348" s="1">
        <f t="shared" si="61"/>
        <v>39327</v>
      </c>
      <c r="B348">
        <f t="shared" si="62"/>
        <v>27.666666666666544</v>
      </c>
      <c r="C348" t="str">
        <f>IFERROR(AVERAGEIFS('Hard Drives'!$I$5:$I$355,'Hard Drives'!$A$5:$A$355,"&gt;="&amp;Predictions!A347,'Hard Drives'!$A$5:$A$355,"&lt;"&amp;Predictions!A348), "")</f>
        <v/>
      </c>
      <c r="D348" t="str">
        <f t="shared" si="63"/>
        <v/>
      </c>
      <c r="E348" t="str">
        <f>IFERROR(AVERAGEIFS(SSDs!$H$5:$H$100,SSDs!$A$5:$A$100,"&gt;="&amp;Predictions!A347, SSDs!$A$5:$A$100,"&lt;"&amp;Predictions!A348), "")</f>
        <v/>
      </c>
      <c r="F348" t="str">
        <f t="shared" si="64"/>
        <v/>
      </c>
      <c r="G348" t="str">
        <f>IFERROR(AVERAGEIFS(XPoint!$H$5:$H$100,XPoint!$A$5:$A$100,"&gt;="&amp;Predictions!A347, XPoint!$A$5:$A$100,"&lt;"&amp;Predictions!A348), "")</f>
        <v/>
      </c>
      <c r="H348" t="str">
        <f t="shared" si="65"/>
        <v/>
      </c>
      <c r="J348" s="8">
        <f t="shared" si="57"/>
        <v>9.5682802161835099</v>
      </c>
      <c r="K348" t="str">
        <f t="shared" si="58"/>
        <v/>
      </c>
      <c r="M348" s="8">
        <f t="shared" si="59"/>
        <v>7.9157453865534162</v>
      </c>
      <c r="N348" t="str">
        <f t="shared" si="60"/>
        <v/>
      </c>
      <c r="P348" s="8">
        <f t="shared" si="66"/>
        <v>1.0862454560645243</v>
      </c>
      <c r="Q348" t="str">
        <f t="shared" si="67"/>
        <v/>
      </c>
    </row>
    <row r="349" spans="1:17">
      <c r="A349" s="1">
        <f t="shared" si="61"/>
        <v>39357.4375</v>
      </c>
      <c r="B349">
        <f t="shared" si="62"/>
        <v>27.749999999999876</v>
      </c>
      <c r="C349" t="str">
        <f>IFERROR(AVERAGEIFS('Hard Drives'!$I$5:$I$355,'Hard Drives'!$A$5:$A$355,"&gt;="&amp;Predictions!A348,'Hard Drives'!$A$5:$A$355,"&lt;"&amp;Predictions!A349), "")</f>
        <v/>
      </c>
      <c r="D349" t="str">
        <f t="shared" si="63"/>
        <v/>
      </c>
      <c r="E349" t="str">
        <f>IFERROR(AVERAGEIFS(SSDs!$H$5:$H$100,SSDs!$A$5:$A$100,"&gt;="&amp;Predictions!A348, SSDs!$A$5:$A$100,"&lt;"&amp;Predictions!A349), "")</f>
        <v/>
      </c>
      <c r="F349" t="str">
        <f t="shared" si="64"/>
        <v/>
      </c>
      <c r="G349" t="str">
        <f>IFERROR(AVERAGEIFS(XPoint!$H$5:$H$100,XPoint!$A$5:$A$100,"&gt;="&amp;Predictions!A348, XPoint!$A$5:$A$100,"&lt;"&amp;Predictions!A349), "")</f>
        <v/>
      </c>
      <c r="H349" t="str">
        <f t="shared" si="65"/>
        <v/>
      </c>
      <c r="J349" s="8">
        <f t="shared" si="57"/>
        <v>9.5832439951318307</v>
      </c>
      <c r="K349" t="str">
        <f t="shared" si="58"/>
        <v/>
      </c>
      <c r="M349" s="8">
        <f t="shared" si="59"/>
        <v>7.9364998680171759</v>
      </c>
      <c r="N349" t="str">
        <f t="shared" si="60"/>
        <v/>
      </c>
      <c r="P349" s="8">
        <f t="shared" si="66"/>
        <v>1.086246380095971</v>
      </c>
      <c r="Q349" t="str">
        <f t="shared" si="67"/>
        <v/>
      </c>
    </row>
    <row r="350" spans="1:17">
      <c r="A350" s="1">
        <f t="shared" si="61"/>
        <v>39387.875</v>
      </c>
      <c r="B350">
        <f t="shared" si="62"/>
        <v>27.833333333333208</v>
      </c>
      <c r="C350" t="str">
        <f>IFERROR(AVERAGEIFS('Hard Drives'!$I$5:$I$355,'Hard Drives'!$A$5:$A$355,"&gt;="&amp;Predictions!A349,'Hard Drives'!$A$5:$A$355,"&lt;"&amp;Predictions!A350), "")</f>
        <v/>
      </c>
      <c r="D350" t="str">
        <f t="shared" si="63"/>
        <v/>
      </c>
      <c r="E350" t="str">
        <f>IFERROR(AVERAGEIFS(SSDs!$H$5:$H$100,SSDs!$A$5:$A$100,"&gt;="&amp;Predictions!A349, SSDs!$A$5:$A$100,"&lt;"&amp;Predictions!A350), "")</f>
        <v/>
      </c>
      <c r="F350" t="str">
        <f t="shared" si="64"/>
        <v/>
      </c>
      <c r="G350" t="str">
        <f>IFERROR(AVERAGEIFS(XPoint!$H$5:$H$100,XPoint!$A$5:$A$100,"&gt;="&amp;Predictions!A349, XPoint!$A$5:$A$100,"&lt;"&amp;Predictions!A350), "")</f>
        <v/>
      </c>
      <c r="H350" t="str">
        <f t="shared" si="65"/>
        <v/>
      </c>
      <c r="J350" s="8">
        <f t="shared" si="57"/>
        <v>9.5980857377568967</v>
      </c>
      <c r="K350" t="str">
        <f t="shared" si="58"/>
        <v/>
      </c>
      <c r="M350" s="8">
        <f t="shared" si="59"/>
        <v>7.9571618094910317</v>
      </c>
      <c r="N350" t="str">
        <f t="shared" si="60"/>
        <v/>
      </c>
      <c r="P350" s="8">
        <f t="shared" si="66"/>
        <v>1.0862474206579245</v>
      </c>
      <c r="Q350" t="str">
        <f t="shared" si="67"/>
        <v/>
      </c>
    </row>
    <row r="351" spans="1:17">
      <c r="A351" s="1">
        <f t="shared" si="61"/>
        <v>39418.3125</v>
      </c>
      <c r="B351">
        <f t="shared" si="62"/>
        <v>27.91666666666654</v>
      </c>
      <c r="C351" t="str">
        <f>IFERROR(AVERAGEIFS('Hard Drives'!$I$5:$I$355,'Hard Drives'!$A$5:$A$355,"&gt;="&amp;Predictions!A350,'Hard Drives'!$A$5:$A$355,"&lt;"&amp;Predictions!A351), "")</f>
        <v/>
      </c>
      <c r="D351" t="str">
        <f t="shared" si="63"/>
        <v/>
      </c>
      <c r="E351" t="str">
        <f>IFERROR(AVERAGEIFS(SSDs!$H$5:$H$100,SSDs!$A$5:$A$100,"&gt;="&amp;Predictions!A350, SSDs!$A$5:$A$100,"&lt;"&amp;Predictions!A351), "")</f>
        <v/>
      </c>
      <c r="F351" t="str">
        <f t="shared" si="64"/>
        <v/>
      </c>
      <c r="G351" t="str">
        <f>IFERROR(AVERAGEIFS(XPoint!$H$5:$H$100,XPoint!$A$5:$A$100,"&gt;="&amp;Predictions!A350, XPoint!$A$5:$A$100,"&lt;"&amp;Predictions!A351), "")</f>
        <v/>
      </c>
      <c r="H351" t="str">
        <f t="shared" si="65"/>
        <v/>
      </c>
      <c r="J351" s="8">
        <f t="shared" si="57"/>
        <v>9.6128059550222638</v>
      </c>
      <c r="K351" t="str">
        <f t="shared" si="58"/>
        <v/>
      </c>
      <c r="M351" s="8">
        <f t="shared" si="59"/>
        <v>7.9777308385940238</v>
      </c>
      <c r="N351" t="str">
        <f t="shared" si="60"/>
        <v/>
      </c>
      <c r="P351" s="8">
        <f t="shared" si="66"/>
        <v>1.0862485924461609</v>
      </c>
      <c r="Q351" t="str">
        <f t="shared" si="67"/>
        <v/>
      </c>
    </row>
    <row r="352" spans="1:17">
      <c r="A352" s="1">
        <f t="shared" si="61"/>
        <v>39448.75</v>
      </c>
      <c r="B352">
        <f t="shared" si="62"/>
        <v>27.999999999999872</v>
      </c>
      <c r="C352" t="str">
        <f>IFERROR(AVERAGEIFS('Hard Drives'!$I$5:$I$355,'Hard Drives'!$A$5:$A$355,"&gt;="&amp;Predictions!A351,'Hard Drives'!$A$5:$A$355,"&lt;"&amp;Predictions!A352), "")</f>
        <v/>
      </c>
      <c r="D352" t="str">
        <f t="shared" si="63"/>
        <v/>
      </c>
      <c r="E352" t="str">
        <f>IFERROR(AVERAGEIFS(SSDs!$H$5:$H$100,SSDs!$A$5:$A$100,"&gt;="&amp;Predictions!A351, SSDs!$A$5:$A$100,"&lt;"&amp;Predictions!A352), "")</f>
        <v/>
      </c>
      <c r="F352" t="str">
        <f t="shared" si="64"/>
        <v/>
      </c>
      <c r="G352" t="str">
        <f>IFERROR(AVERAGEIFS(XPoint!$H$5:$H$100,XPoint!$A$5:$A$100,"&gt;="&amp;Predictions!A351, XPoint!$A$5:$A$100,"&lt;"&amp;Predictions!A352), "")</f>
        <v/>
      </c>
      <c r="H352" t="str">
        <f t="shared" si="65"/>
        <v/>
      </c>
      <c r="J352" s="8">
        <f t="shared" si="57"/>
        <v>9.6274051662399263</v>
      </c>
      <c r="K352" t="str">
        <f t="shared" si="58"/>
        <v/>
      </c>
      <c r="M352" s="8">
        <f t="shared" si="59"/>
        <v>7.9982065973913166</v>
      </c>
      <c r="N352" t="str">
        <f t="shared" si="60"/>
        <v/>
      </c>
      <c r="P352" s="8">
        <f t="shared" si="66"/>
        <v>1.0862499120097544</v>
      </c>
      <c r="Q352" t="str">
        <f t="shared" si="67"/>
        <v/>
      </c>
    </row>
    <row r="353" spans="1:17">
      <c r="A353" s="1">
        <f t="shared" si="61"/>
        <v>39479.1875</v>
      </c>
      <c r="B353">
        <f t="shared" si="62"/>
        <v>28.083333333333204</v>
      </c>
      <c r="C353" t="str">
        <f>IFERROR(AVERAGEIFS('Hard Drives'!$I$5:$I$355,'Hard Drives'!$A$5:$A$355,"&gt;="&amp;Predictions!A352,'Hard Drives'!$A$5:$A$355,"&lt;"&amp;Predictions!A353), "")</f>
        <v/>
      </c>
      <c r="D353" t="str">
        <f t="shared" si="63"/>
        <v/>
      </c>
      <c r="E353">
        <f>IFERROR(AVERAGEIFS(SSDs!$H$5:$H$100,SSDs!$A$5:$A$100,"&gt;="&amp;Predictions!A352, SSDs!$A$5:$A$100,"&lt;"&amp;Predictions!A353), "")</f>
        <v>8.2148427703594713</v>
      </c>
      <c r="F353">
        <f t="shared" si="64"/>
        <v>6.5416152047556048E-2</v>
      </c>
      <c r="G353" t="str">
        <f>IFERROR(AVERAGEIFS(XPoint!$H$5:$H$100,XPoint!$A$5:$A$100,"&gt;="&amp;Predictions!A352, XPoint!$A$5:$A$100,"&lt;"&amp;Predictions!A353), "")</f>
        <v/>
      </c>
      <c r="H353" t="str">
        <f t="shared" si="65"/>
        <v/>
      </c>
      <c r="J353" s="8">
        <f t="shared" si="57"/>
        <v>9.6418838988034903</v>
      </c>
      <c r="K353" t="str">
        <f t="shared" si="58"/>
        <v/>
      </c>
      <c r="M353" s="8">
        <f t="shared" si="59"/>
        <v>8.0185887422621285</v>
      </c>
      <c r="N353">
        <f t="shared" si="60"/>
        <v>3.8515643544432626E-2</v>
      </c>
      <c r="P353" s="8">
        <f t="shared" si="66"/>
        <v>1.0862513979847996</v>
      </c>
      <c r="Q353" t="str">
        <f t="shared" si="67"/>
        <v/>
      </c>
    </row>
    <row r="354" spans="1:17">
      <c r="A354" s="1">
        <f t="shared" si="61"/>
        <v>39509.625</v>
      </c>
      <c r="B354">
        <f t="shared" si="62"/>
        <v>28.166666666666536</v>
      </c>
      <c r="C354" t="str">
        <f>IFERROR(AVERAGEIFS('Hard Drives'!$I$5:$I$355,'Hard Drives'!$A$5:$A$355,"&gt;="&amp;Predictions!A353,'Hard Drives'!$A$5:$A$355,"&lt;"&amp;Predictions!A354), "")</f>
        <v/>
      </c>
      <c r="D354" t="str">
        <f t="shared" si="63"/>
        <v/>
      </c>
      <c r="E354" t="str">
        <f>IFERROR(AVERAGEIFS(SSDs!$H$5:$H$100,SSDs!$A$5:$A$100,"&gt;="&amp;Predictions!A353, SSDs!$A$5:$A$100,"&lt;"&amp;Predictions!A354), "")</f>
        <v/>
      </c>
      <c r="F354" t="str">
        <f t="shared" si="64"/>
        <v/>
      </c>
      <c r="G354" t="str">
        <f>IFERROR(AVERAGEIFS(XPoint!$H$5:$H$100,XPoint!$A$5:$A$100,"&gt;="&amp;Predictions!A353, XPoint!$A$5:$A$100,"&lt;"&amp;Predictions!A354), "")</f>
        <v/>
      </c>
      <c r="H354" t="str">
        <f t="shared" si="65"/>
        <v/>
      </c>
      <c r="J354" s="8">
        <f t="shared" si="57"/>
        <v>9.6562426879247401</v>
      </c>
      <c r="K354" t="str">
        <f t="shared" si="58"/>
        <v/>
      </c>
      <c r="M354" s="8">
        <f t="shared" si="59"/>
        <v>8.0388769437660184</v>
      </c>
      <c r="N354" t="str">
        <f t="shared" si="60"/>
        <v/>
      </c>
      <c r="P354" s="8">
        <f t="shared" si="66"/>
        <v>1.0862530713576073</v>
      </c>
      <c r="Q354" t="str">
        <f t="shared" si="67"/>
        <v/>
      </c>
    </row>
    <row r="355" spans="1:17">
      <c r="A355" s="1">
        <f t="shared" si="61"/>
        <v>39540.0625</v>
      </c>
      <c r="B355">
        <f t="shared" si="62"/>
        <v>28.249999999999869</v>
      </c>
      <c r="C355">
        <f>IFERROR(AVERAGEIFS('Hard Drives'!$I$5:$I$355,'Hard Drives'!$A$5:$A$355,"&gt;="&amp;Predictions!A354,'Hard Drives'!$A$5:$A$355,"&lt;"&amp;Predictions!A355), "")</f>
        <v>9.4391712391759288</v>
      </c>
      <c r="D355">
        <f t="shared" si="63"/>
        <v>3.2107146067528167</v>
      </c>
      <c r="E355" t="str">
        <f>IFERROR(AVERAGEIFS(SSDs!$H$5:$H$100,SSDs!$A$5:$A$100,"&gt;="&amp;Predictions!A354, SSDs!$A$5:$A$100,"&lt;"&amp;Predictions!A355), "")</f>
        <v/>
      </c>
      <c r="F355" t="str">
        <f t="shared" si="64"/>
        <v/>
      </c>
      <c r="G355" t="str">
        <f>IFERROR(AVERAGEIFS(XPoint!$H$5:$H$100,XPoint!$A$5:$A$100,"&gt;="&amp;Predictions!A354, XPoint!$A$5:$A$100,"&lt;"&amp;Predictions!A355), "")</f>
        <v/>
      </c>
      <c r="H355" t="str">
        <f t="shared" si="65"/>
        <v/>
      </c>
      <c r="J355" s="8">
        <f t="shared" si="57"/>
        <v>9.6704820763735491</v>
      </c>
      <c r="K355">
        <f t="shared" si="58"/>
        <v>5.3504703405063976E-2</v>
      </c>
      <c r="M355" s="8">
        <f t="shared" si="59"/>
        <v>8.0590708865076337</v>
      </c>
      <c r="N355" t="str">
        <f t="shared" si="60"/>
        <v/>
      </c>
      <c r="P355" s="8">
        <f t="shared" si="66"/>
        <v>1.0862549557610914</v>
      </c>
      <c r="Q355" t="str">
        <f t="shared" si="67"/>
        <v/>
      </c>
    </row>
    <row r="356" spans="1:17">
      <c r="A356" s="1">
        <f t="shared" si="61"/>
        <v>39570.5</v>
      </c>
      <c r="B356">
        <f t="shared" si="62"/>
        <v>28.333333333333201</v>
      </c>
      <c r="C356" t="str">
        <f>IFERROR(AVERAGEIFS('Hard Drives'!$I$5:$I$355,'Hard Drives'!$A$5:$A$355,"&gt;="&amp;Predictions!A355,'Hard Drives'!$A$5:$A$355,"&lt;"&amp;Predictions!A356), "")</f>
        <v/>
      </c>
      <c r="D356" t="str">
        <f t="shared" si="63"/>
        <v/>
      </c>
      <c r="E356" t="str">
        <f>IFERROR(AVERAGEIFS(SSDs!$H$5:$H$100,SSDs!$A$5:$A$100,"&gt;="&amp;Predictions!A355, SSDs!$A$5:$A$100,"&lt;"&amp;Predictions!A356), "")</f>
        <v/>
      </c>
      <c r="F356" t="str">
        <f t="shared" si="64"/>
        <v/>
      </c>
      <c r="G356" t="str">
        <f>IFERROR(AVERAGEIFS(XPoint!$H$5:$H$100,XPoint!$A$5:$A$100,"&gt;="&amp;Predictions!A355, XPoint!$A$5:$A$100,"&lt;"&amp;Predictions!A356), "")</f>
        <v/>
      </c>
      <c r="H356" t="str">
        <f t="shared" si="65"/>
        <v/>
      </c>
      <c r="J356" s="8">
        <f t="shared" si="57"/>
        <v>9.6846026142211699</v>
      </c>
      <c r="K356" t="str">
        <f t="shared" si="58"/>
        <v/>
      </c>
      <c r="M356" s="8">
        <f t="shared" si="59"/>
        <v>8.0791702690000236</v>
      </c>
      <c r="N356" t="str">
        <f t="shared" si="60"/>
        <v/>
      </c>
      <c r="P356" s="8">
        <f t="shared" si="66"/>
        <v>1.0862570778085368</v>
      </c>
      <c r="Q356" t="str">
        <f t="shared" si="67"/>
        <v/>
      </c>
    </row>
    <row r="357" spans="1:17">
      <c r="A357" s="1">
        <f t="shared" si="61"/>
        <v>39600.9375</v>
      </c>
      <c r="B357">
        <f t="shared" si="62"/>
        <v>28.416666666666533</v>
      </c>
      <c r="C357" t="str">
        <f>IFERROR(AVERAGEIFS('Hard Drives'!$I$5:$I$355,'Hard Drives'!$A$5:$A$355,"&gt;="&amp;Predictions!A356,'Hard Drives'!$A$5:$A$355,"&lt;"&amp;Predictions!A357), "")</f>
        <v/>
      </c>
      <c r="D357" t="str">
        <f t="shared" si="63"/>
        <v/>
      </c>
      <c r="E357" t="str">
        <f>IFERROR(AVERAGEIFS(SSDs!$H$5:$H$100,SSDs!$A$5:$A$100,"&gt;="&amp;Predictions!A356, SSDs!$A$5:$A$100,"&lt;"&amp;Predictions!A357), "")</f>
        <v/>
      </c>
      <c r="F357" t="str">
        <f t="shared" si="64"/>
        <v/>
      </c>
      <c r="G357" t="str">
        <f>IFERROR(AVERAGEIFS(XPoint!$H$5:$H$100,XPoint!$A$5:$A$100,"&gt;="&amp;Predictions!A356, XPoint!$A$5:$A$100,"&lt;"&amp;Predictions!A357), "")</f>
        <v/>
      </c>
      <c r="H357" t="str">
        <f t="shared" si="65"/>
        <v/>
      </c>
      <c r="J357" s="8">
        <f t="shared" si="57"/>
        <v>9.6986048585869824</v>
      </c>
      <c r="K357" t="str">
        <f t="shared" si="58"/>
        <v/>
      </c>
      <c r="M357" s="8">
        <f t="shared" si="59"/>
        <v>8.0991748035265037</v>
      </c>
      <c r="N357" t="str">
        <f t="shared" si="60"/>
        <v/>
      </c>
      <c r="P357" s="8">
        <f t="shared" si="66"/>
        <v>1.086259467469455</v>
      </c>
      <c r="Q357" t="str">
        <f t="shared" si="67"/>
        <v/>
      </c>
    </row>
    <row r="358" spans="1:17">
      <c r="A358" s="1">
        <f t="shared" si="61"/>
        <v>39631.375</v>
      </c>
      <c r="B358">
        <f t="shared" si="62"/>
        <v>28.499999999999865</v>
      </c>
      <c r="C358" t="str">
        <f>IFERROR(AVERAGEIFS('Hard Drives'!$I$5:$I$355,'Hard Drives'!$A$5:$A$355,"&gt;="&amp;Predictions!A357,'Hard Drives'!$A$5:$A$355,"&lt;"&amp;Predictions!A358), "")</f>
        <v/>
      </c>
      <c r="D358" t="str">
        <f t="shared" si="63"/>
        <v/>
      </c>
      <c r="E358" t="str">
        <f>IFERROR(AVERAGEIFS(SSDs!$H$5:$H$100,SSDs!$A$5:$A$100,"&gt;="&amp;Predictions!A357, SSDs!$A$5:$A$100,"&lt;"&amp;Predictions!A358), "")</f>
        <v/>
      </c>
      <c r="F358" t="str">
        <f t="shared" si="64"/>
        <v/>
      </c>
      <c r="G358" t="str">
        <f>IFERROR(AVERAGEIFS(XPoint!$H$5:$H$100,XPoint!$A$5:$A$100,"&gt;="&amp;Predictions!A357, XPoint!$A$5:$A$100,"&lt;"&amp;Predictions!A358), "")</f>
        <v/>
      </c>
      <c r="H358" t="str">
        <f t="shared" si="65"/>
        <v/>
      </c>
      <c r="J358" s="8">
        <f t="shared" si="57"/>
        <v>9.7124893733886388</v>
      </c>
      <c r="K358" t="str">
        <f t="shared" si="58"/>
        <v/>
      </c>
      <c r="M358" s="8">
        <f t="shared" si="59"/>
        <v>8.1190842160012924</v>
      </c>
      <c r="N358" t="str">
        <f t="shared" si="60"/>
        <v/>
      </c>
      <c r="P358" s="8">
        <f t="shared" si="66"/>
        <v>1.086262158492842</v>
      </c>
      <c r="Q358" t="str">
        <f t="shared" si="67"/>
        <v/>
      </c>
    </row>
    <row r="359" spans="1:17">
      <c r="A359" s="1">
        <f t="shared" si="61"/>
        <v>39661.8125</v>
      </c>
      <c r="B359">
        <f t="shared" si="62"/>
        <v>28.583333333333197</v>
      </c>
      <c r="C359">
        <f>IFERROR(AVERAGEIFS('Hard Drives'!$I$5:$I$355,'Hard Drives'!$A$5:$A$355,"&gt;="&amp;Predictions!A358,'Hard Drives'!$A$5:$A$355,"&lt;"&amp;Predictions!A359), "")</f>
        <v>9.702100283255378</v>
      </c>
      <c r="D359">
        <f t="shared" si="63"/>
        <v>4.2221033704428583</v>
      </c>
      <c r="E359" t="str">
        <f>IFERROR(AVERAGEIFS(SSDs!$H$5:$H$100,SSDs!$A$5:$A$100,"&gt;="&amp;Predictions!A358, SSDs!$A$5:$A$100,"&lt;"&amp;Predictions!A359), "")</f>
        <v/>
      </c>
      <c r="F359" t="str">
        <f t="shared" si="64"/>
        <v/>
      </c>
      <c r="G359" t="str">
        <f>IFERROR(AVERAGEIFS(XPoint!$H$5:$H$100,XPoint!$A$5:$A$100,"&gt;="&amp;Predictions!A358, XPoint!$A$5:$A$100,"&lt;"&amp;Predictions!A359), "")</f>
        <v/>
      </c>
      <c r="H359" t="str">
        <f t="shared" si="65"/>
        <v/>
      </c>
      <c r="J359" s="8">
        <f t="shared" si="57"/>
        <v>9.7262567290956863</v>
      </c>
      <c r="K359">
        <f t="shared" si="58"/>
        <v>5.8353387563574784E-4</v>
      </c>
      <c r="M359" s="8">
        <f t="shared" si="59"/>
        <v>8.1388982458288748</v>
      </c>
      <c r="N359" t="str">
        <f t="shared" si="60"/>
        <v/>
      </c>
      <c r="P359" s="8">
        <f t="shared" si="66"/>
        <v>1.0862651888838128</v>
      </c>
      <c r="Q359" t="str">
        <f t="shared" si="67"/>
        <v/>
      </c>
    </row>
    <row r="360" spans="1:17">
      <c r="A360" s="1">
        <f t="shared" si="61"/>
        <v>39692.25</v>
      </c>
      <c r="B360">
        <f t="shared" si="62"/>
        <v>28.666666666666529</v>
      </c>
      <c r="C360" t="str">
        <f>IFERROR(AVERAGEIFS('Hard Drives'!$I$5:$I$355,'Hard Drives'!$A$5:$A$355,"&gt;="&amp;Predictions!A359,'Hard Drives'!$A$5:$A$355,"&lt;"&amp;Predictions!A360), "")</f>
        <v/>
      </c>
      <c r="D360" t="str">
        <f t="shared" si="63"/>
        <v/>
      </c>
      <c r="E360" t="str">
        <f>IFERROR(AVERAGEIFS(SSDs!$H$5:$H$100,SSDs!$A$5:$A$100,"&gt;="&amp;Predictions!A359, SSDs!$A$5:$A$100,"&lt;"&amp;Predictions!A360), "")</f>
        <v/>
      </c>
      <c r="F360" t="str">
        <f t="shared" si="64"/>
        <v/>
      </c>
      <c r="G360" t="str">
        <f>IFERROR(AVERAGEIFS(XPoint!$H$5:$H$100,XPoint!$A$5:$A$100,"&gt;="&amp;Predictions!A359, XPoint!$A$5:$A$100,"&lt;"&amp;Predictions!A360), "")</f>
        <v/>
      </c>
      <c r="H360" t="str">
        <f t="shared" si="65"/>
        <v/>
      </c>
      <c r="J360" s="8">
        <f t="shared" si="57"/>
        <v>9.7399075024866413</v>
      </c>
      <c r="K360" t="str">
        <f t="shared" si="58"/>
        <v/>
      </c>
      <c r="M360" s="8">
        <f t="shared" si="59"/>
        <v>8.1586166457622173</v>
      </c>
      <c r="N360" t="str">
        <f t="shared" si="60"/>
        <v/>
      </c>
      <c r="P360" s="8">
        <f t="shared" si="66"/>
        <v>1.0862686014403444</v>
      </c>
      <c r="Q360" t="str">
        <f t="shared" si="67"/>
        <v/>
      </c>
    </row>
    <row r="361" spans="1:17">
      <c r="A361" s="1">
        <f t="shared" si="61"/>
        <v>39722.6875</v>
      </c>
      <c r="B361">
        <f t="shared" si="62"/>
        <v>28.749999999999861</v>
      </c>
      <c r="C361" t="str">
        <f>IFERROR(AVERAGEIFS('Hard Drives'!$I$5:$I$355,'Hard Drives'!$A$5:$A$355,"&gt;="&amp;Predictions!A360,'Hard Drives'!$A$5:$A$355,"&lt;"&amp;Predictions!A361), "")</f>
        <v/>
      </c>
      <c r="D361" t="str">
        <f t="shared" si="63"/>
        <v/>
      </c>
      <c r="E361" t="str">
        <f>IFERROR(AVERAGEIFS(SSDs!$H$5:$H$100,SSDs!$A$5:$A$100,"&gt;="&amp;Predictions!A360, SSDs!$A$5:$A$100,"&lt;"&amp;Predictions!A361), "")</f>
        <v/>
      </c>
      <c r="F361" t="str">
        <f t="shared" si="64"/>
        <v/>
      </c>
      <c r="G361" t="str">
        <f>IFERROR(AVERAGEIFS(XPoint!$H$5:$H$100,XPoint!$A$5:$A$100,"&gt;="&amp;Predictions!A360, XPoint!$A$5:$A$100,"&lt;"&amp;Predictions!A361), "")</f>
        <v/>
      </c>
      <c r="H361" t="str">
        <f t="shared" si="65"/>
        <v/>
      </c>
      <c r="J361" s="8">
        <f t="shared" si="57"/>
        <v>9.7534422764095599</v>
      </c>
      <c r="K361" t="str">
        <f t="shared" si="58"/>
        <v/>
      </c>
      <c r="M361" s="8">
        <f t="shared" si="59"/>
        <v>8.1782391817599063</v>
      </c>
      <c r="N361" t="str">
        <f t="shared" si="60"/>
        <v/>
      </c>
      <c r="P361" s="8">
        <f t="shared" si="66"/>
        <v>1.0862724443577083</v>
      </c>
      <c r="Q361" t="str">
        <f t="shared" si="67"/>
        <v/>
      </c>
    </row>
    <row r="362" spans="1:17">
      <c r="A362" s="1">
        <f t="shared" si="61"/>
        <v>39753.125</v>
      </c>
      <c r="B362">
        <f t="shared" si="62"/>
        <v>28.833333333333194</v>
      </c>
      <c r="C362" t="str">
        <f>IFERROR(AVERAGEIFS('Hard Drives'!$I$5:$I$355,'Hard Drives'!$A$5:$A$355,"&gt;="&amp;Predictions!A361,'Hard Drives'!$A$5:$A$355,"&lt;"&amp;Predictions!A362), "")</f>
        <v/>
      </c>
      <c r="D362" t="str">
        <f t="shared" si="63"/>
        <v/>
      </c>
      <c r="E362" t="str">
        <f>IFERROR(AVERAGEIFS(SSDs!$H$5:$H$100,SSDs!$A$5:$A$100,"&gt;="&amp;Predictions!A361, SSDs!$A$5:$A$100,"&lt;"&amp;Predictions!A362), "")</f>
        <v/>
      </c>
      <c r="F362" t="str">
        <f t="shared" si="64"/>
        <v/>
      </c>
      <c r="G362" t="str">
        <f>IFERROR(AVERAGEIFS(XPoint!$H$5:$H$100,XPoint!$A$5:$A$100,"&gt;="&amp;Predictions!A361, XPoint!$A$5:$A$100,"&lt;"&amp;Predictions!A362), "")</f>
        <v/>
      </c>
      <c r="H362" t="str">
        <f t="shared" si="65"/>
        <v/>
      </c>
      <c r="J362" s="8">
        <f t="shared" si="57"/>
        <v>9.7668616395461054</v>
      </c>
      <c r="K362" t="str">
        <f t="shared" si="58"/>
        <v/>
      </c>
      <c r="M362" s="8">
        <f t="shared" si="59"/>
        <v>8.1977656328423052</v>
      </c>
      <c r="N362" t="str">
        <f t="shared" si="60"/>
        <v/>
      </c>
      <c r="P362" s="8">
        <f t="shared" si="66"/>
        <v>1.0862767719091289</v>
      </c>
      <c r="Q362" t="str">
        <f t="shared" si="67"/>
        <v/>
      </c>
    </row>
    <row r="363" spans="1:17">
      <c r="A363" s="1">
        <f t="shared" si="61"/>
        <v>39783.5625</v>
      </c>
      <c r="B363">
        <f t="shared" si="62"/>
        <v>28.916666666666526</v>
      </c>
      <c r="C363" t="str">
        <f>IFERROR(AVERAGEIFS('Hard Drives'!$I$5:$I$355,'Hard Drives'!$A$5:$A$355,"&gt;="&amp;Predictions!A362,'Hard Drives'!$A$5:$A$355,"&lt;"&amp;Predictions!A363), "")</f>
        <v/>
      </c>
      <c r="D363" t="str">
        <f t="shared" si="63"/>
        <v/>
      </c>
      <c r="E363" t="str">
        <f>IFERROR(AVERAGEIFS(SSDs!$H$5:$H$100,SSDs!$A$5:$A$100,"&gt;="&amp;Predictions!A362, SSDs!$A$5:$A$100,"&lt;"&amp;Predictions!A363), "")</f>
        <v/>
      </c>
      <c r="F363" t="str">
        <f t="shared" si="64"/>
        <v/>
      </c>
      <c r="G363" t="str">
        <f>IFERROR(AVERAGEIFS(XPoint!$H$5:$H$100,XPoint!$A$5:$A$100,"&gt;="&amp;Predictions!A362, XPoint!$A$5:$A$100,"&lt;"&amp;Predictions!A363), "")</f>
        <v/>
      </c>
      <c r="H363" t="str">
        <f t="shared" si="65"/>
        <v/>
      </c>
      <c r="J363" s="8">
        <f t="shared" si="57"/>
        <v>9.7801661861790752</v>
      </c>
      <c r="K363" t="str">
        <f t="shared" si="58"/>
        <v/>
      </c>
      <c r="M363" s="8">
        <f t="shared" si="59"/>
        <v>8.217195790946727</v>
      </c>
      <c r="N363" t="str">
        <f t="shared" si="60"/>
        <v/>
      </c>
      <c r="P363" s="8">
        <f t="shared" si="66"/>
        <v>1.0862816452122792</v>
      </c>
      <c r="Q363" t="str">
        <f t="shared" si="67"/>
        <v/>
      </c>
    </row>
    <row r="364" spans="1:17">
      <c r="A364" s="1">
        <f t="shared" si="61"/>
        <v>39814</v>
      </c>
      <c r="B364">
        <f t="shared" si="62"/>
        <v>28.999999999999858</v>
      </c>
      <c r="C364" t="str">
        <f>IFERROR(AVERAGEIFS('Hard Drives'!$I$5:$I$355,'Hard Drives'!$A$5:$A$355,"&gt;="&amp;Predictions!A363,'Hard Drives'!$A$5:$A$355,"&lt;"&amp;Predictions!A364), "")</f>
        <v/>
      </c>
      <c r="D364" t="str">
        <f t="shared" si="63"/>
        <v/>
      </c>
      <c r="E364" t="str">
        <f>IFERROR(AVERAGEIFS(SSDs!$H$5:$H$100,SSDs!$A$5:$A$100,"&gt;="&amp;Predictions!A363, SSDs!$A$5:$A$100,"&lt;"&amp;Predictions!A364), "")</f>
        <v/>
      </c>
      <c r="F364" t="str">
        <f t="shared" si="64"/>
        <v/>
      </c>
      <c r="G364" t="str">
        <f>IFERROR(AVERAGEIFS(XPoint!$H$5:$H$100,XPoint!$A$5:$A$100,"&gt;="&amp;Predictions!A363, XPoint!$A$5:$A$100,"&lt;"&amp;Predictions!A364), "")</f>
        <v/>
      </c>
      <c r="H364" t="str">
        <f t="shared" si="65"/>
        <v/>
      </c>
      <c r="J364" s="8">
        <f t="shared" si="57"/>
        <v>9.7933565159634988</v>
      </c>
      <c r="K364" t="str">
        <f t="shared" si="58"/>
        <v/>
      </c>
      <c r="M364" s="8">
        <f t="shared" si="59"/>
        <v>8.2365294607817923</v>
      </c>
      <c r="N364" t="str">
        <f t="shared" si="60"/>
        <v/>
      </c>
      <c r="P364" s="8">
        <f t="shared" si="66"/>
        <v>1.0862871330924428</v>
      </c>
      <c r="Q364" t="str">
        <f t="shared" si="67"/>
        <v/>
      </c>
    </row>
    <row r="365" spans="1:17">
      <c r="A365" s="1">
        <f t="shared" si="61"/>
        <v>39844.4375</v>
      </c>
      <c r="B365">
        <f t="shared" si="62"/>
        <v>29.08333333333319</v>
      </c>
      <c r="C365" t="str">
        <f>IFERROR(AVERAGEIFS('Hard Drives'!$I$5:$I$355,'Hard Drives'!$A$5:$A$355,"&gt;="&amp;Predictions!A364,'Hard Drives'!$A$5:$A$355,"&lt;"&amp;Predictions!A365), "")</f>
        <v/>
      </c>
      <c r="D365" t="str">
        <f t="shared" si="63"/>
        <v/>
      </c>
      <c r="E365" t="str">
        <f>IFERROR(AVERAGEIFS(SSDs!$H$5:$H$100,SSDs!$A$5:$A$100,"&gt;="&amp;Predictions!A364, SSDs!$A$5:$A$100,"&lt;"&amp;Predictions!A365), "")</f>
        <v/>
      </c>
      <c r="F365" t="str">
        <f t="shared" si="64"/>
        <v/>
      </c>
      <c r="G365" t="str">
        <f>IFERROR(AVERAGEIFS(XPoint!$H$5:$H$100,XPoint!$A$5:$A$100,"&gt;="&amp;Predictions!A364, XPoint!$A$5:$A$100,"&lt;"&amp;Predictions!A365), "")</f>
        <v/>
      </c>
      <c r="H365" t="str">
        <f t="shared" si="65"/>
        <v/>
      </c>
      <c r="J365" s="8">
        <f t="shared" si="57"/>
        <v>9.8064332337011688</v>
      </c>
      <c r="K365" t="str">
        <f t="shared" si="58"/>
        <v/>
      </c>
      <c r="M365" s="8">
        <f t="shared" si="59"/>
        <v>8.2557664596809524</v>
      </c>
      <c r="N365" t="str">
        <f t="shared" si="60"/>
        <v/>
      </c>
      <c r="P365" s="8">
        <f t="shared" si="66"/>
        <v>1.0862933130545258</v>
      </c>
      <c r="Q365" t="str">
        <f t="shared" si="67"/>
        <v/>
      </c>
    </row>
    <row r="366" spans="1:17">
      <c r="A366" s="1">
        <f t="shared" si="61"/>
        <v>39874.875</v>
      </c>
      <c r="B366">
        <f t="shared" si="62"/>
        <v>29.166666666666522</v>
      </c>
      <c r="C366" t="str">
        <f>IFERROR(AVERAGEIFS('Hard Drives'!$I$5:$I$355,'Hard Drives'!$A$5:$A$355,"&gt;="&amp;Predictions!A365,'Hard Drives'!$A$5:$A$355,"&lt;"&amp;Predictions!A366), "")</f>
        <v/>
      </c>
      <c r="D366" t="str">
        <f t="shared" si="63"/>
        <v/>
      </c>
      <c r="E366">
        <f>IFERROR(AVERAGEIFS(SSDs!$H$5:$H$100,SSDs!$A$5:$A$100,"&gt;="&amp;Predictions!A365, SSDs!$A$5:$A$100,"&lt;"&amp;Predictions!A366), "")</f>
        <v>8.3524541363883209</v>
      </c>
      <c r="F366">
        <f t="shared" si="64"/>
        <v>0.15474560643876209</v>
      </c>
      <c r="G366" t="str">
        <f>IFERROR(AVERAGEIFS(XPoint!$H$5:$H$100,XPoint!$A$5:$A$100,"&gt;="&amp;Predictions!A365, XPoint!$A$5:$A$100,"&lt;"&amp;Predictions!A366), "")</f>
        <v/>
      </c>
      <c r="H366" t="str">
        <f t="shared" si="65"/>
        <v/>
      </c>
      <c r="J366" s="8">
        <f t="shared" si="57"/>
        <v>9.8193969491187492</v>
      </c>
      <c r="K366" t="str">
        <f t="shared" si="58"/>
        <v/>
      </c>
      <c r="M366" s="8">
        <f t="shared" si="59"/>
        <v>8.2749066174553132</v>
      </c>
      <c r="N366">
        <f t="shared" si="60"/>
        <v>6.0136176926651888E-3</v>
      </c>
      <c r="P366" s="8">
        <f t="shared" si="66"/>
        <v>1.086300272377654</v>
      </c>
      <c r="Q366" t="str">
        <f t="shared" si="67"/>
        <v/>
      </c>
    </row>
    <row r="367" spans="1:17">
      <c r="A367" s="1">
        <f t="shared" si="61"/>
        <v>39905.3125</v>
      </c>
      <c r="B367">
        <f t="shared" si="62"/>
        <v>29.249999999999854</v>
      </c>
      <c r="C367" t="str">
        <f>IFERROR(AVERAGEIFS('Hard Drives'!$I$5:$I$355,'Hard Drives'!$A$5:$A$355,"&gt;="&amp;Predictions!A366,'Hard Drives'!$A$5:$A$355,"&lt;"&amp;Predictions!A367), "")</f>
        <v/>
      </c>
      <c r="D367" t="str">
        <f t="shared" si="63"/>
        <v/>
      </c>
      <c r="E367" t="str">
        <f>IFERROR(AVERAGEIFS(SSDs!$H$5:$H$100,SSDs!$A$5:$A$100,"&gt;="&amp;Predictions!A366, SSDs!$A$5:$A$100,"&lt;"&amp;Predictions!A367), "")</f>
        <v/>
      </c>
      <c r="F367" t="str">
        <f t="shared" si="64"/>
        <v/>
      </c>
      <c r="G367" t="str">
        <f>IFERROR(AVERAGEIFS(XPoint!$H$5:$H$100,XPoint!$A$5:$A$100,"&gt;="&amp;Predictions!A366, XPoint!$A$5:$A$100,"&lt;"&amp;Predictions!A367), "")</f>
        <v/>
      </c>
      <c r="H367" t="str">
        <f t="shared" si="65"/>
        <v/>
      </c>
      <c r="J367" s="8">
        <f t="shared" si="57"/>
        <v>9.8322482766493629</v>
      </c>
      <c r="K367" t="str">
        <f t="shared" si="58"/>
        <v/>
      </c>
      <c r="M367" s="8">
        <f t="shared" si="59"/>
        <v>8.2939497762458085</v>
      </c>
      <c r="N367" t="str">
        <f t="shared" si="60"/>
        <v/>
      </c>
      <c r="P367" s="8">
        <f t="shared" si="66"/>
        <v>1.0863081093478091</v>
      </c>
      <c r="Q367" t="str">
        <f t="shared" si="67"/>
        <v/>
      </c>
    </row>
    <row r="368" spans="1:17">
      <c r="A368" s="1">
        <f t="shared" si="61"/>
        <v>39935.75</v>
      </c>
      <c r="B368">
        <f t="shared" si="62"/>
        <v>29.333333333333186</v>
      </c>
      <c r="C368" t="str">
        <f>IFERROR(AVERAGEIFS('Hard Drives'!$I$5:$I$355,'Hard Drives'!$A$5:$A$355,"&gt;="&amp;Predictions!A367,'Hard Drives'!$A$5:$A$355,"&lt;"&amp;Predictions!A368), "")</f>
        <v/>
      </c>
      <c r="D368" t="str">
        <f t="shared" si="63"/>
        <v/>
      </c>
      <c r="E368">
        <f>IFERROR(AVERAGEIFS(SSDs!$H$5:$H$100,SSDs!$A$5:$A$100,"&gt;="&amp;Predictions!A367, SSDs!$A$5:$A$100,"&lt;"&amp;Predictions!A368), "")</f>
        <v>8.332145210934188</v>
      </c>
      <c r="F368">
        <f t="shared" si="64"/>
        <v>0.13917992320807987</v>
      </c>
      <c r="G368" t="str">
        <f>IFERROR(AVERAGEIFS(XPoint!$H$5:$H$100,XPoint!$A$5:$A$100,"&gt;="&amp;Predictions!A367, XPoint!$A$5:$A$100,"&lt;"&amp;Predictions!A368), "")</f>
        <v/>
      </c>
      <c r="H368" t="str">
        <f t="shared" si="65"/>
        <v/>
      </c>
      <c r="J368" s="8">
        <f t="shared" si="57"/>
        <v>9.8449878352176778</v>
      </c>
      <c r="K368" t="str">
        <f t="shared" si="58"/>
        <v/>
      </c>
      <c r="M368" s="8">
        <f t="shared" si="59"/>
        <v>8.3128957903747089</v>
      </c>
      <c r="N368">
        <f t="shared" si="60"/>
        <v>3.7054019187569631E-4</v>
      </c>
      <c r="P368" s="8">
        <f t="shared" si="66"/>
        <v>1.0863169346459132</v>
      </c>
      <c r="Q368" t="str">
        <f t="shared" si="67"/>
        <v/>
      </c>
    </row>
    <row r="369" spans="1:17">
      <c r="A369" s="1">
        <f t="shared" si="61"/>
        <v>39966.1875</v>
      </c>
      <c r="B369">
        <f t="shared" si="62"/>
        <v>29.416666666666519</v>
      </c>
      <c r="C369" t="str">
        <f>IFERROR(AVERAGEIFS('Hard Drives'!$I$5:$I$355,'Hard Drives'!$A$5:$A$355,"&gt;="&amp;Predictions!A368,'Hard Drives'!$A$5:$A$355,"&lt;"&amp;Predictions!A369), "")</f>
        <v/>
      </c>
      <c r="D369" t="str">
        <f t="shared" si="63"/>
        <v/>
      </c>
      <c r="E369" t="str">
        <f>IFERROR(AVERAGEIFS(SSDs!$H$5:$H$100,SSDs!$A$5:$A$100,"&gt;="&amp;Predictions!A368, SSDs!$A$5:$A$100,"&lt;"&amp;Predictions!A369), "")</f>
        <v/>
      </c>
      <c r="F369" t="str">
        <f t="shared" si="64"/>
        <v/>
      </c>
      <c r="G369" t="str">
        <f>IFERROR(AVERAGEIFS(XPoint!$H$5:$H$100,XPoint!$A$5:$A$100,"&gt;="&amp;Predictions!A368, XPoint!$A$5:$A$100,"&lt;"&amp;Predictions!A369), "")</f>
        <v/>
      </c>
      <c r="H369" t="str">
        <f t="shared" si="65"/>
        <v/>
      </c>
      <c r="J369" s="8">
        <f t="shared" si="57"/>
        <v>9.8576162480285277</v>
      </c>
      <c r="K369" t="str">
        <f t="shared" si="58"/>
        <v/>
      </c>
      <c r="M369" s="8">
        <f t="shared" si="59"/>
        <v>8.3317445261967027</v>
      </c>
      <c r="N369" t="str">
        <f t="shared" si="60"/>
        <v/>
      </c>
      <c r="P369" s="8">
        <f t="shared" si="66"/>
        <v>1.0863268729109683</v>
      </c>
      <c r="Q369" t="str">
        <f t="shared" si="67"/>
        <v/>
      </c>
    </row>
    <row r="370" spans="1:17">
      <c r="A370" s="1">
        <f t="shared" si="61"/>
        <v>39996.625</v>
      </c>
      <c r="B370">
        <f t="shared" si="62"/>
        <v>29.499999999999851</v>
      </c>
      <c r="C370" t="str">
        <f>IFERROR(AVERAGEIFS('Hard Drives'!$I$5:$I$355,'Hard Drives'!$A$5:$A$355,"&gt;="&amp;Predictions!A369,'Hard Drives'!$A$5:$A$355,"&lt;"&amp;Predictions!A370), "")</f>
        <v/>
      </c>
      <c r="D370" t="str">
        <f t="shared" si="63"/>
        <v/>
      </c>
      <c r="E370" t="str">
        <f>IFERROR(AVERAGEIFS(SSDs!$H$5:$H$100,SSDs!$A$5:$A$100,"&gt;="&amp;Predictions!A369, SSDs!$A$5:$A$100,"&lt;"&amp;Predictions!A370), "")</f>
        <v/>
      </c>
      <c r="F370" t="str">
        <f t="shared" si="64"/>
        <v/>
      </c>
      <c r="G370" t="str">
        <f>IFERROR(AVERAGEIFS(XPoint!$H$5:$H$100,XPoint!$A$5:$A$100,"&gt;="&amp;Predictions!A369, XPoint!$A$5:$A$100,"&lt;"&amp;Predictions!A370), "")</f>
        <v/>
      </c>
      <c r="H370" t="str">
        <f t="shared" si="65"/>
        <v/>
      </c>
      <c r="J370" s="8">
        <f t="shared" si="57"/>
        <v>9.8701341423590048</v>
      </c>
      <c r="K370" t="str">
        <f t="shared" si="58"/>
        <v/>
      </c>
      <c r="M370" s="8">
        <f t="shared" si="59"/>
        <v>8.3504958619494207</v>
      </c>
      <c r="N370" t="str">
        <f t="shared" si="60"/>
        <v/>
      </c>
      <c r="P370" s="8">
        <f t="shared" si="66"/>
        <v>1.0863380645003218</v>
      </c>
      <c r="Q370" t="str">
        <f t="shared" si="67"/>
        <v/>
      </c>
    </row>
    <row r="371" spans="1:17">
      <c r="A371" s="1">
        <f t="shared" si="61"/>
        <v>40027.0625</v>
      </c>
      <c r="B371">
        <f t="shared" si="62"/>
        <v>29.583333333333183</v>
      </c>
      <c r="C371" t="str">
        <f>IFERROR(AVERAGEIFS('Hard Drives'!$I$5:$I$355,'Hard Drives'!$A$5:$A$355,"&gt;="&amp;Predictions!A370,'Hard Drives'!$A$5:$A$355,"&lt;"&amp;Predictions!A371), "")</f>
        <v/>
      </c>
      <c r="D371" t="str">
        <f t="shared" si="63"/>
        <v/>
      </c>
      <c r="E371">
        <f>IFERROR(AVERAGEIFS(SSDs!$H$5:$H$100,SSDs!$A$5:$A$100,"&gt;="&amp;Predictions!A370, SSDs!$A$5:$A$100,"&lt;"&amp;Predictions!A371), "")</f>
        <v>8.5968794788241816</v>
      </c>
      <c r="F371">
        <f t="shared" si="64"/>
        <v>0.40679205875077995</v>
      </c>
      <c r="G371" t="str">
        <f>IFERROR(AVERAGEIFS(XPoint!$H$5:$H$100,XPoint!$A$5:$A$100,"&gt;="&amp;Predictions!A370, XPoint!$A$5:$A$100,"&lt;"&amp;Predictions!A371), "")</f>
        <v/>
      </c>
      <c r="H371" t="str">
        <f t="shared" si="65"/>
        <v/>
      </c>
      <c r="J371" s="8">
        <f t="shared" si="57"/>
        <v>9.8825421493540571</v>
      </c>
      <c r="K371" t="str">
        <f t="shared" si="58"/>
        <v/>
      </c>
      <c r="M371" s="8">
        <f t="shared" si="59"/>
        <v>8.3691496876035938</v>
      </c>
      <c r="N371">
        <f t="shared" si="60"/>
        <v>5.1860857809372503E-2</v>
      </c>
      <c r="P371" s="8">
        <f t="shared" si="66"/>
        <v>1.086350667471923</v>
      </c>
      <c r="Q371" t="str">
        <f t="shared" si="67"/>
        <v/>
      </c>
    </row>
    <row r="372" spans="1:17">
      <c r="A372" s="1">
        <f t="shared" si="61"/>
        <v>40057.5</v>
      </c>
      <c r="B372">
        <f t="shared" si="62"/>
        <v>29.666666666666515</v>
      </c>
      <c r="C372" t="str">
        <f>IFERROR(AVERAGEIFS('Hard Drives'!$I$5:$I$355,'Hard Drives'!$A$5:$A$355,"&gt;="&amp;Predictions!A371,'Hard Drives'!$A$5:$A$355,"&lt;"&amp;Predictions!A372), "")</f>
        <v/>
      </c>
      <c r="D372" t="str">
        <f t="shared" si="63"/>
        <v/>
      </c>
      <c r="E372" t="str">
        <f>IFERROR(AVERAGEIFS(SSDs!$H$5:$H$100,SSDs!$A$5:$A$100,"&gt;="&amp;Predictions!A371, SSDs!$A$5:$A$100,"&lt;"&amp;Predictions!A372), "")</f>
        <v/>
      </c>
      <c r="F372" t="str">
        <f t="shared" si="64"/>
        <v/>
      </c>
      <c r="G372" t="str">
        <f>IFERROR(AVERAGEIFS(XPoint!$H$5:$H$100,XPoint!$A$5:$A$100,"&gt;="&amp;Predictions!A371, XPoint!$A$5:$A$100,"&lt;"&amp;Predictions!A372), "")</f>
        <v/>
      </c>
      <c r="H372" t="str">
        <f t="shared" si="65"/>
        <v/>
      </c>
      <c r="J372" s="8">
        <f t="shared" si="57"/>
        <v>9.8948409038255729</v>
      </c>
      <c r="K372" t="str">
        <f t="shared" si="58"/>
        <v/>
      </c>
      <c r="M372" s="8">
        <f t="shared" si="59"/>
        <v>8.3877059047128668</v>
      </c>
      <c r="N372" t="str">
        <f t="shared" si="60"/>
        <v/>
      </c>
      <c r="P372" s="8">
        <f t="shared" si="66"/>
        <v>1.0863648598165641</v>
      </c>
      <c r="Q372" t="str">
        <f t="shared" si="67"/>
        <v/>
      </c>
    </row>
    <row r="373" spans="1:17">
      <c r="A373" s="1">
        <f t="shared" si="61"/>
        <v>40087.9375</v>
      </c>
      <c r="B373">
        <f t="shared" si="62"/>
        <v>29.749999999999847</v>
      </c>
      <c r="C373" t="str">
        <f>IFERROR(AVERAGEIFS('Hard Drives'!$I$5:$I$355,'Hard Drives'!$A$5:$A$355,"&gt;="&amp;Predictions!A372,'Hard Drives'!$A$5:$A$355,"&lt;"&amp;Predictions!A373), "")</f>
        <v/>
      </c>
      <c r="D373" t="str">
        <f t="shared" si="63"/>
        <v/>
      </c>
      <c r="E373" t="str">
        <f>IFERROR(AVERAGEIFS(SSDs!$H$5:$H$100,SSDs!$A$5:$A$100,"&gt;="&amp;Predictions!A372, SSDs!$A$5:$A$100,"&lt;"&amp;Predictions!A373), "")</f>
        <v/>
      </c>
      <c r="F373" t="str">
        <f t="shared" si="64"/>
        <v/>
      </c>
      <c r="G373" t="str">
        <f>IFERROR(AVERAGEIFS(XPoint!$H$5:$H$100,XPoint!$A$5:$A$100,"&gt;="&amp;Predictions!A372, XPoint!$A$5:$A$100,"&lt;"&amp;Predictions!A373), "")</f>
        <v/>
      </c>
      <c r="H373" t="str">
        <f t="shared" si="65"/>
        <v/>
      </c>
      <c r="J373" s="8">
        <f t="shared" si="57"/>
        <v>9.9070310440549196</v>
      </c>
      <c r="K373" t="str">
        <f t="shared" si="58"/>
        <v/>
      </c>
      <c r="M373" s="8">
        <f t="shared" si="59"/>
        <v>8.4061644262632971</v>
      </c>
      <c r="N373" t="str">
        <f t="shared" si="60"/>
        <v/>
      </c>
      <c r="P373" s="8">
        <f t="shared" si="66"/>
        <v>1.086380841971629</v>
      </c>
      <c r="Q373" t="str">
        <f t="shared" si="67"/>
        <v/>
      </c>
    </row>
    <row r="374" spans="1:17">
      <c r="A374" s="1">
        <f t="shared" si="61"/>
        <v>40118.375</v>
      </c>
      <c r="B374">
        <f t="shared" si="62"/>
        <v>29.833333333333179</v>
      </c>
      <c r="C374" t="str">
        <f>IFERROR(AVERAGEIFS('Hard Drives'!$I$5:$I$355,'Hard Drives'!$A$5:$A$355,"&gt;="&amp;Predictions!A373,'Hard Drives'!$A$5:$A$355,"&lt;"&amp;Predictions!A374), "")</f>
        <v/>
      </c>
      <c r="D374" t="str">
        <f t="shared" si="63"/>
        <v/>
      </c>
      <c r="E374" t="str">
        <f>IFERROR(AVERAGEIFS(SSDs!$H$5:$H$100,SSDs!$A$5:$A$100,"&gt;="&amp;Predictions!A373, SSDs!$A$5:$A$100,"&lt;"&amp;Predictions!A374), "")</f>
        <v/>
      </c>
      <c r="F374" t="str">
        <f t="shared" si="64"/>
        <v/>
      </c>
      <c r="G374" t="str">
        <f>IFERROR(AVERAGEIFS(XPoint!$H$5:$H$100,XPoint!$A$5:$A$100,"&gt;="&amp;Predictions!A373, XPoint!$A$5:$A$100,"&lt;"&amp;Predictions!A374), "")</f>
        <v/>
      </c>
      <c r="H374" t="str">
        <f t="shared" si="65"/>
        <v/>
      </c>
      <c r="J374" s="8">
        <f t="shared" si="57"/>
        <v>9.91911321159896</v>
      </c>
      <c r="K374" t="str">
        <f t="shared" si="58"/>
        <v/>
      </c>
      <c r="M374" s="8">
        <f t="shared" si="59"/>
        <v>8.4245251765226747</v>
      </c>
      <c r="N374" t="str">
        <f t="shared" si="60"/>
        <v/>
      </c>
      <c r="P374" s="8">
        <f t="shared" si="66"/>
        <v>1.0863988396518556</v>
      </c>
      <c r="Q374" t="str">
        <f t="shared" si="67"/>
        <v/>
      </c>
    </row>
    <row r="375" spans="1:17">
      <c r="A375" s="1">
        <f t="shared" si="61"/>
        <v>40148.8125</v>
      </c>
      <c r="B375">
        <f t="shared" si="62"/>
        <v>29.916666666666512</v>
      </c>
      <c r="C375" t="str">
        <f>IFERROR(AVERAGEIFS('Hard Drives'!$I$5:$I$355,'Hard Drives'!$A$5:$A$355,"&gt;="&amp;Predictions!A374,'Hard Drives'!$A$5:$A$355,"&lt;"&amp;Predictions!A375), "")</f>
        <v/>
      </c>
      <c r="D375" t="str">
        <f t="shared" si="63"/>
        <v/>
      </c>
      <c r="E375" t="str">
        <f>IFERROR(AVERAGEIFS(SSDs!$H$5:$H$100,SSDs!$A$5:$A$100,"&gt;="&amp;Predictions!A374, SSDs!$A$5:$A$100,"&lt;"&amp;Predictions!A375), "")</f>
        <v/>
      </c>
      <c r="F375" t="str">
        <f t="shared" si="64"/>
        <v/>
      </c>
      <c r="G375" t="str">
        <f>IFERROR(AVERAGEIFS(XPoint!$H$5:$H$100,XPoint!$A$5:$A$100,"&gt;="&amp;Predictions!A374, XPoint!$A$5:$A$100,"&lt;"&amp;Predictions!A375), "")</f>
        <v/>
      </c>
      <c r="H375" t="str">
        <f t="shared" si="65"/>
        <v/>
      </c>
      <c r="J375" s="8">
        <f t="shared" si="57"/>
        <v>9.9310880510995112</v>
      </c>
      <c r="K375" t="str">
        <f t="shared" si="58"/>
        <v/>
      </c>
      <c r="M375" s="8">
        <f t="shared" si="59"/>
        <v>8.4427880908895858</v>
      </c>
      <c r="N375" t="str">
        <f t="shared" si="60"/>
        <v/>
      </c>
      <c r="P375" s="8">
        <f t="shared" si="66"/>
        <v>1.0864191070370877</v>
      </c>
      <c r="Q375" t="str">
        <f t="shared" si="67"/>
        <v/>
      </c>
    </row>
    <row r="376" spans="1:17">
      <c r="A376" s="1">
        <f t="shared" si="61"/>
        <v>40179.25</v>
      </c>
      <c r="B376">
        <f t="shared" si="62"/>
        <v>29.999999999999844</v>
      </c>
      <c r="C376" t="str">
        <f>IFERROR(AVERAGEIFS('Hard Drives'!$I$5:$I$355,'Hard Drives'!$A$5:$A$355,"&gt;="&amp;Predictions!A375,'Hard Drives'!$A$5:$A$355,"&lt;"&amp;Predictions!A376), "")</f>
        <v/>
      </c>
      <c r="D376" t="str">
        <f t="shared" si="63"/>
        <v/>
      </c>
      <c r="E376" t="str">
        <f>IFERROR(AVERAGEIFS(SSDs!$H$5:$H$100,SSDs!$A$5:$A$100,"&gt;="&amp;Predictions!A375, SSDs!$A$5:$A$100,"&lt;"&amp;Predictions!A376), "")</f>
        <v/>
      </c>
      <c r="F376" t="str">
        <f t="shared" si="64"/>
        <v/>
      </c>
      <c r="G376" t="str">
        <f>IFERROR(AVERAGEIFS(XPoint!$H$5:$H$100,XPoint!$A$5:$A$100,"&gt;="&amp;Predictions!A375, XPoint!$A$5:$A$100,"&lt;"&amp;Predictions!A376), "")</f>
        <v/>
      </c>
      <c r="H376" t="str">
        <f t="shared" si="65"/>
        <v/>
      </c>
      <c r="J376" s="8">
        <f t="shared" si="57"/>
        <v>9.9429562100962254</v>
      </c>
      <c r="K376" t="str">
        <f t="shared" si="58"/>
        <v/>
      </c>
      <c r="M376" s="8">
        <f t="shared" si="59"/>
        <v>8.4609531157424538</v>
      </c>
      <c r="N376" t="str">
        <f t="shared" si="60"/>
        <v/>
      </c>
      <c r="P376" s="8">
        <f t="shared" si="66"/>
        <v>1.0864419303620374</v>
      </c>
      <c r="Q376" t="str">
        <f t="shared" si="67"/>
        <v/>
      </c>
    </row>
    <row r="377" spans="1:17">
      <c r="A377" s="1">
        <f t="shared" si="61"/>
        <v>40209.6875</v>
      </c>
      <c r="B377">
        <f t="shared" si="62"/>
        <v>30.083333333333176</v>
      </c>
      <c r="C377" t="str">
        <f>IFERROR(AVERAGEIFS('Hard Drives'!$I$5:$I$355,'Hard Drives'!$A$5:$A$355,"&gt;="&amp;Predictions!A376,'Hard Drives'!$A$5:$A$355,"&lt;"&amp;Predictions!A377), "")</f>
        <v/>
      </c>
      <c r="D377" t="str">
        <f t="shared" si="63"/>
        <v/>
      </c>
      <c r="E377">
        <f>IFERROR(AVERAGEIFS(SSDs!$H$5:$H$100,SSDs!$A$5:$A$100,"&gt;="&amp;Predictions!A376, SSDs!$A$5:$A$100,"&lt;"&amp;Predictions!A377), "")</f>
        <v>8.52432881167557</v>
      </c>
      <c r="F377">
        <f t="shared" si="64"/>
        <v>0.31950966090291416</v>
      </c>
      <c r="G377" t="str">
        <f>IFERROR(AVERAGEIFS(XPoint!$H$5:$H$100,XPoint!$A$5:$A$100,"&gt;="&amp;Predictions!A376, XPoint!$A$5:$A$100,"&lt;"&amp;Predictions!A377), "")</f>
        <v/>
      </c>
      <c r="H377" t="str">
        <f t="shared" si="65"/>
        <v/>
      </c>
      <c r="J377" s="8">
        <f t="shared" si="57"/>
        <v>9.9547183388429001</v>
      </c>
      <c r="K377" t="str">
        <f t="shared" si="58"/>
        <v/>
      </c>
      <c r="M377" s="8">
        <f t="shared" si="59"/>
        <v>8.4790202082884214</v>
      </c>
      <c r="N377">
        <f t="shared" si="60"/>
        <v>2.0528695408939331E-3</v>
      </c>
      <c r="P377" s="8">
        <f t="shared" si="66"/>
        <v>1.0864676319587547</v>
      </c>
      <c r="Q377" t="str">
        <f t="shared" si="67"/>
        <v/>
      </c>
    </row>
    <row r="378" spans="1:17">
      <c r="A378" s="1">
        <f t="shared" si="61"/>
        <v>40240.125</v>
      </c>
      <c r="B378">
        <f t="shared" si="62"/>
        <v>30.166666666666508</v>
      </c>
      <c r="C378" t="str">
        <f>IFERROR(AVERAGEIFS('Hard Drives'!$I$5:$I$355,'Hard Drives'!$A$5:$A$355,"&gt;="&amp;Predictions!A377,'Hard Drives'!$A$5:$A$355,"&lt;"&amp;Predictions!A378), "")</f>
        <v/>
      </c>
      <c r="D378" t="str">
        <f t="shared" si="63"/>
        <v/>
      </c>
      <c r="E378" t="str">
        <f>IFERROR(AVERAGEIFS(SSDs!$H$5:$H$100,SSDs!$A$5:$A$100,"&gt;="&amp;Predictions!A377, SSDs!$A$5:$A$100,"&lt;"&amp;Predictions!A378), "")</f>
        <v/>
      </c>
      <c r="F378" t="str">
        <f t="shared" si="64"/>
        <v/>
      </c>
      <c r="G378" t="str">
        <f>IFERROR(AVERAGEIFS(XPoint!$H$5:$H$100,XPoint!$A$5:$A$100,"&gt;="&amp;Predictions!A377, XPoint!$A$5:$A$100,"&lt;"&amp;Predictions!A378), "")</f>
        <v/>
      </c>
      <c r="H378" t="str">
        <f t="shared" si="65"/>
        <v/>
      </c>
      <c r="J378" s="8">
        <f t="shared" si="57"/>
        <v>9.9663750901271779</v>
      </c>
      <c r="K378" t="str">
        <f t="shared" si="58"/>
        <v/>
      </c>
      <c r="M378" s="8">
        <f t="shared" si="59"/>
        <v>8.4969893364123124</v>
      </c>
      <c r="N378" t="str">
        <f t="shared" si="60"/>
        <v/>
      </c>
      <c r="P378" s="8">
        <f t="shared" si="66"/>
        <v>1.0864965748088995</v>
      </c>
      <c r="Q378" t="str">
        <f t="shared" si="67"/>
        <v/>
      </c>
    </row>
    <row r="379" spans="1:17">
      <c r="A379" s="1">
        <f t="shared" si="61"/>
        <v>40270.5625</v>
      </c>
      <c r="B379">
        <f t="shared" si="62"/>
        <v>30.24999999999984</v>
      </c>
      <c r="C379" t="str">
        <f>IFERROR(AVERAGEIFS('Hard Drives'!$I$5:$I$355,'Hard Drives'!$A$5:$A$355,"&gt;="&amp;Predictions!A378,'Hard Drives'!$A$5:$A$355,"&lt;"&amp;Predictions!A379), "")</f>
        <v/>
      </c>
      <c r="D379" t="str">
        <f t="shared" si="63"/>
        <v/>
      </c>
      <c r="E379" t="str">
        <f>IFERROR(AVERAGEIFS(SSDs!$H$5:$H$100,SSDs!$A$5:$A$100,"&gt;="&amp;Predictions!A378, SSDs!$A$5:$A$100,"&lt;"&amp;Predictions!A379), "")</f>
        <v/>
      </c>
      <c r="F379" t="str">
        <f t="shared" si="64"/>
        <v/>
      </c>
      <c r="G379" t="str">
        <f>IFERROR(AVERAGEIFS(XPoint!$H$5:$H$100,XPoint!$A$5:$A$100,"&gt;="&amp;Predictions!A378, XPoint!$A$5:$A$100,"&lt;"&amp;Predictions!A379), "")</f>
        <v/>
      </c>
      <c r="H379" t="str">
        <f t="shared" si="65"/>
        <v/>
      </c>
      <c r="J379" s="8">
        <f t="shared" si="57"/>
        <v>9.9779271190936161</v>
      </c>
      <c r="K379" t="str">
        <f t="shared" si="58"/>
        <v/>
      </c>
      <c r="M379" s="8">
        <f t="shared" si="59"/>
        <v>8.5148604785255468</v>
      </c>
      <c r="N379" t="str">
        <f t="shared" si="60"/>
        <v/>
      </c>
      <c r="P379" s="8">
        <f t="shared" si="66"/>
        <v>1.0865291676701028</v>
      </c>
      <c r="Q379" t="str">
        <f t="shared" si="67"/>
        <v/>
      </c>
    </row>
    <row r="380" spans="1:17">
      <c r="A380" s="1">
        <f t="shared" si="61"/>
        <v>40301</v>
      </c>
      <c r="B380">
        <f t="shared" si="62"/>
        <v>30.333333333333172</v>
      </c>
      <c r="C380" t="str">
        <f>IFERROR(AVERAGEIFS('Hard Drives'!$I$5:$I$355,'Hard Drives'!$A$5:$A$355,"&gt;="&amp;Predictions!A379,'Hard Drives'!$A$5:$A$355,"&lt;"&amp;Predictions!A380), "")</f>
        <v/>
      </c>
      <c r="D380" t="str">
        <f t="shared" si="63"/>
        <v/>
      </c>
      <c r="E380" t="str">
        <f>IFERROR(AVERAGEIFS(SSDs!$H$5:$H$100,SSDs!$A$5:$A$100,"&gt;="&amp;Predictions!A379, SSDs!$A$5:$A$100,"&lt;"&amp;Predictions!A380), "")</f>
        <v/>
      </c>
      <c r="F380" t="str">
        <f t="shared" si="64"/>
        <v/>
      </c>
      <c r="G380" t="str">
        <f>IFERROR(AVERAGEIFS(XPoint!$H$5:$H$100,XPoint!$A$5:$A$100,"&gt;="&amp;Predictions!A379, XPoint!$A$5:$A$100,"&lt;"&amp;Predictions!A380), "")</f>
        <v/>
      </c>
      <c r="H380" t="str">
        <f t="shared" si="65"/>
        <v/>
      </c>
      <c r="J380" s="8">
        <f t="shared" si="57"/>
        <v>9.9893750830701453</v>
      </c>
      <c r="K380" t="str">
        <f t="shared" si="58"/>
        <v/>
      </c>
      <c r="M380" s="8">
        <f t="shared" si="59"/>
        <v>8.5326336234151992</v>
      </c>
      <c r="N380" t="str">
        <f t="shared" si="60"/>
        <v/>
      </c>
      <c r="P380" s="8">
        <f t="shared" si="66"/>
        <v>1.0865658708488184</v>
      </c>
      <c r="Q380" t="str">
        <f t="shared" si="67"/>
        <v/>
      </c>
    </row>
    <row r="381" spans="1:17">
      <c r="A381" s="1">
        <f t="shared" si="61"/>
        <v>40331.4375</v>
      </c>
      <c r="B381">
        <f t="shared" si="62"/>
        <v>30.416666666666504</v>
      </c>
      <c r="C381">
        <f>IFERROR(AVERAGEIFS('Hard Drives'!$I$5:$I$355,'Hard Drives'!$A$5:$A$355,"&gt;="&amp;Predictions!A380,'Hard Drives'!$A$5:$A$355,"&lt;"&amp;Predictions!A381), "")</f>
        <v>10.199539220441384</v>
      </c>
      <c r="D381">
        <f t="shared" si="63"/>
        <v>6.5137997941541181</v>
      </c>
      <c r="E381">
        <f>IFERROR(AVERAGEIFS(SSDs!$H$5:$H$100,SSDs!$A$5:$A$100,"&gt;="&amp;Predictions!A380, SSDs!$A$5:$A$100,"&lt;"&amp;Predictions!A381), "")</f>
        <v>8.5923971422475365</v>
      </c>
      <c r="F381">
        <f t="shared" si="64"/>
        <v>0.40109445893407686</v>
      </c>
      <c r="G381" t="str">
        <f>IFERROR(AVERAGEIFS(XPoint!$H$5:$H$100,XPoint!$A$5:$A$100,"&gt;="&amp;Predictions!A380, XPoint!$A$5:$A$100,"&lt;"&amp;Predictions!A381), "")</f>
        <v/>
      </c>
      <c r="H381" t="str">
        <f t="shared" si="65"/>
        <v/>
      </c>
      <c r="J381" s="8">
        <f t="shared" si="57"/>
        <v>10.000719641397824</v>
      </c>
      <c r="K381">
        <f t="shared" si="58"/>
        <v>3.9529225011058433E-2</v>
      </c>
      <c r="M381" s="8">
        <f t="shared" si="59"/>
        <v>8.550308770093185</v>
      </c>
      <c r="N381">
        <f t="shared" si="60"/>
        <v>1.7714310706031875E-3</v>
      </c>
      <c r="P381" s="8">
        <f t="shared" si="66"/>
        <v>1.0866072027011964</v>
      </c>
      <c r="Q381" t="str">
        <f t="shared" si="67"/>
        <v/>
      </c>
    </row>
    <row r="382" spans="1:17">
      <c r="A382" s="1">
        <f t="shared" si="61"/>
        <v>40361.875</v>
      </c>
      <c r="B382">
        <f t="shared" si="62"/>
        <v>30.499999999999837</v>
      </c>
      <c r="C382" t="str">
        <f>IFERROR(AVERAGEIFS('Hard Drives'!$I$5:$I$355,'Hard Drives'!$A$5:$A$355,"&gt;="&amp;Predictions!A381,'Hard Drives'!$A$5:$A$355,"&lt;"&amp;Predictions!A382), "")</f>
        <v/>
      </c>
      <c r="D382" t="str">
        <f t="shared" si="63"/>
        <v/>
      </c>
      <c r="E382" t="str">
        <f>IFERROR(AVERAGEIFS(SSDs!$H$5:$H$100,SSDs!$A$5:$A$100,"&gt;="&amp;Predictions!A381, SSDs!$A$5:$A$100,"&lt;"&amp;Predictions!A382), "")</f>
        <v/>
      </c>
      <c r="F382" t="str">
        <f t="shared" si="64"/>
        <v/>
      </c>
      <c r="G382" t="str">
        <f>IFERROR(AVERAGEIFS(XPoint!$H$5:$H$100,XPoint!$A$5:$A$100,"&gt;="&amp;Predictions!A381, XPoint!$A$5:$A$100,"&lt;"&amp;Predictions!A382), "")</f>
        <v/>
      </c>
      <c r="H382" t="str">
        <f t="shared" si="65"/>
        <v/>
      </c>
      <c r="J382" s="8">
        <f t="shared" si="57"/>
        <v>10.011961455263956</v>
      </c>
      <c r="K382" t="str">
        <f t="shared" si="58"/>
        <v/>
      </c>
      <c r="M382" s="8">
        <f t="shared" si="59"/>
        <v>8.5678859276456123</v>
      </c>
      <c r="N382" t="str">
        <f t="shared" si="60"/>
        <v/>
      </c>
      <c r="P382" s="8">
        <f t="shared" si="66"/>
        <v>1.0866537469537869</v>
      </c>
      <c r="Q382" t="str">
        <f t="shared" si="67"/>
        <v/>
      </c>
    </row>
    <row r="383" spans="1:17">
      <c r="A383" s="1">
        <f t="shared" si="61"/>
        <v>40392.3125</v>
      </c>
      <c r="B383">
        <f t="shared" si="62"/>
        <v>30.583333333333169</v>
      </c>
      <c r="C383" t="str">
        <f>IFERROR(AVERAGEIFS('Hard Drives'!$I$5:$I$355,'Hard Drives'!$A$5:$A$355,"&gt;="&amp;Predictions!A382,'Hard Drives'!$A$5:$A$355,"&lt;"&amp;Predictions!A383), "")</f>
        <v/>
      </c>
      <c r="D383" t="str">
        <f t="shared" si="63"/>
        <v/>
      </c>
      <c r="E383" t="str">
        <f>IFERROR(AVERAGEIFS(SSDs!$H$5:$H$100,SSDs!$A$5:$A$100,"&gt;="&amp;Predictions!A382, SSDs!$A$5:$A$100,"&lt;"&amp;Predictions!A383), "")</f>
        <v/>
      </c>
      <c r="F383" t="str">
        <f t="shared" si="64"/>
        <v/>
      </c>
      <c r="G383" t="str">
        <f>IFERROR(AVERAGEIFS(XPoint!$H$5:$H$100,XPoint!$A$5:$A$100,"&gt;="&amp;Predictions!A382, XPoint!$A$5:$A$100,"&lt;"&amp;Predictions!A383), "")</f>
        <v/>
      </c>
      <c r="H383" t="str">
        <f t="shared" si="65"/>
        <v/>
      </c>
      <c r="J383" s="8">
        <f t="shared" si="57"/>
        <v>10.023101187538458</v>
      </c>
      <c r="K383" t="str">
        <f t="shared" si="58"/>
        <v/>
      </c>
      <c r="M383" s="8">
        <f t="shared" si="59"/>
        <v>8.5853651150823858</v>
      </c>
      <c r="N383" t="str">
        <f t="shared" si="60"/>
        <v/>
      </c>
      <c r="P383" s="8">
        <f t="shared" si="66"/>
        <v>1.0867061609474638</v>
      </c>
      <c r="Q383" t="str">
        <f t="shared" si="67"/>
        <v/>
      </c>
    </row>
    <row r="384" spans="1:17">
      <c r="A384" s="1">
        <f t="shared" si="61"/>
        <v>40422.75</v>
      </c>
      <c r="B384">
        <f t="shared" si="62"/>
        <v>30.666666666666501</v>
      </c>
      <c r="C384" t="str">
        <f>IFERROR(AVERAGEIFS('Hard Drives'!$I$5:$I$355,'Hard Drives'!$A$5:$A$355,"&gt;="&amp;Predictions!A383,'Hard Drives'!$A$5:$A$355,"&lt;"&amp;Predictions!A384), "")</f>
        <v/>
      </c>
      <c r="D384" t="str">
        <f t="shared" si="63"/>
        <v/>
      </c>
      <c r="E384" t="str">
        <f>IFERROR(AVERAGEIFS(SSDs!$H$5:$H$100,SSDs!$A$5:$A$100,"&gt;="&amp;Predictions!A383, SSDs!$A$5:$A$100,"&lt;"&amp;Predictions!A384), "")</f>
        <v/>
      </c>
      <c r="F384" t="str">
        <f t="shared" si="64"/>
        <v/>
      </c>
      <c r="G384" t="str">
        <f>IFERROR(AVERAGEIFS(XPoint!$H$5:$H$100,XPoint!$A$5:$A$100,"&gt;="&amp;Predictions!A383, XPoint!$A$5:$A$100,"&lt;"&amp;Predictions!A384), "")</f>
        <v/>
      </c>
      <c r="H384" t="str">
        <f t="shared" si="65"/>
        <v/>
      </c>
      <c r="J384" s="8">
        <f t="shared" si="57"/>
        <v>10.03413950261352</v>
      </c>
      <c r="K384" t="str">
        <f t="shared" si="58"/>
        <v/>
      </c>
      <c r="M384" s="8">
        <f t="shared" si="59"/>
        <v>8.6027463611870765</v>
      </c>
      <c r="N384" t="str">
        <f t="shared" si="60"/>
        <v/>
      </c>
      <c r="P384" s="8">
        <f t="shared" si="66"/>
        <v>1.0867651849209998</v>
      </c>
      <c r="Q384" t="str">
        <f t="shared" si="67"/>
        <v/>
      </c>
    </row>
    <row r="385" spans="1:17">
      <c r="A385" s="1">
        <f t="shared" si="61"/>
        <v>40453.1875</v>
      </c>
      <c r="B385">
        <f t="shared" si="62"/>
        <v>30.749999999999833</v>
      </c>
      <c r="C385" t="str">
        <f>IFERROR(AVERAGEIFS('Hard Drives'!$I$5:$I$355,'Hard Drives'!$A$5:$A$355,"&gt;="&amp;Predictions!A384,'Hard Drives'!$A$5:$A$355,"&lt;"&amp;Predictions!A385), "")</f>
        <v/>
      </c>
      <c r="D385" t="str">
        <f t="shared" si="63"/>
        <v/>
      </c>
      <c r="E385" t="str">
        <f>IFERROR(AVERAGEIFS(SSDs!$H$5:$H$100,SSDs!$A$5:$A$100,"&gt;="&amp;Predictions!A384, SSDs!$A$5:$A$100,"&lt;"&amp;Predictions!A385), "")</f>
        <v/>
      </c>
      <c r="F385" t="str">
        <f t="shared" si="64"/>
        <v/>
      </c>
      <c r="G385" t="str">
        <f>IFERROR(AVERAGEIFS(XPoint!$H$5:$H$100,XPoint!$A$5:$A$100,"&gt;="&amp;Predictions!A384, XPoint!$A$5:$A$100,"&lt;"&amp;Predictions!A385), "")</f>
        <v/>
      </c>
      <c r="H385" t="str">
        <f t="shared" si="65"/>
        <v/>
      </c>
      <c r="J385" s="8">
        <f t="shared" si="57"/>
        <v>10.045077066246504</v>
      </c>
      <c r="K385" t="str">
        <f t="shared" si="58"/>
        <v/>
      </c>
      <c r="M385" s="8">
        <f t="shared" si="59"/>
        <v>8.6200297043671164</v>
      </c>
      <c r="N385" t="str">
        <f t="shared" si="60"/>
        <v/>
      </c>
      <c r="P385" s="8">
        <f t="shared" si="66"/>
        <v>1.0868316524654016</v>
      </c>
      <c r="Q385" t="str">
        <f t="shared" si="67"/>
        <v/>
      </c>
    </row>
    <row r="386" spans="1:17">
      <c r="A386" s="1">
        <f t="shared" si="61"/>
        <v>40483.625</v>
      </c>
      <c r="B386">
        <f t="shared" si="62"/>
        <v>30.833333333333165</v>
      </c>
      <c r="C386" t="str">
        <f>IFERROR(AVERAGEIFS('Hard Drives'!$I$5:$I$355,'Hard Drives'!$A$5:$A$355,"&gt;="&amp;Predictions!A385,'Hard Drives'!$A$5:$A$355,"&lt;"&amp;Predictions!A386), "")</f>
        <v/>
      </c>
      <c r="D386" t="str">
        <f t="shared" si="63"/>
        <v/>
      </c>
      <c r="E386" t="str">
        <f>IFERROR(AVERAGEIFS(SSDs!$H$5:$H$100,SSDs!$A$5:$A$100,"&gt;="&amp;Predictions!A385, SSDs!$A$5:$A$100,"&lt;"&amp;Predictions!A386), "")</f>
        <v/>
      </c>
      <c r="F386" t="str">
        <f t="shared" si="64"/>
        <v/>
      </c>
      <c r="G386" t="str">
        <f>IFERROR(AVERAGEIFS(XPoint!$H$5:$H$100,XPoint!$A$5:$A$100,"&gt;="&amp;Predictions!A385, XPoint!$A$5:$A$100,"&lt;"&amp;Predictions!A386), "")</f>
        <v/>
      </c>
      <c r="H386" t="str">
        <f t="shared" si="65"/>
        <v/>
      </c>
      <c r="J386" s="8">
        <f t="shared" si="57"/>
        <v>10.055914545406068</v>
      </c>
      <c r="K386" t="str">
        <f t="shared" si="58"/>
        <v/>
      </c>
      <c r="M386" s="8">
        <f t="shared" si="59"/>
        <v>8.6372151925043514</v>
      </c>
      <c r="N386" t="str">
        <f t="shared" si="60"/>
        <v/>
      </c>
      <c r="P386" s="8">
        <f t="shared" si="66"/>
        <v>1.0869065022966502</v>
      </c>
      <c r="Q386" t="str">
        <f t="shared" si="67"/>
        <v/>
      </c>
    </row>
    <row r="387" spans="1:17">
      <c r="A387" s="1">
        <f t="shared" si="61"/>
        <v>40514.0625</v>
      </c>
      <c r="B387">
        <f t="shared" si="62"/>
        <v>30.916666666666497</v>
      </c>
      <c r="C387" t="str">
        <f>IFERROR(AVERAGEIFS('Hard Drives'!$I$5:$I$355,'Hard Drives'!$A$5:$A$355,"&gt;="&amp;Predictions!A386,'Hard Drives'!$A$5:$A$355,"&lt;"&amp;Predictions!A387), "")</f>
        <v/>
      </c>
      <c r="D387" t="str">
        <f t="shared" si="63"/>
        <v/>
      </c>
      <c r="E387" t="str">
        <f>IFERROR(AVERAGEIFS(SSDs!$H$5:$H$100,SSDs!$A$5:$A$100,"&gt;="&amp;Predictions!A386, SSDs!$A$5:$A$100,"&lt;"&amp;Predictions!A387), "")</f>
        <v/>
      </c>
      <c r="F387" t="str">
        <f t="shared" si="64"/>
        <v/>
      </c>
      <c r="G387" t="str">
        <f>IFERROR(AVERAGEIFS(XPoint!$H$5:$H$100,XPoint!$A$5:$A$100,"&gt;="&amp;Predictions!A386, XPoint!$A$5:$A$100,"&lt;"&amp;Predictions!A387), "")</f>
        <v/>
      </c>
      <c r="H387" t="str">
        <f t="shared" si="65"/>
        <v/>
      </c>
      <c r="J387" s="8">
        <f t="shared" si="57"/>
        <v>10.066652608121457</v>
      </c>
      <c r="K387" t="str">
        <f t="shared" si="58"/>
        <v/>
      </c>
      <c r="M387" s="8">
        <f t="shared" si="59"/>
        <v>8.6543028828060073</v>
      </c>
      <c r="N387" t="str">
        <f t="shared" si="60"/>
        <v/>
      </c>
      <c r="P387" s="8">
        <f t="shared" si="66"/>
        <v>1.086990791513115</v>
      </c>
      <c r="Q387" t="str">
        <f t="shared" si="67"/>
        <v/>
      </c>
    </row>
    <row r="388" spans="1:17">
      <c r="A388" s="1">
        <f t="shared" si="61"/>
        <v>40544.5</v>
      </c>
      <c r="B388">
        <f t="shared" si="62"/>
        <v>30.999999999999829</v>
      </c>
      <c r="C388" t="str">
        <f>IFERROR(AVERAGEIFS('Hard Drives'!$I$5:$I$355,'Hard Drives'!$A$5:$A$355,"&gt;="&amp;Predictions!A387,'Hard Drives'!$A$5:$A$355,"&lt;"&amp;Predictions!A388), "")</f>
        <v/>
      </c>
      <c r="D388" t="str">
        <f t="shared" si="63"/>
        <v/>
      </c>
      <c r="E388" t="str">
        <f>IFERROR(AVERAGEIFS(SSDs!$H$5:$H$100,SSDs!$A$5:$A$100,"&gt;="&amp;Predictions!A387, SSDs!$A$5:$A$100,"&lt;"&amp;Predictions!A388), "")</f>
        <v/>
      </c>
      <c r="F388" t="str">
        <f t="shared" si="64"/>
        <v/>
      </c>
      <c r="G388" t="str">
        <f>IFERROR(AVERAGEIFS(XPoint!$H$5:$H$100,XPoint!$A$5:$A$100,"&gt;="&amp;Predictions!A387, XPoint!$A$5:$A$100,"&lt;"&amp;Predictions!A388), "")</f>
        <v/>
      </c>
      <c r="H388" t="str">
        <f t="shared" si="65"/>
        <v/>
      </c>
      <c r="J388" s="8">
        <f t="shared" si="57"/>
        <v>10.077291923334986</v>
      </c>
      <c r="K388" t="str">
        <f t="shared" si="58"/>
        <v/>
      </c>
      <c r="M388" s="8">
        <f t="shared" si="59"/>
        <v>8.6712928416560828</v>
      </c>
      <c r="N388" t="str">
        <f t="shared" si="60"/>
        <v/>
      </c>
      <c r="P388" s="8">
        <f t="shared" si="66"/>
        <v>1.0870857105248708</v>
      </c>
      <c r="Q388" t="str">
        <f t="shared" si="67"/>
        <v/>
      </c>
    </row>
    <row r="389" spans="1:17">
      <c r="A389" s="1">
        <f t="shared" si="61"/>
        <v>40574.9375</v>
      </c>
      <c r="B389">
        <f t="shared" si="62"/>
        <v>31.083333333333162</v>
      </c>
      <c r="C389" t="str">
        <f>IFERROR(AVERAGEIFS('Hard Drives'!$I$5:$I$355,'Hard Drives'!$A$5:$A$355,"&gt;="&amp;Predictions!A388,'Hard Drives'!$A$5:$A$355,"&lt;"&amp;Predictions!A389), "")</f>
        <v/>
      </c>
      <c r="D389" t="str">
        <f t="shared" si="63"/>
        <v/>
      </c>
      <c r="E389" t="str">
        <f>IFERROR(AVERAGEIFS(SSDs!$H$5:$H$100,SSDs!$A$5:$A$100,"&gt;="&amp;Predictions!A388, SSDs!$A$5:$A$100,"&lt;"&amp;Predictions!A389), "")</f>
        <v/>
      </c>
      <c r="F389" t="str">
        <f t="shared" si="64"/>
        <v/>
      </c>
      <c r="G389" t="str">
        <f>IFERROR(AVERAGEIFS(XPoint!$H$5:$H$100,XPoint!$A$5:$A$100,"&gt;="&amp;Predictions!A388, XPoint!$A$5:$A$100,"&lt;"&amp;Predictions!A389), "")</f>
        <v/>
      </c>
      <c r="H389" t="str">
        <f t="shared" si="65"/>
        <v/>
      </c>
      <c r="J389" s="8">
        <f t="shared" si="57"/>
        <v>10.087833160757645</v>
      </c>
      <c r="K389" t="str">
        <f t="shared" si="58"/>
        <v/>
      </c>
      <c r="M389" s="8">
        <f t="shared" si="59"/>
        <v>8.6881851444672513</v>
      </c>
      <c r="N389" t="str">
        <f t="shared" si="60"/>
        <v/>
      </c>
      <c r="P389" s="8">
        <f t="shared" si="66"/>
        <v>1.087192599865769</v>
      </c>
      <c r="Q389" t="str">
        <f t="shared" si="67"/>
        <v/>
      </c>
    </row>
    <row r="390" spans="1:17">
      <c r="A390" s="1">
        <f t="shared" si="61"/>
        <v>40605.375</v>
      </c>
      <c r="B390">
        <f t="shared" si="62"/>
        <v>31.166666666666494</v>
      </c>
      <c r="C390" t="str">
        <f>IFERROR(AVERAGEIFS('Hard Drives'!$I$5:$I$355,'Hard Drives'!$A$5:$A$355,"&gt;="&amp;Predictions!A389,'Hard Drives'!$A$5:$A$355,"&lt;"&amp;Predictions!A390), "")</f>
        <v/>
      </c>
      <c r="D390" t="str">
        <f t="shared" si="63"/>
        <v/>
      </c>
      <c r="E390" t="str">
        <f>IFERROR(AVERAGEIFS(SSDs!$H$5:$H$100,SSDs!$A$5:$A$100,"&gt;="&amp;Predictions!A389, SSDs!$A$5:$A$100,"&lt;"&amp;Predictions!A390), "")</f>
        <v/>
      </c>
      <c r="F390" t="str">
        <f t="shared" si="64"/>
        <v/>
      </c>
      <c r="G390" t="str">
        <f>IFERROR(AVERAGEIFS(XPoint!$H$5:$H$100,XPoint!$A$5:$A$100,"&gt;="&amp;Predictions!A389, XPoint!$A$5:$A$100,"&lt;"&amp;Predictions!A390), "")</f>
        <v/>
      </c>
      <c r="H390" t="str">
        <f t="shared" si="65"/>
        <v/>
      </c>
      <c r="J390" s="8">
        <f t="shared" si="57"/>
        <v>10.098276990727816</v>
      </c>
      <c r="K390" t="str">
        <f t="shared" si="58"/>
        <v/>
      </c>
      <c r="M390" s="8">
        <f t="shared" si="59"/>
        <v>8.7049798755332759</v>
      </c>
      <c r="N390" t="str">
        <f t="shared" si="60"/>
        <v/>
      </c>
      <c r="P390" s="8">
        <f t="shared" si="66"/>
        <v>1.0873129691256915</v>
      </c>
      <c r="Q390" t="str">
        <f t="shared" si="67"/>
        <v/>
      </c>
    </row>
    <row r="391" spans="1:17">
      <c r="A391" s="1">
        <f t="shared" si="61"/>
        <v>40635.8125</v>
      </c>
      <c r="B391">
        <f t="shared" si="62"/>
        <v>31.249999999999826</v>
      </c>
      <c r="C391">
        <f>IFERROR(AVERAGEIFS('Hard Drives'!$I$5:$I$355,'Hard Drives'!$A$5:$A$355,"&gt;="&amp;Predictions!A390,'Hard Drives'!$A$5:$A$355,"&lt;"&amp;Predictions!A391), "")</f>
        <v>10.336943881690619</v>
      </c>
      <c r="D391">
        <f t="shared" si="63"/>
        <v>7.234052223317831</v>
      </c>
      <c r="E391">
        <f>IFERROR(AVERAGEIFS(SSDs!$H$5:$H$100,SSDs!$A$5:$A$100,"&gt;="&amp;Predictions!A390, SSDs!$A$5:$A$100,"&lt;"&amp;Predictions!A391), "")</f>
        <v>8.7003615478232152</v>
      </c>
      <c r="F391">
        <f t="shared" si="64"/>
        <v>0.54950284680659822</v>
      </c>
      <c r="G391" t="str">
        <f>IFERROR(AVERAGEIFS(XPoint!$H$5:$H$100,XPoint!$A$5:$A$100,"&gt;="&amp;Predictions!A390, XPoint!$A$5:$A$100,"&lt;"&amp;Predictions!A391), "")</f>
        <v/>
      </c>
      <c r="H391" t="str">
        <f t="shared" si="65"/>
        <v/>
      </c>
      <c r="J391" s="8">
        <f t="shared" si="57"/>
        <v>10.108624084073043</v>
      </c>
      <c r="K391">
        <f t="shared" si="58"/>
        <v>5.2129929984131032E-2</v>
      </c>
      <c r="M391" s="8">
        <f t="shared" si="59"/>
        <v>8.7216771278819429</v>
      </c>
      <c r="N391">
        <f t="shared" si="60"/>
        <v>4.5435395324002956E-4</v>
      </c>
      <c r="P391" s="8">
        <f t="shared" si="66"/>
        <v>1.087448518270373</v>
      </c>
      <c r="Q391" t="str">
        <f t="shared" si="67"/>
        <v/>
      </c>
    </row>
    <row r="392" spans="1:17">
      <c r="A392" s="1">
        <f t="shared" si="61"/>
        <v>40666.25</v>
      </c>
      <c r="B392">
        <f t="shared" si="62"/>
        <v>31.333333333333158</v>
      </c>
      <c r="C392" t="str">
        <f>IFERROR(AVERAGEIFS('Hard Drives'!$I$5:$I$355,'Hard Drives'!$A$5:$A$355,"&gt;="&amp;Predictions!A391,'Hard Drives'!$A$5:$A$355,"&lt;"&amp;Predictions!A392), "")</f>
        <v/>
      </c>
      <c r="D392" t="str">
        <f t="shared" si="63"/>
        <v/>
      </c>
      <c r="E392" t="str">
        <f>IFERROR(AVERAGEIFS(SSDs!$H$5:$H$100,SSDs!$A$5:$A$100,"&gt;="&amp;Predictions!A391, SSDs!$A$5:$A$100,"&lt;"&amp;Predictions!A392), "")</f>
        <v/>
      </c>
      <c r="F392" t="str">
        <f t="shared" si="64"/>
        <v/>
      </c>
      <c r="G392" t="str">
        <f>IFERROR(AVERAGEIFS(XPoint!$H$5:$H$100,XPoint!$A$5:$A$100,"&gt;="&amp;Predictions!A391, XPoint!$A$5:$A$100,"&lt;"&amp;Predictions!A392), "")</f>
        <v/>
      </c>
      <c r="H392" t="str">
        <f t="shared" si="65"/>
        <v/>
      </c>
      <c r="J392" s="8">
        <f t="shared" si="57"/>
        <v>10.118875111974885</v>
      </c>
      <c r="K392" t="str">
        <f t="shared" si="58"/>
        <v/>
      </c>
      <c r="M392" s="8">
        <f t="shared" si="59"/>
        <v>8.7382770031286938</v>
      </c>
      <c r="N392" t="str">
        <f t="shared" si="60"/>
        <v/>
      </c>
      <c r="P392" s="8">
        <f t="shared" si="66"/>
        <v>1.0876011616498842</v>
      </c>
      <c r="Q392" t="str">
        <f t="shared" si="67"/>
        <v/>
      </c>
    </row>
    <row r="393" spans="1:17">
      <c r="A393" s="1">
        <f t="shared" si="61"/>
        <v>40696.6875</v>
      </c>
      <c r="B393">
        <f t="shared" si="62"/>
        <v>31.41666666666649</v>
      </c>
      <c r="C393" t="str">
        <f>IFERROR(AVERAGEIFS('Hard Drives'!$I$5:$I$355,'Hard Drives'!$A$5:$A$355,"&gt;="&amp;Predictions!A392,'Hard Drives'!$A$5:$A$355,"&lt;"&amp;Predictions!A393), "")</f>
        <v/>
      </c>
      <c r="D393" t="str">
        <f t="shared" si="63"/>
        <v/>
      </c>
      <c r="E393" t="str">
        <f>IFERROR(AVERAGEIFS(SSDs!$H$5:$H$100,SSDs!$A$5:$A$100,"&gt;="&amp;Predictions!A392, SSDs!$A$5:$A$100,"&lt;"&amp;Predictions!A393), "")</f>
        <v/>
      </c>
      <c r="F393" t="str">
        <f t="shared" si="64"/>
        <v/>
      </c>
      <c r="G393" t="str">
        <f>IFERROR(AVERAGEIFS(XPoint!$H$5:$H$100,XPoint!$A$5:$A$100,"&gt;="&amp;Predictions!A392, XPoint!$A$5:$A$100,"&lt;"&amp;Predictions!A393), "")</f>
        <v/>
      </c>
      <c r="H393" t="str">
        <f t="shared" si="65"/>
        <v/>
      </c>
      <c r="J393" s="8">
        <f t="shared" si="57"/>
        <v>10.129030745836772</v>
      </c>
      <c r="K393" t="str">
        <f t="shared" si="58"/>
        <v/>
      </c>
      <c r="M393" s="8">
        <f t="shared" si="59"/>
        <v>8.7547796113307328</v>
      </c>
      <c r="N393" t="str">
        <f t="shared" si="60"/>
        <v/>
      </c>
      <c r="P393" s="8">
        <f t="shared" si="66"/>
        <v>1.087773055034851</v>
      </c>
      <c r="Q393" t="str">
        <f t="shared" si="67"/>
        <v/>
      </c>
    </row>
    <row r="394" spans="1:17">
      <c r="A394" s="1">
        <f t="shared" si="61"/>
        <v>40727.125</v>
      </c>
      <c r="B394">
        <f t="shared" si="62"/>
        <v>31.499999999999822</v>
      </c>
      <c r="C394" t="str">
        <f>IFERROR(AVERAGEIFS('Hard Drives'!$I$5:$I$355,'Hard Drives'!$A$5:$A$355,"&gt;="&amp;Predictions!A393,'Hard Drives'!$A$5:$A$355,"&lt;"&amp;Predictions!A394), "")</f>
        <v/>
      </c>
      <c r="D394" t="str">
        <f t="shared" si="63"/>
        <v/>
      </c>
      <c r="E394" t="str">
        <f>IFERROR(AVERAGEIFS(SSDs!$H$5:$H$100,SSDs!$A$5:$A$100,"&gt;="&amp;Predictions!A393, SSDs!$A$5:$A$100,"&lt;"&amp;Predictions!A394), "")</f>
        <v/>
      </c>
      <c r="F394" t="str">
        <f t="shared" si="64"/>
        <v/>
      </c>
      <c r="G394" t="str">
        <f>IFERROR(AVERAGEIFS(XPoint!$H$5:$H$100,XPoint!$A$5:$A$100,"&gt;="&amp;Predictions!A393, XPoint!$A$5:$A$100,"&lt;"&amp;Predictions!A394), "")</f>
        <v/>
      </c>
      <c r="H394" t="str">
        <f t="shared" si="65"/>
        <v/>
      </c>
      <c r="J394" s="8">
        <f t="shared" si="57"/>
        <v>10.139091657154827</v>
      </c>
      <c r="K394" t="str">
        <f t="shared" si="58"/>
        <v/>
      </c>
      <c r="M394" s="8">
        <f t="shared" si="59"/>
        <v>8.7711850708419519</v>
      </c>
      <c r="N394" t="str">
        <f t="shared" si="60"/>
        <v/>
      </c>
      <c r="P394" s="8">
        <f t="shared" si="66"/>
        <v>1.0879666260622347</v>
      </c>
      <c r="Q394" t="str">
        <f t="shared" si="67"/>
        <v/>
      </c>
    </row>
    <row r="395" spans="1:17">
      <c r="A395" s="1">
        <f t="shared" si="61"/>
        <v>40757.5625</v>
      </c>
      <c r="B395">
        <f t="shared" si="62"/>
        <v>31.583333333333155</v>
      </c>
      <c r="C395" t="str">
        <f>IFERROR(AVERAGEIFS('Hard Drives'!$I$5:$I$355,'Hard Drives'!$A$5:$A$355,"&gt;="&amp;Predictions!A394,'Hard Drives'!$A$5:$A$355,"&lt;"&amp;Predictions!A395), "")</f>
        <v/>
      </c>
      <c r="D395" t="str">
        <f t="shared" si="63"/>
        <v/>
      </c>
      <c r="E395" t="str">
        <f>IFERROR(AVERAGEIFS(SSDs!$H$5:$H$100,SSDs!$A$5:$A$100,"&gt;="&amp;Predictions!A394, SSDs!$A$5:$A$100,"&lt;"&amp;Predictions!A395), "")</f>
        <v/>
      </c>
      <c r="F395" t="str">
        <f t="shared" si="64"/>
        <v/>
      </c>
      <c r="G395" t="str">
        <f>IFERROR(AVERAGEIFS(XPoint!$H$5:$H$100,XPoint!$A$5:$A$100,"&gt;="&amp;Predictions!A394, XPoint!$A$5:$A$100,"&lt;"&amp;Predictions!A395), "")</f>
        <v/>
      </c>
      <c r="H395" t="str">
        <f t="shared" si="65"/>
        <v/>
      </c>
      <c r="J395" s="8">
        <f t="shared" si="57"/>
        <v>10.14905851739166</v>
      </c>
      <c r="K395" t="str">
        <f t="shared" si="58"/>
        <v/>
      </c>
      <c r="M395" s="8">
        <f t="shared" si="59"/>
        <v>8.7874935081684455</v>
      </c>
      <c r="N395" t="str">
        <f t="shared" si="60"/>
        <v/>
      </c>
      <c r="P395" s="8">
        <f t="shared" si="66"/>
        <v>1.0881846085206617</v>
      </c>
      <c r="Q395" t="str">
        <f t="shared" si="67"/>
        <v/>
      </c>
    </row>
    <row r="396" spans="1:17">
      <c r="A396" s="1">
        <f t="shared" si="61"/>
        <v>40788</v>
      </c>
      <c r="B396">
        <f t="shared" si="62"/>
        <v>31.666666666666487</v>
      </c>
      <c r="C396" t="str">
        <f>IFERROR(AVERAGEIFS('Hard Drives'!$I$5:$I$355,'Hard Drives'!$A$5:$A$355,"&gt;="&amp;Predictions!A395,'Hard Drives'!$A$5:$A$355,"&lt;"&amp;Predictions!A396), "")</f>
        <v/>
      </c>
      <c r="D396" t="str">
        <f t="shared" si="63"/>
        <v/>
      </c>
      <c r="E396" t="str">
        <f>IFERROR(AVERAGEIFS(SSDs!$H$5:$H$100,SSDs!$A$5:$A$100,"&gt;="&amp;Predictions!A395, SSDs!$A$5:$A$100,"&lt;"&amp;Predictions!A396), "")</f>
        <v/>
      </c>
      <c r="F396" t="str">
        <f t="shared" si="64"/>
        <v/>
      </c>
      <c r="G396" t="str">
        <f>IFERROR(AVERAGEIFS(XPoint!$H$5:$H$100,XPoint!$A$5:$A$100,"&gt;="&amp;Predictions!A395, XPoint!$A$5:$A$100,"&lt;"&amp;Predictions!A396), "")</f>
        <v/>
      </c>
      <c r="H396" t="str">
        <f t="shared" si="65"/>
        <v/>
      </c>
      <c r="J396" s="8">
        <f t="shared" si="57"/>
        <v>10.158931997853085</v>
      </c>
      <c r="K396" t="str">
        <f t="shared" si="58"/>
        <v/>
      </c>
      <c r="M396" s="8">
        <f t="shared" si="59"/>
        <v>8.8037050578247964</v>
      </c>
      <c r="N396" t="str">
        <f t="shared" si="60"/>
        <v/>
      </c>
      <c r="P396" s="8">
        <f t="shared" si="66"/>
        <v>1.088430080959508</v>
      </c>
      <c r="Q396" t="str">
        <f t="shared" si="67"/>
        <v/>
      </c>
    </row>
    <row r="397" spans="1:17">
      <c r="A397" s="1">
        <f t="shared" si="61"/>
        <v>40818.4375</v>
      </c>
      <c r="B397">
        <f t="shared" si="62"/>
        <v>31.749999999999819</v>
      </c>
      <c r="C397" t="str">
        <f>IFERROR(AVERAGEIFS('Hard Drives'!$I$5:$I$355,'Hard Drives'!$A$5:$A$355,"&gt;="&amp;Predictions!A396,'Hard Drives'!$A$5:$A$355,"&lt;"&amp;Predictions!A397), "")</f>
        <v/>
      </c>
      <c r="D397" t="str">
        <f t="shared" si="63"/>
        <v/>
      </c>
      <c r="E397" t="str">
        <f>IFERROR(AVERAGEIFS(SSDs!$H$5:$H$100,SSDs!$A$5:$A$100,"&gt;="&amp;Predictions!A396, SSDs!$A$5:$A$100,"&lt;"&amp;Predictions!A397), "")</f>
        <v/>
      </c>
      <c r="F397" t="str">
        <f t="shared" si="64"/>
        <v/>
      </c>
      <c r="G397" t="str">
        <f>IFERROR(AVERAGEIFS(XPoint!$H$5:$H$100,XPoint!$A$5:$A$100,"&gt;="&amp;Predictions!A396, XPoint!$A$5:$A$100,"&lt;"&amp;Predictions!A397), "")</f>
        <v/>
      </c>
      <c r="H397" t="str">
        <f t="shared" si="65"/>
        <v/>
      </c>
      <c r="J397" s="8">
        <f t="shared" si="57"/>
        <v>10.168712769567694</v>
      </c>
      <c r="K397" t="str">
        <f t="shared" si="58"/>
        <v/>
      </c>
      <c r="M397" s="8">
        <f t="shared" si="59"/>
        <v>8.8198198621911068</v>
      </c>
      <c r="N397" t="str">
        <f t="shared" si="60"/>
        <v/>
      </c>
      <c r="P397" s="8">
        <f t="shared" si="66"/>
        <v>1.0887065101670139</v>
      </c>
      <c r="Q397" t="str">
        <f t="shared" si="67"/>
        <v/>
      </c>
    </row>
    <row r="398" spans="1:17">
      <c r="A398" s="1">
        <f t="shared" si="61"/>
        <v>40848.875</v>
      </c>
      <c r="B398">
        <f t="shared" si="62"/>
        <v>31.833333333333151</v>
      </c>
      <c r="C398" t="str">
        <f>IFERROR(AVERAGEIFS('Hard Drives'!$I$5:$I$355,'Hard Drives'!$A$5:$A$355,"&gt;="&amp;Predictions!A397,'Hard Drives'!$A$5:$A$355,"&lt;"&amp;Predictions!A398), "")</f>
        <v/>
      </c>
      <c r="D398" t="str">
        <f t="shared" si="63"/>
        <v/>
      </c>
      <c r="E398" t="str">
        <f>IFERROR(AVERAGEIFS(SSDs!$H$5:$H$100,SSDs!$A$5:$A$100,"&gt;="&amp;Predictions!A397, SSDs!$A$5:$A$100,"&lt;"&amp;Predictions!A398), "")</f>
        <v/>
      </c>
      <c r="F398" t="str">
        <f t="shared" si="64"/>
        <v/>
      </c>
      <c r="G398" t="str">
        <f>IFERROR(AVERAGEIFS(XPoint!$H$5:$H$100,XPoint!$A$5:$A$100,"&gt;="&amp;Predictions!A397, XPoint!$A$5:$A$100,"&lt;"&amp;Predictions!A398), "")</f>
        <v/>
      </c>
      <c r="H398" t="str">
        <f t="shared" si="65"/>
        <v/>
      </c>
      <c r="J398" s="8">
        <f t="shared" si="57"/>
        <v>10.178401503169345</v>
      </c>
      <c r="K398" t="str">
        <f t="shared" si="58"/>
        <v/>
      </c>
      <c r="M398" s="8">
        <f t="shared" si="59"/>
        <v>8.8358380713708122</v>
      </c>
      <c r="N398" t="str">
        <f t="shared" si="60"/>
        <v/>
      </c>
      <c r="P398" s="8">
        <f t="shared" si="66"/>
        <v>1.0890178001314659</v>
      </c>
      <c r="Q398" t="str">
        <f t="shared" si="67"/>
        <v/>
      </c>
    </row>
    <row r="399" spans="1:17">
      <c r="A399" s="1">
        <f t="shared" si="61"/>
        <v>40879.3125</v>
      </c>
      <c r="B399">
        <f t="shared" si="62"/>
        <v>31.916666666666483</v>
      </c>
      <c r="C399" t="str">
        <f>IFERROR(AVERAGEIFS('Hard Drives'!$I$5:$I$355,'Hard Drives'!$A$5:$A$355,"&gt;="&amp;Predictions!A398,'Hard Drives'!$A$5:$A$355,"&lt;"&amp;Predictions!A399), "")</f>
        <v/>
      </c>
      <c r="D399" t="str">
        <f t="shared" si="63"/>
        <v/>
      </c>
      <c r="E399" t="str">
        <f>IFERROR(AVERAGEIFS(SSDs!$H$5:$H$100,SSDs!$A$5:$A$100,"&gt;="&amp;Predictions!A398, SSDs!$A$5:$A$100,"&lt;"&amp;Predictions!A399), "")</f>
        <v/>
      </c>
      <c r="F399" t="str">
        <f t="shared" si="64"/>
        <v/>
      </c>
      <c r="G399" t="str">
        <f>IFERROR(AVERAGEIFS(XPoint!$H$5:$H$100,XPoint!$A$5:$A$100,"&gt;="&amp;Predictions!A398, XPoint!$A$5:$A$100,"&lt;"&amp;Predictions!A399), "")</f>
        <v/>
      </c>
      <c r="H399" t="str">
        <f t="shared" si="65"/>
        <v/>
      </c>
      <c r="J399" s="8">
        <f t="shared" si="57"/>
        <v>10.187998868782406</v>
      </c>
      <c r="K399" t="str">
        <f t="shared" si="58"/>
        <v/>
      </c>
      <c r="M399" s="8">
        <f t="shared" si="59"/>
        <v>8.8517598430493081</v>
      </c>
      <c r="N399" t="str">
        <f t="shared" si="60"/>
        <v/>
      </c>
      <c r="P399" s="8">
        <f t="shared" si="66"/>
        <v>1.0893683471769198</v>
      </c>
      <c r="Q399" t="str">
        <f t="shared" si="67"/>
        <v/>
      </c>
    </row>
    <row r="400" spans="1:17">
      <c r="A400" s="1">
        <f t="shared" si="61"/>
        <v>40909.75</v>
      </c>
      <c r="B400">
        <f t="shared" si="62"/>
        <v>31.999999999999815</v>
      </c>
      <c r="C400" t="str">
        <f>IFERROR(AVERAGEIFS('Hard Drives'!$I$5:$I$355,'Hard Drives'!$A$5:$A$355,"&gt;="&amp;Predictions!A399,'Hard Drives'!$A$5:$A$355,"&lt;"&amp;Predictions!A400), "")</f>
        <v/>
      </c>
      <c r="D400" t="str">
        <f t="shared" si="63"/>
        <v/>
      </c>
      <c r="E400" t="str">
        <f>IFERROR(AVERAGEIFS(SSDs!$H$5:$H$100,SSDs!$A$5:$A$100,"&gt;="&amp;Predictions!A399, SSDs!$A$5:$A$100,"&lt;"&amp;Predictions!A400), "")</f>
        <v/>
      </c>
      <c r="F400" t="str">
        <f t="shared" si="64"/>
        <v/>
      </c>
      <c r="G400" t="str">
        <f>IFERROR(AVERAGEIFS(XPoint!$H$5:$H$100,XPoint!$A$5:$A$100,"&gt;="&amp;Predictions!A399, XPoint!$A$5:$A$100,"&lt;"&amp;Predictions!A400), "")</f>
        <v/>
      </c>
      <c r="H400" t="str">
        <f t="shared" si="65"/>
        <v/>
      </c>
      <c r="J400" s="8">
        <f t="shared" si="57"/>
        <v>10.19750553590981</v>
      </c>
      <c r="K400" t="str">
        <f t="shared" si="58"/>
        <v/>
      </c>
      <c r="M400" s="8">
        <f t="shared" si="59"/>
        <v>8.867585342353447</v>
      </c>
      <c r="N400" t="str">
        <f t="shared" si="60"/>
        <v/>
      </c>
      <c r="P400" s="8">
        <f t="shared" si="66"/>
        <v>1.0897631020521465</v>
      </c>
      <c r="Q400" t="str">
        <f t="shared" si="67"/>
        <v/>
      </c>
    </row>
    <row r="401" spans="1:17">
      <c r="A401" s="1">
        <f t="shared" si="61"/>
        <v>40940.1875</v>
      </c>
      <c r="B401">
        <f t="shared" si="62"/>
        <v>32.083333333333151</v>
      </c>
      <c r="C401" t="str">
        <f>IFERROR(AVERAGEIFS('Hard Drives'!$I$5:$I$355,'Hard Drives'!$A$5:$A$355,"&gt;="&amp;Predictions!A400,'Hard Drives'!$A$5:$A$355,"&lt;"&amp;Predictions!A401), "")</f>
        <v/>
      </c>
      <c r="D401" t="str">
        <f t="shared" si="63"/>
        <v/>
      </c>
      <c r="E401" t="str">
        <f>IFERROR(AVERAGEIFS(SSDs!$H$5:$H$100,SSDs!$A$5:$A$100,"&gt;="&amp;Predictions!A400, SSDs!$A$5:$A$100,"&lt;"&amp;Predictions!A401), "")</f>
        <v/>
      </c>
      <c r="F401" t="str">
        <f t="shared" si="64"/>
        <v/>
      </c>
      <c r="G401" t="str">
        <f>IFERROR(AVERAGEIFS(XPoint!$H$5:$H$100,XPoint!$A$5:$A$100,"&gt;="&amp;Predictions!A400, XPoint!$A$5:$A$100,"&lt;"&amp;Predictions!A401), "")</f>
        <v/>
      </c>
      <c r="H401" t="str">
        <f t="shared" si="65"/>
        <v/>
      </c>
      <c r="J401" s="8">
        <f t="shared" ref="J401:J464" si="68">$J$6+(($J$7-$J$6)/POWER(1+$J$8*EXP(-$J$9*(B401-$J$10)), 1/$J$11))</f>
        <v>10.20692217332391</v>
      </c>
      <c r="K401" t="str">
        <f t="shared" ref="K401:K464" si="69">IF(C401&lt;&gt;"", (C401-J401)^2, "")</f>
        <v/>
      </c>
      <c r="M401" s="8">
        <f t="shared" ref="M401:M464" si="70">$M$6+(($M$7-$M$6)/POWER(1+$M$8*EXP(-$M$9*(B401-$M$10)), 1/$M$11))</f>
        <v>8.8833147417118266</v>
      </c>
      <c r="N401" t="str">
        <f t="shared" ref="N401:N464" si="71">IF(E401&lt;&gt;"", (E401-M401)^2, "")</f>
        <v/>
      </c>
      <c r="P401" s="8">
        <f t="shared" si="66"/>
        <v>1.0902076398496725</v>
      </c>
      <c r="Q401" t="str">
        <f t="shared" si="67"/>
        <v/>
      </c>
    </row>
    <row r="402" spans="1:17">
      <c r="A402" s="1">
        <f t="shared" ref="A402:A465" si="72">A401+365.25/12</f>
        <v>40970.625</v>
      </c>
      <c r="B402">
        <f t="shared" ref="B402:B465" si="73">B401+1/12</f>
        <v>32.166666666666487</v>
      </c>
      <c r="C402" t="str">
        <f>IFERROR(AVERAGEIFS('Hard Drives'!$I$5:$I$355,'Hard Drives'!$A$5:$A$355,"&gt;="&amp;Predictions!A401,'Hard Drives'!$A$5:$A$355,"&lt;"&amp;Predictions!A402), "")</f>
        <v/>
      </c>
      <c r="D402" t="str">
        <f t="shared" ref="D402:D465" si="74">IF(C402&lt;&gt;"", (C402-$C$14)^2, "")</f>
        <v/>
      </c>
      <c r="E402" t="str">
        <f>IFERROR(AVERAGEIFS(SSDs!$H$5:$H$100,SSDs!$A$5:$A$100,"&gt;="&amp;Predictions!A401, SSDs!$A$5:$A$100,"&lt;"&amp;Predictions!A402), "")</f>
        <v/>
      </c>
      <c r="F402" t="str">
        <f t="shared" ref="F402:F465" si="75">IF(E402&lt;&gt;"", (E402-$E$14)^2, "")</f>
        <v/>
      </c>
      <c r="G402" t="str">
        <f>IFERROR(AVERAGEIFS(XPoint!$H$5:$H$100,XPoint!$A$5:$A$100,"&gt;="&amp;Predictions!A401, XPoint!$A$5:$A$100,"&lt;"&amp;Predictions!A402), "")</f>
        <v/>
      </c>
      <c r="H402" t="str">
        <f t="shared" ref="H402:H465" si="76">IF(G402&lt;&gt;"", (G402-$G$14)^2, "")</f>
        <v/>
      </c>
      <c r="J402" s="8">
        <f t="shared" si="68"/>
        <v>10.216249448959957</v>
      </c>
      <c r="K402" t="str">
        <f t="shared" si="69"/>
        <v/>
      </c>
      <c r="M402" s="8">
        <f t="shared" si="70"/>
        <v>8.898948220716079</v>
      </c>
      <c r="N402" t="str">
        <f t="shared" si="71"/>
        <v/>
      </c>
      <c r="P402" s="8">
        <f t="shared" ref="P402:P465" si="77">$P$6+(($P$7-$P$6)/POWER(1+$P$8*EXP(-$P$9*(B402-$P$10)), 1/$P$11))</f>
        <v>1.0907082387423794</v>
      </c>
      <c r="Q402" t="str">
        <f t="shared" ref="Q402:Q465" si="78">IF(G402&lt;&gt;"", (G402-P402)^2, "")</f>
        <v/>
      </c>
    </row>
    <row r="403" spans="1:17">
      <c r="A403" s="1">
        <f t="shared" si="72"/>
        <v>41001.0625</v>
      </c>
      <c r="B403">
        <f t="shared" si="73"/>
        <v>32.249999999999822</v>
      </c>
      <c r="C403" t="str">
        <f>IFERROR(AVERAGEIFS('Hard Drives'!$I$5:$I$355,'Hard Drives'!$A$5:$A$355,"&gt;="&amp;Predictions!A402,'Hard Drives'!$A$5:$A$355,"&lt;"&amp;Predictions!A403), "")</f>
        <v/>
      </c>
      <c r="D403" t="str">
        <f t="shared" si="74"/>
        <v/>
      </c>
      <c r="E403" t="str">
        <f>IFERROR(AVERAGEIFS(SSDs!$H$5:$H$100,SSDs!$A$5:$A$100,"&gt;="&amp;Predictions!A402, SSDs!$A$5:$A$100,"&lt;"&amp;Predictions!A403), "")</f>
        <v/>
      </c>
      <c r="F403" t="str">
        <f t="shared" si="75"/>
        <v/>
      </c>
      <c r="G403" t="str">
        <f>IFERROR(AVERAGEIFS(XPoint!$H$5:$H$100,XPoint!$A$5:$A$100,"&gt;="&amp;Predictions!A402, XPoint!$A$5:$A$100,"&lt;"&amp;Predictions!A403), "")</f>
        <v/>
      </c>
      <c r="H403" t="str">
        <f t="shared" si="76"/>
        <v/>
      </c>
      <c r="J403" s="8">
        <f t="shared" si="68"/>
        <v>10.22548802981235</v>
      </c>
      <c r="K403" t="str">
        <f t="shared" si="69"/>
        <v/>
      </c>
      <c r="M403" s="8">
        <f t="shared" si="70"/>
        <v>8.9144859659829532</v>
      </c>
      <c r="N403" t="str">
        <f t="shared" si="71"/>
        <v/>
      </c>
      <c r="P403" s="8">
        <f t="shared" si="77"/>
        <v>1.0912719686496539</v>
      </c>
      <c r="Q403" t="str">
        <f t="shared" si="78"/>
        <v/>
      </c>
    </row>
    <row r="404" spans="1:17">
      <c r="A404" s="1">
        <f t="shared" si="72"/>
        <v>41031.5</v>
      </c>
      <c r="B404">
        <f t="shared" si="73"/>
        <v>32.333333333333158</v>
      </c>
      <c r="C404">
        <f>IFERROR(AVERAGEIFS('Hard Drives'!$I$5:$I$355,'Hard Drives'!$A$5:$A$355,"&gt;="&amp;Predictions!A403,'Hard Drives'!$A$5:$A$355,"&lt;"&amp;Predictions!A404), "")</f>
        <v>10.197287975503453</v>
      </c>
      <c r="D404">
        <f t="shared" si="74"/>
        <v>6.5023135414813344</v>
      </c>
      <c r="E404">
        <f>IFERROR(AVERAGEIFS(SSDs!$H$5:$H$100,SSDs!$A$5:$A$100,"&gt;="&amp;Predictions!A403, SSDs!$A$5:$A$100,"&lt;"&amp;Predictions!A404), "")</f>
        <v>8.9013674629900432</v>
      </c>
      <c r="F404">
        <f t="shared" si="75"/>
        <v>0.88791140049415218</v>
      </c>
      <c r="G404" t="str">
        <f>IFERROR(AVERAGEIFS(XPoint!$H$5:$H$100,XPoint!$A$5:$A$100,"&gt;="&amp;Predictions!A403, XPoint!$A$5:$A$100,"&lt;"&amp;Predictions!A404), "")</f>
        <v/>
      </c>
      <c r="H404" t="str">
        <f t="shared" si="76"/>
        <v/>
      </c>
      <c r="J404" s="8">
        <f t="shared" si="68"/>
        <v>10.234638581833504</v>
      </c>
      <c r="K404">
        <f t="shared" si="69"/>
        <v>1.3950677932224496E-3</v>
      </c>
      <c r="M404" s="8">
        <f t="shared" si="70"/>
        <v>8.9299281710174618</v>
      </c>
      <c r="N404">
        <f t="shared" si="71"/>
        <v>8.1571404302745404E-4</v>
      </c>
      <c r="P404" s="8">
        <f t="shared" si="77"/>
        <v>1.091906791085312</v>
      </c>
      <c r="Q404" t="str">
        <f t="shared" si="78"/>
        <v/>
      </c>
    </row>
    <row r="405" spans="1:17">
      <c r="A405" s="1">
        <f t="shared" si="72"/>
        <v>41061.9375</v>
      </c>
      <c r="B405">
        <f t="shared" si="73"/>
        <v>32.416666666666494</v>
      </c>
      <c r="C405" t="str">
        <f>IFERROR(AVERAGEIFS('Hard Drives'!$I$5:$I$355,'Hard Drives'!$A$5:$A$355,"&gt;="&amp;Predictions!A404,'Hard Drives'!$A$5:$A$355,"&lt;"&amp;Predictions!A405), "")</f>
        <v/>
      </c>
      <c r="D405" t="str">
        <f t="shared" si="74"/>
        <v/>
      </c>
      <c r="E405" t="str">
        <f>IFERROR(AVERAGEIFS(SSDs!$H$5:$H$100,SSDs!$A$5:$A$100,"&gt;="&amp;Predictions!A404, SSDs!$A$5:$A$100,"&lt;"&amp;Predictions!A405), "")</f>
        <v/>
      </c>
      <c r="F405" t="str">
        <f t="shared" si="75"/>
        <v/>
      </c>
      <c r="G405" t="str">
        <f>IFERROR(AVERAGEIFS(XPoint!$H$5:$H$100,XPoint!$A$5:$A$100,"&gt;="&amp;Predictions!A404, XPoint!$A$5:$A$100,"&lt;"&amp;Predictions!A405), "")</f>
        <v/>
      </c>
      <c r="H405" t="str">
        <f t="shared" si="76"/>
        <v/>
      </c>
      <c r="J405" s="8">
        <f t="shared" si="68"/>
        <v>10.24370176983531</v>
      </c>
      <c r="K405" t="str">
        <f t="shared" si="69"/>
        <v/>
      </c>
      <c r="M405" s="8">
        <f t="shared" si="70"/>
        <v>8.9452750360768682</v>
      </c>
      <c r="N405" t="str">
        <f t="shared" si="71"/>
        <v/>
      </c>
      <c r="P405" s="8">
        <f t="shared" si="77"/>
        <v>1.0926216715974406</v>
      </c>
      <c r="Q405" t="str">
        <f t="shared" si="78"/>
        <v/>
      </c>
    </row>
    <row r="406" spans="1:17">
      <c r="A406" s="1">
        <f t="shared" si="72"/>
        <v>41092.375</v>
      </c>
      <c r="B406">
        <f t="shared" si="73"/>
        <v>32.499999999999829</v>
      </c>
      <c r="C406" t="str">
        <f>IFERROR(AVERAGEIFS('Hard Drives'!$I$5:$I$355,'Hard Drives'!$A$5:$A$355,"&gt;="&amp;Predictions!A405,'Hard Drives'!$A$5:$A$355,"&lt;"&amp;Predictions!A406), "")</f>
        <v/>
      </c>
      <c r="D406" t="str">
        <f t="shared" si="74"/>
        <v/>
      </c>
      <c r="E406" t="str">
        <f>IFERROR(AVERAGEIFS(SSDs!$H$5:$H$100,SSDs!$A$5:$A$100,"&gt;="&amp;Predictions!A405, SSDs!$A$5:$A$100,"&lt;"&amp;Predictions!A406), "")</f>
        <v/>
      </c>
      <c r="F406" t="str">
        <f t="shared" si="75"/>
        <v/>
      </c>
      <c r="G406" t="str">
        <f>IFERROR(AVERAGEIFS(XPoint!$H$5:$H$100,XPoint!$A$5:$A$100,"&gt;="&amp;Predictions!A405, XPoint!$A$5:$A$100,"&lt;"&amp;Predictions!A406), "")</f>
        <v/>
      </c>
      <c r="H406" t="str">
        <f t="shared" si="76"/>
        <v/>
      </c>
      <c r="J406" s="8">
        <f t="shared" si="68"/>
        <v>10.252678257393214</v>
      </c>
      <c r="K406" t="str">
        <f t="shared" si="69"/>
        <v/>
      </c>
      <c r="M406" s="8">
        <f t="shared" si="70"/>
        <v>8.9605267680357628</v>
      </c>
      <c r="N406" t="str">
        <f t="shared" si="71"/>
        <v/>
      </c>
      <c r="P406" s="8">
        <f t="shared" si="77"/>
        <v>1.0934267063881402</v>
      </c>
      <c r="Q406" t="str">
        <f t="shared" si="78"/>
        <v/>
      </c>
    </row>
    <row r="407" spans="1:17">
      <c r="A407" s="1">
        <f t="shared" si="72"/>
        <v>41122.8125</v>
      </c>
      <c r="B407">
        <f t="shared" si="73"/>
        <v>32.583333333333165</v>
      </c>
      <c r="C407" t="str">
        <f>IFERROR(AVERAGEIFS('Hard Drives'!$I$5:$I$355,'Hard Drives'!$A$5:$A$355,"&gt;="&amp;Predictions!A406,'Hard Drives'!$A$5:$A$355,"&lt;"&amp;Predictions!A407), "")</f>
        <v/>
      </c>
      <c r="D407" t="str">
        <f t="shared" si="74"/>
        <v/>
      </c>
      <c r="E407" t="str">
        <f>IFERROR(AVERAGEIFS(SSDs!$H$5:$H$100,SSDs!$A$5:$A$100,"&gt;="&amp;Predictions!A406, SSDs!$A$5:$A$100,"&lt;"&amp;Predictions!A407), "")</f>
        <v/>
      </c>
      <c r="F407" t="str">
        <f t="shared" si="75"/>
        <v/>
      </c>
      <c r="G407" t="str">
        <f>IFERROR(AVERAGEIFS(XPoint!$H$5:$H$100,XPoint!$A$5:$A$100,"&gt;="&amp;Predictions!A406, XPoint!$A$5:$A$100,"&lt;"&amp;Predictions!A407), "")</f>
        <v/>
      </c>
      <c r="H407" t="str">
        <f t="shared" si="76"/>
        <v/>
      </c>
      <c r="J407" s="8">
        <f t="shared" si="68"/>
        <v>10.261568706752808</v>
      </c>
      <c r="K407" t="str">
        <f t="shared" si="69"/>
        <v/>
      </c>
      <c r="M407" s="8">
        <f t="shared" si="70"/>
        <v>8.9756835802520474</v>
      </c>
      <c r="N407" t="str">
        <f t="shared" si="71"/>
        <v/>
      </c>
      <c r="P407" s="8">
        <f t="shared" si="77"/>
        <v>1.0943332649014041</v>
      </c>
      <c r="Q407" t="str">
        <f t="shared" si="78"/>
        <v/>
      </c>
    </row>
    <row r="408" spans="1:17">
      <c r="A408" s="1">
        <f t="shared" si="72"/>
        <v>41153.25</v>
      </c>
      <c r="B408">
        <f t="shared" si="73"/>
        <v>32.666666666666501</v>
      </c>
      <c r="C408" t="str">
        <f>IFERROR(AVERAGEIFS('Hard Drives'!$I$5:$I$355,'Hard Drives'!$A$5:$A$355,"&gt;="&amp;Predictions!A407,'Hard Drives'!$A$5:$A$355,"&lt;"&amp;Predictions!A408), "")</f>
        <v/>
      </c>
      <c r="D408" t="str">
        <f t="shared" si="74"/>
        <v/>
      </c>
      <c r="E408" t="str">
        <f>IFERROR(AVERAGEIFS(SSDs!$H$5:$H$100,SSDs!$A$5:$A$100,"&gt;="&amp;Predictions!A407, SSDs!$A$5:$A$100,"&lt;"&amp;Predictions!A408), "")</f>
        <v/>
      </c>
      <c r="F408" t="str">
        <f t="shared" si="75"/>
        <v/>
      </c>
      <c r="G408" t="str">
        <f>IFERROR(AVERAGEIFS(XPoint!$H$5:$H$100,XPoint!$A$5:$A$100,"&gt;="&amp;Predictions!A407, XPoint!$A$5:$A$100,"&lt;"&amp;Predictions!A408), "")</f>
        <v/>
      </c>
      <c r="H408" t="str">
        <f t="shared" si="76"/>
        <v/>
      </c>
      <c r="J408" s="8">
        <f t="shared" si="68"/>
        <v>10.270373778738966</v>
      </c>
      <c r="K408" t="str">
        <f t="shared" si="69"/>
        <v/>
      </c>
      <c r="M408" s="8">
        <f t="shared" si="70"/>
        <v>8.9907456924340252</v>
      </c>
      <c r="N408" t="str">
        <f t="shared" si="71"/>
        <v/>
      </c>
      <c r="P408" s="8">
        <f t="shared" si="77"/>
        <v>1.0953541503928961</v>
      </c>
      <c r="Q408" t="str">
        <f t="shared" si="78"/>
        <v/>
      </c>
    </row>
    <row r="409" spans="1:17">
      <c r="A409" s="1">
        <f t="shared" si="72"/>
        <v>41183.6875</v>
      </c>
      <c r="B409">
        <f t="shared" si="73"/>
        <v>32.749999999999837</v>
      </c>
      <c r="C409" t="str">
        <f>IFERROR(AVERAGEIFS('Hard Drives'!$I$5:$I$355,'Hard Drives'!$A$5:$A$355,"&gt;="&amp;Predictions!A408,'Hard Drives'!$A$5:$A$355,"&lt;"&amp;Predictions!A409), "")</f>
        <v/>
      </c>
      <c r="D409" t="str">
        <f t="shared" si="74"/>
        <v/>
      </c>
      <c r="E409" t="str">
        <f>IFERROR(AVERAGEIFS(SSDs!$H$5:$H$100,SSDs!$A$5:$A$100,"&gt;="&amp;Predictions!A408, SSDs!$A$5:$A$100,"&lt;"&amp;Predictions!A409), "")</f>
        <v/>
      </c>
      <c r="F409" t="str">
        <f t="shared" si="75"/>
        <v/>
      </c>
      <c r="G409" t="str">
        <f>IFERROR(AVERAGEIFS(XPoint!$H$5:$H$100,XPoint!$A$5:$A$100,"&gt;="&amp;Predictions!A408, XPoint!$A$5:$A$100,"&lt;"&amp;Predictions!A409), "")</f>
        <v/>
      </c>
      <c r="H409" t="str">
        <f t="shared" si="76"/>
        <v/>
      </c>
      <c r="J409" s="8">
        <f t="shared" si="68"/>
        <v>10.279094132667394</v>
      </c>
      <c r="K409" t="str">
        <f t="shared" si="69"/>
        <v/>
      </c>
      <c r="M409" s="8">
        <f t="shared" si="70"/>
        <v>9.0057133305084669</v>
      </c>
      <c r="N409" t="str">
        <f t="shared" si="71"/>
        <v/>
      </c>
      <c r="P409" s="8">
        <f t="shared" si="77"/>
        <v>1.0965037807493372</v>
      </c>
      <c r="Q409" t="str">
        <f t="shared" si="78"/>
        <v/>
      </c>
    </row>
    <row r="410" spans="1:17">
      <c r="A410" s="1">
        <f t="shared" si="72"/>
        <v>41214.125</v>
      </c>
      <c r="B410">
        <f t="shared" si="73"/>
        <v>32.833333333333172</v>
      </c>
      <c r="C410" t="str">
        <f>IFERROR(AVERAGEIFS('Hard Drives'!$I$5:$I$355,'Hard Drives'!$A$5:$A$355,"&gt;="&amp;Predictions!A409,'Hard Drives'!$A$5:$A$355,"&lt;"&amp;Predictions!A410), "")</f>
        <v/>
      </c>
      <c r="D410" t="str">
        <f t="shared" si="74"/>
        <v/>
      </c>
      <c r="E410" t="str">
        <f>IFERROR(AVERAGEIFS(SSDs!$H$5:$H$100,SSDs!$A$5:$A$100,"&gt;="&amp;Predictions!A409, SSDs!$A$5:$A$100,"&lt;"&amp;Predictions!A410), "")</f>
        <v/>
      </c>
      <c r="F410" t="str">
        <f t="shared" si="75"/>
        <v/>
      </c>
      <c r="G410" t="str">
        <f>IFERROR(AVERAGEIFS(XPoint!$H$5:$H$100,XPoint!$A$5:$A$100,"&gt;="&amp;Predictions!A409, XPoint!$A$5:$A$100,"&lt;"&amp;Predictions!A410), "")</f>
        <v/>
      </c>
      <c r="H410" t="str">
        <f t="shared" si="76"/>
        <v/>
      </c>
      <c r="J410" s="8">
        <f t="shared" si="68"/>
        <v>10.287730426258705</v>
      </c>
      <c r="K410" t="str">
        <f t="shared" si="69"/>
        <v/>
      </c>
      <c r="M410" s="8">
        <f t="shared" si="70"/>
        <v>9.0205867264897659</v>
      </c>
      <c r="N410" t="str">
        <f t="shared" si="71"/>
        <v/>
      </c>
      <c r="P410" s="8">
        <f t="shared" si="77"/>
        <v>1.0977983921112049</v>
      </c>
      <c r="Q410" t="str">
        <f t="shared" si="78"/>
        <v/>
      </c>
    </row>
    <row r="411" spans="1:17">
      <c r="A411" s="1">
        <f t="shared" si="72"/>
        <v>41244.5625</v>
      </c>
      <c r="B411">
        <f t="shared" si="73"/>
        <v>32.916666666666508</v>
      </c>
      <c r="C411" t="str">
        <f>IFERROR(AVERAGEIFS('Hard Drives'!$I$5:$I$355,'Hard Drives'!$A$5:$A$355,"&gt;="&amp;Predictions!A410,'Hard Drives'!$A$5:$A$355,"&lt;"&amp;Predictions!A411), "")</f>
        <v/>
      </c>
      <c r="D411" t="str">
        <f t="shared" si="74"/>
        <v/>
      </c>
      <c r="E411" t="str">
        <f>IFERROR(AVERAGEIFS(SSDs!$H$5:$H$100,SSDs!$A$5:$A$100,"&gt;="&amp;Predictions!A410, SSDs!$A$5:$A$100,"&lt;"&amp;Predictions!A411), "")</f>
        <v/>
      </c>
      <c r="F411" t="str">
        <f t="shared" si="75"/>
        <v/>
      </c>
      <c r="G411" t="str">
        <f>IFERROR(AVERAGEIFS(XPoint!$H$5:$H$100,XPoint!$A$5:$A$100,"&gt;="&amp;Predictions!A410, XPoint!$A$5:$A$100,"&lt;"&amp;Predictions!A411), "")</f>
        <v/>
      </c>
      <c r="H411" t="str">
        <f t="shared" si="76"/>
        <v/>
      </c>
      <c r="J411" s="8">
        <f t="shared" si="68"/>
        <v>10.296283315554797</v>
      </c>
      <c r="K411" t="str">
        <f t="shared" si="69"/>
        <v/>
      </c>
      <c r="M411" s="8">
        <f t="shared" si="70"/>
        <v>9.0353661183501703</v>
      </c>
      <c r="N411" t="str">
        <f t="shared" si="71"/>
        <v/>
      </c>
      <c r="P411" s="8">
        <f t="shared" si="77"/>
        <v>1.0992562681744862</v>
      </c>
      <c r="Q411" t="str">
        <f t="shared" si="78"/>
        <v/>
      </c>
    </row>
    <row r="412" spans="1:17">
      <c r="A412" s="1">
        <f t="shared" si="72"/>
        <v>41275</v>
      </c>
      <c r="B412">
        <f t="shared" si="73"/>
        <v>32.999999999999844</v>
      </c>
      <c r="C412" t="str">
        <f>IFERROR(AVERAGEIFS('Hard Drives'!$I$5:$I$355,'Hard Drives'!$A$5:$A$355,"&gt;="&amp;Predictions!A411,'Hard Drives'!$A$5:$A$355,"&lt;"&amp;Predictions!A412), "")</f>
        <v/>
      </c>
      <c r="D412" t="str">
        <f t="shared" si="74"/>
        <v/>
      </c>
      <c r="E412" t="str">
        <f>IFERROR(AVERAGEIFS(SSDs!$H$5:$H$100,SSDs!$A$5:$A$100,"&gt;="&amp;Predictions!A411, SSDs!$A$5:$A$100,"&lt;"&amp;Predictions!A412), "")</f>
        <v/>
      </c>
      <c r="F412" t="str">
        <f t="shared" si="75"/>
        <v/>
      </c>
      <c r="G412" t="str">
        <f>IFERROR(AVERAGEIFS(XPoint!$H$5:$H$100,XPoint!$A$5:$A$100,"&gt;="&amp;Predictions!A411, XPoint!$A$5:$A$100,"&lt;"&amp;Predictions!A412), "")</f>
        <v/>
      </c>
      <c r="H412" t="str">
        <f t="shared" si="76"/>
        <v/>
      </c>
      <c r="J412" s="8">
        <f t="shared" si="68"/>
        <v>10.304753454837689</v>
      </c>
      <c r="K412" t="str">
        <f t="shared" si="69"/>
        <v/>
      </c>
      <c r="M412" s="8">
        <f t="shared" si="70"/>
        <v>9.050051749891086</v>
      </c>
      <c r="N412" t="str">
        <f t="shared" si="71"/>
        <v/>
      </c>
      <c r="P412" s="8">
        <f t="shared" si="77"/>
        <v>1.1008979984098994</v>
      </c>
      <c r="Q412" t="str">
        <f t="shared" si="78"/>
        <v/>
      </c>
    </row>
    <row r="413" spans="1:17">
      <c r="A413" s="1">
        <f t="shared" si="72"/>
        <v>41305.4375</v>
      </c>
      <c r="B413">
        <f t="shared" si="73"/>
        <v>33.083333333333179</v>
      </c>
      <c r="C413" t="str">
        <f>IFERROR(AVERAGEIFS('Hard Drives'!$I$5:$I$355,'Hard Drives'!$A$5:$A$355,"&gt;="&amp;Predictions!A412,'Hard Drives'!$A$5:$A$355,"&lt;"&amp;Predictions!A413), "")</f>
        <v/>
      </c>
      <c r="D413" t="str">
        <f t="shared" si="74"/>
        <v/>
      </c>
      <c r="E413" t="str">
        <f>IFERROR(AVERAGEIFS(SSDs!$H$5:$H$100,SSDs!$A$5:$A$100,"&gt;="&amp;Predictions!A412, SSDs!$A$5:$A$100,"&lt;"&amp;Predictions!A413), "")</f>
        <v/>
      </c>
      <c r="F413" t="str">
        <f t="shared" si="75"/>
        <v/>
      </c>
      <c r="G413" t="str">
        <f>IFERROR(AVERAGEIFS(XPoint!$H$5:$H$100,XPoint!$A$5:$A$100,"&gt;="&amp;Predictions!A412, XPoint!$A$5:$A$100,"&lt;"&amp;Predictions!A413), "")</f>
        <v/>
      </c>
      <c r="H413" t="str">
        <f t="shared" si="76"/>
        <v/>
      </c>
      <c r="J413" s="8">
        <f t="shared" si="68"/>
        <v>10.313141496550623</v>
      </c>
      <c r="K413" t="str">
        <f t="shared" si="69"/>
        <v/>
      </c>
      <c r="M413" s="8">
        <f t="shared" si="70"/>
        <v>9.064643870615523</v>
      </c>
      <c r="N413" t="str">
        <f t="shared" si="71"/>
        <v/>
      </c>
      <c r="P413" s="8">
        <f t="shared" si="77"/>
        <v>1.1027467688463963</v>
      </c>
      <c r="Q413" t="str">
        <f t="shared" si="78"/>
        <v/>
      </c>
    </row>
    <row r="414" spans="1:17">
      <c r="A414" s="1">
        <f t="shared" si="72"/>
        <v>41335.875</v>
      </c>
      <c r="B414">
        <f t="shared" si="73"/>
        <v>33.166666666666515</v>
      </c>
      <c r="C414" t="str">
        <f>IFERROR(AVERAGEIFS('Hard Drives'!$I$5:$I$355,'Hard Drives'!$A$5:$A$355,"&gt;="&amp;Predictions!A413,'Hard Drives'!$A$5:$A$355,"&lt;"&amp;Predictions!A414), "")</f>
        <v/>
      </c>
      <c r="D414" t="str">
        <f t="shared" si="74"/>
        <v/>
      </c>
      <c r="E414" t="str">
        <f>IFERROR(AVERAGEIFS(SSDs!$H$5:$H$100,SSDs!$A$5:$A$100,"&gt;="&amp;Predictions!A413, SSDs!$A$5:$A$100,"&lt;"&amp;Predictions!A414), "")</f>
        <v/>
      </c>
      <c r="F414" t="str">
        <f t="shared" si="75"/>
        <v/>
      </c>
      <c r="G414" t="str">
        <f>IFERROR(AVERAGEIFS(XPoint!$H$5:$H$100,XPoint!$A$5:$A$100,"&gt;="&amp;Predictions!A413, XPoint!$A$5:$A$100,"&lt;"&amp;Predictions!A414), "")</f>
        <v/>
      </c>
      <c r="H414" t="str">
        <f t="shared" si="76"/>
        <v/>
      </c>
      <c r="J414" s="8">
        <f t="shared" si="68"/>
        <v>10.3214480912215</v>
      </c>
      <c r="K414" t="str">
        <f t="shared" si="69"/>
        <v/>
      </c>
      <c r="M414" s="8">
        <f t="shared" si="70"/>
        <v>9.0791427356016001</v>
      </c>
      <c r="N414" t="str">
        <f t="shared" si="71"/>
        <v/>
      </c>
      <c r="P414" s="8">
        <f t="shared" si="77"/>
        <v>1.1048286895256512</v>
      </c>
      <c r="Q414" t="str">
        <f t="shared" si="78"/>
        <v/>
      </c>
    </row>
    <row r="415" spans="1:17">
      <c r="A415" s="1">
        <f t="shared" si="72"/>
        <v>41366.3125</v>
      </c>
      <c r="B415">
        <f t="shared" si="73"/>
        <v>33.249999999999851</v>
      </c>
      <c r="C415" t="str">
        <f>IFERROR(AVERAGEIFS('Hard Drives'!$I$5:$I$355,'Hard Drives'!$A$5:$A$355,"&gt;="&amp;Predictions!A414,'Hard Drives'!$A$5:$A$355,"&lt;"&amp;Predictions!A415), "")</f>
        <v/>
      </c>
      <c r="D415" t="str">
        <f t="shared" si="74"/>
        <v/>
      </c>
      <c r="E415" t="str">
        <f>IFERROR(AVERAGEIFS(SSDs!$H$5:$H$100,SSDs!$A$5:$A$100,"&gt;="&amp;Predictions!A414, SSDs!$A$5:$A$100,"&lt;"&amp;Predictions!A415), "")</f>
        <v/>
      </c>
      <c r="F415" t="str">
        <f t="shared" si="75"/>
        <v/>
      </c>
      <c r="G415" t="str">
        <f>IFERROR(AVERAGEIFS(XPoint!$H$5:$H$100,XPoint!$A$5:$A$100,"&gt;="&amp;Predictions!A414, XPoint!$A$5:$A$100,"&lt;"&amp;Predictions!A415), "")</f>
        <v/>
      </c>
      <c r="H415" t="str">
        <f t="shared" si="76"/>
        <v/>
      </c>
      <c r="J415" s="8">
        <f t="shared" si="68"/>
        <v>10.329673887388561</v>
      </c>
      <c r="K415" t="str">
        <f t="shared" si="69"/>
        <v/>
      </c>
      <c r="M415" s="8">
        <f t="shared" si="70"/>
        <v>9.0935486053772436</v>
      </c>
      <c r="N415" t="str">
        <f t="shared" si="71"/>
        <v/>
      </c>
      <c r="P415" s="8">
        <f t="shared" si="77"/>
        <v>1.1071731632521575</v>
      </c>
      <c r="Q415" t="str">
        <f t="shared" si="78"/>
        <v/>
      </c>
    </row>
    <row r="416" spans="1:17">
      <c r="A416" s="1">
        <f t="shared" si="72"/>
        <v>41396.75</v>
      </c>
      <c r="B416">
        <f t="shared" si="73"/>
        <v>33.333333333333186</v>
      </c>
      <c r="C416" t="str">
        <f>IFERROR(AVERAGEIFS('Hard Drives'!$I$5:$I$355,'Hard Drives'!$A$5:$A$355,"&gt;="&amp;Predictions!A415,'Hard Drives'!$A$5:$A$355,"&lt;"&amp;Predictions!A416), "")</f>
        <v/>
      </c>
      <c r="D416" t="str">
        <f t="shared" si="74"/>
        <v/>
      </c>
      <c r="E416" t="str">
        <f>IFERROR(AVERAGEIFS(SSDs!$H$5:$H$100,SSDs!$A$5:$A$100,"&gt;="&amp;Predictions!A415, SSDs!$A$5:$A$100,"&lt;"&amp;Predictions!A416), "")</f>
        <v/>
      </c>
      <c r="F416" t="str">
        <f t="shared" si="75"/>
        <v/>
      </c>
      <c r="G416" t="str">
        <f>IFERROR(AVERAGEIFS(XPoint!$H$5:$H$100,XPoint!$A$5:$A$100,"&gt;="&amp;Predictions!A415, XPoint!$A$5:$A$100,"&lt;"&amp;Predictions!A416), "")</f>
        <v/>
      </c>
      <c r="H416" t="str">
        <f t="shared" si="76"/>
        <v/>
      </c>
      <c r="J416" s="8">
        <f t="shared" si="68"/>
        <v>10.337819531528295</v>
      </c>
      <c r="K416" t="str">
        <f t="shared" si="69"/>
        <v/>
      </c>
      <c r="M416" s="8">
        <f t="shared" si="70"/>
        <v>9.1078617457960043</v>
      </c>
      <c r="N416" t="str">
        <f t="shared" si="71"/>
        <v/>
      </c>
      <c r="P416" s="8">
        <f t="shared" si="77"/>
        <v>1.1098133008467588</v>
      </c>
      <c r="Q416" t="str">
        <f t="shared" si="78"/>
        <v/>
      </c>
    </row>
    <row r="417" spans="1:17">
      <c r="A417" s="1">
        <f t="shared" si="72"/>
        <v>41427.1875</v>
      </c>
      <c r="B417">
        <f t="shared" si="73"/>
        <v>33.416666666666522</v>
      </c>
      <c r="C417">
        <f>IFERROR(AVERAGEIFS('Hard Drives'!$I$5:$I$355,'Hard Drives'!$A$5:$A$355,"&gt;="&amp;Predictions!A416,'Hard Drives'!$A$5:$A$355,"&lt;"&amp;Predictions!A417), "")</f>
        <v>10.359152686268081</v>
      </c>
      <c r="D417">
        <f t="shared" si="74"/>
        <v>7.3540119151794752</v>
      </c>
      <c r="E417">
        <f>IFERROR(AVERAGEIFS(SSDs!$H$5:$H$100,SSDs!$A$5:$A$100,"&gt;="&amp;Predictions!A416, SSDs!$A$5:$A$100,"&lt;"&amp;Predictions!A417), "")</f>
        <v>9.1130846265123555</v>
      </c>
      <c r="F417">
        <f t="shared" si="75"/>
        <v>1.3317337047410431</v>
      </c>
      <c r="G417" t="str">
        <f>IFERROR(AVERAGEIFS(XPoint!$H$5:$H$100,XPoint!$A$5:$A$100,"&gt;="&amp;Predictions!A416, XPoint!$A$5:$A$100,"&lt;"&amp;Predictions!A417), "")</f>
        <v/>
      </c>
      <c r="H417" t="str">
        <f t="shared" si="76"/>
        <v/>
      </c>
      <c r="J417" s="8">
        <f t="shared" si="68"/>
        <v>10.345885667985538</v>
      </c>
      <c r="K417">
        <f t="shared" si="69"/>
        <v>1.7601377410931719E-4</v>
      </c>
      <c r="M417" s="8">
        <f t="shared" si="70"/>
        <v>9.122082427914032</v>
      </c>
      <c r="N417">
        <f t="shared" si="71"/>
        <v>8.0960430064011541E-5</v>
      </c>
      <c r="P417" s="8">
        <f t="shared" si="77"/>
        <v>1.1127863887682066</v>
      </c>
      <c r="Q417" t="str">
        <f t="shared" si="78"/>
        <v/>
      </c>
    </row>
    <row r="418" spans="1:17">
      <c r="A418" s="1">
        <f t="shared" si="72"/>
        <v>41457.625</v>
      </c>
      <c r="B418">
        <f t="shared" si="73"/>
        <v>33.499999999999858</v>
      </c>
      <c r="C418" t="str">
        <f>IFERROR(AVERAGEIFS('Hard Drives'!$I$5:$I$355,'Hard Drives'!$A$5:$A$355,"&gt;="&amp;Predictions!A417,'Hard Drives'!$A$5:$A$355,"&lt;"&amp;Predictions!A418), "")</f>
        <v/>
      </c>
      <c r="D418" t="str">
        <f t="shared" si="74"/>
        <v/>
      </c>
      <c r="E418" t="str">
        <f>IFERROR(AVERAGEIFS(SSDs!$H$5:$H$100,SSDs!$A$5:$A$100,"&gt;="&amp;Predictions!A417, SSDs!$A$5:$A$100,"&lt;"&amp;Predictions!A418), "")</f>
        <v/>
      </c>
      <c r="F418" t="str">
        <f t="shared" si="75"/>
        <v/>
      </c>
      <c r="G418" t="str">
        <f>IFERROR(AVERAGEIFS(XPoint!$H$5:$H$100,XPoint!$A$5:$A$100,"&gt;="&amp;Predictions!A417, XPoint!$A$5:$A$100,"&lt;"&amp;Predictions!A418), "")</f>
        <v/>
      </c>
      <c r="H418" t="str">
        <f t="shared" si="76"/>
        <v/>
      </c>
      <c r="J418" s="8">
        <f t="shared" si="68"/>
        <v>10.353872938905743</v>
      </c>
      <c r="K418" t="str">
        <f t="shared" si="69"/>
        <v/>
      </c>
      <c r="M418" s="8">
        <f t="shared" si="70"/>
        <v>9.1362109278682215</v>
      </c>
      <c r="N418" t="str">
        <f t="shared" si="71"/>
        <v/>
      </c>
      <c r="P418" s="8">
        <f t="shared" si="77"/>
        <v>1.1161344157069284</v>
      </c>
      <c r="Q418" t="str">
        <f t="shared" si="78"/>
        <v/>
      </c>
    </row>
    <row r="419" spans="1:17">
      <c r="A419" s="1">
        <f t="shared" si="72"/>
        <v>41488.0625</v>
      </c>
      <c r="B419">
        <f t="shared" si="73"/>
        <v>33.583333333333194</v>
      </c>
      <c r="C419" t="str">
        <f>IFERROR(AVERAGEIFS('Hard Drives'!$I$5:$I$355,'Hard Drives'!$A$5:$A$355,"&gt;="&amp;Predictions!A418,'Hard Drives'!$A$5:$A$355,"&lt;"&amp;Predictions!A419), "")</f>
        <v/>
      </c>
      <c r="D419" t="str">
        <f t="shared" si="74"/>
        <v/>
      </c>
      <c r="E419" t="str">
        <f>IFERROR(AVERAGEIFS(SSDs!$H$5:$H$100,SSDs!$A$5:$A$100,"&gt;="&amp;Predictions!A418, SSDs!$A$5:$A$100,"&lt;"&amp;Predictions!A419), "")</f>
        <v/>
      </c>
      <c r="F419" t="str">
        <f t="shared" si="75"/>
        <v/>
      </c>
      <c r="G419" t="str">
        <f>IFERROR(AVERAGEIFS(XPoint!$H$5:$H$100,XPoint!$A$5:$A$100,"&gt;="&amp;Predictions!A418, XPoint!$A$5:$A$100,"&lt;"&amp;Predictions!A419), "")</f>
        <v/>
      </c>
      <c r="H419" t="str">
        <f t="shared" si="76"/>
        <v/>
      </c>
      <c r="J419" s="8">
        <f t="shared" si="68"/>
        <v>10.361781984169333</v>
      </c>
      <c r="K419" t="str">
        <f t="shared" si="69"/>
        <v/>
      </c>
      <c r="M419" s="8">
        <f t="shared" si="70"/>
        <v>9.1502475267555639</v>
      </c>
      <c r="N419" t="str">
        <f t="shared" si="71"/>
        <v/>
      </c>
      <c r="P419" s="8">
        <f t="shared" si="77"/>
        <v>1.119904665588052</v>
      </c>
      <c r="Q419" t="str">
        <f t="shared" si="78"/>
        <v/>
      </c>
    </row>
    <row r="420" spans="1:17">
      <c r="A420" s="1">
        <f t="shared" si="72"/>
        <v>41518.5</v>
      </c>
      <c r="B420">
        <f t="shared" si="73"/>
        <v>33.666666666666529</v>
      </c>
      <c r="C420" t="str">
        <f>IFERROR(AVERAGEIFS('Hard Drives'!$I$5:$I$355,'Hard Drives'!$A$5:$A$355,"&gt;="&amp;Predictions!A419,'Hard Drives'!$A$5:$A$355,"&lt;"&amp;Predictions!A420), "")</f>
        <v/>
      </c>
      <c r="D420" t="str">
        <f t="shared" si="74"/>
        <v/>
      </c>
      <c r="E420" t="str">
        <f>IFERROR(AVERAGEIFS(SSDs!$H$5:$H$100,SSDs!$A$5:$A$100,"&gt;="&amp;Predictions!A419, SSDs!$A$5:$A$100,"&lt;"&amp;Predictions!A420), "")</f>
        <v/>
      </c>
      <c r="F420" t="str">
        <f t="shared" si="75"/>
        <v/>
      </c>
      <c r="G420" t="str">
        <f>IFERROR(AVERAGEIFS(XPoint!$H$5:$H$100,XPoint!$A$5:$A$100,"&gt;="&amp;Predictions!A419, XPoint!$A$5:$A$100,"&lt;"&amp;Predictions!A420), "")</f>
        <v/>
      </c>
      <c r="H420" t="str">
        <f t="shared" si="76"/>
        <v/>
      </c>
      <c r="J420" s="8">
        <f t="shared" si="68"/>
        <v>10.369613441328173</v>
      </c>
      <c r="K420" t="str">
        <f t="shared" si="69"/>
        <v/>
      </c>
      <c r="M420" s="8">
        <f t="shared" si="70"/>
        <v>9.1641925105136366</v>
      </c>
      <c r="N420" t="str">
        <f t="shared" si="71"/>
        <v/>
      </c>
      <c r="P420" s="8">
        <f t="shared" si="77"/>
        <v>1.1241503853586159</v>
      </c>
      <c r="Q420" t="str">
        <f t="shared" si="78"/>
        <v/>
      </c>
    </row>
    <row r="421" spans="1:17">
      <c r="A421" s="1">
        <f t="shared" si="72"/>
        <v>41548.9375</v>
      </c>
      <c r="B421">
        <f t="shared" si="73"/>
        <v>33.749999999999865</v>
      </c>
      <c r="C421" t="str">
        <f>IFERROR(AVERAGEIFS('Hard Drives'!$I$5:$I$355,'Hard Drives'!$A$5:$A$355,"&gt;="&amp;Predictions!A420,'Hard Drives'!$A$5:$A$355,"&lt;"&amp;Predictions!A421), "")</f>
        <v/>
      </c>
      <c r="D421" t="str">
        <f t="shared" si="74"/>
        <v/>
      </c>
      <c r="E421" t="str">
        <f>IFERROR(AVERAGEIFS(SSDs!$H$5:$H$100,SSDs!$A$5:$A$100,"&gt;="&amp;Predictions!A420, SSDs!$A$5:$A$100,"&lt;"&amp;Predictions!A421), "")</f>
        <v/>
      </c>
      <c r="F421" t="str">
        <f t="shared" si="75"/>
        <v/>
      </c>
      <c r="G421" t="str">
        <f>IFERROR(AVERAGEIFS(XPoint!$H$5:$H$100,XPoint!$A$5:$A$100,"&gt;="&amp;Predictions!A420, XPoint!$A$5:$A$100,"&lt;"&amp;Predictions!A421), "")</f>
        <v/>
      </c>
      <c r="H421" t="str">
        <f t="shared" si="76"/>
        <v/>
      </c>
      <c r="J421" s="8">
        <f t="shared" si="68"/>
        <v>10.377367945544085</v>
      </c>
      <c r="K421" t="str">
        <f t="shared" si="69"/>
        <v/>
      </c>
      <c r="M421" s="8">
        <f t="shared" si="70"/>
        <v>9.1780461698023341</v>
      </c>
      <c r="N421" t="str">
        <f t="shared" si="71"/>
        <v/>
      </c>
      <c r="P421" s="8">
        <f t="shared" si="77"/>
        <v>1.1289315369900788</v>
      </c>
      <c r="Q421" t="str">
        <f t="shared" si="78"/>
        <v/>
      </c>
    </row>
    <row r="422" spans="1:17">
      <c r="A422" s="1">
        <f t="shared" si="72"/>
        <v>41579.375</v>
      </c>
      <c r="B422">
        <f t="shared" si="73"/>
        <v>33.833333333333201</v>
      </c>
      <c r="C422" t="str">
        <f>IFERROR(AVERAGEIFS('Hard Drives'!$I$5:$I$355,'Hard Drives'!$A$5:$A$355,"&gt;="&amp;Predictions!A421,'Hard Drives'!$A$5:$A$355,"&lt;"&amp;Predictions!A422), "")</f>
        <v/>
      </c>
      <c r="D422" t="str">
        <f t="shared" si="74"/>
        <v/>
      </c>
      <c r="E422" t="str">
        <f>IFERROR(AVERAGEIFS(SSDs!$H$5:$H$100,SSDs!$A$5:$A$100,"&gt;="&amp;Predictions!A421, SSDs!$A$5:$A$100,"&lt;"&amp;Predictions!A422), "")</f>
        <v/>
      </c>
      <c r="F422" t="str">
        <f t="shared" si="75"/>
        <v/>
      </c>
      <c r="G422" t="str">
        <f>IFERROR(AVERAGEIFS(XPoint!$H$5:$H$100,XPoint!$A$5:$A$100,"&gt;="&amp;Predictions!A421, XPoint!$A$5:$A$100,"&lt;"&amp;Predictions!A422), "")</f>
        <v/>
      </c>
      <c r="H422" t="str">
        <f t="shared" si="76"/>
        <v/>
      </c>
      <c r="J422" s="8">
        <f t="shared" si="68"/>
        <v>10.385046129529369</v>
      </c>
      <c r="K422" t="str">
        <f t="shared" si="69"/>
        <v/>
      </c>
      <c r="M422" s="8">
        <f t="shared" si="70"/>
        <v>9.1918087998867914</v>
      </c>
      <c r="N422" t="str">
        <f t="shared" si="71"/>
        <v/>
      </c>
      <c r="P422" s="8">
        <f t="shared" si="77"/>
        <v>1.1343156443165983</v>
      </c>
      <c r="Q422" t="str">
        <f t="shared" si="78"/>
        <v/>
      </c>
    </row>
    <row r="423" spans="1:17">
      <c r="A423" s="1">
        <f t="shared" si="72"/>
        <v>41609.8125</v>
      </c>
      <c r="B423">
        <f t="shared" si="73"/>
        <v>33.916666666666536</v>
      </c>
      <c r="C423" t="str">
        <f>IFERROR(AVERAGEIFS('Hard Drives'!$I$5:$I$355,'Hard Drives'!$A$5:$A$355,"&gt;="&amp;Predictions!A422,'Hard Drives'!$A$5:$A$355,"&lt;"&amp;Predictions!A423), "")</f>
        <v/>
      </c>
      <c r="D423" t="str">
        <f t="shared" si="74"/>
        <v/>
      </c>
      <c r="E423" t="str">
        <f>IFERROR(AVERAGEIFS(SSDs!$H$5:$H$100,SSDs!$A$5:$A$100,"&gt;="&amp;Predictions!A422, SSDs!$A$5:$A$100,"&lt;"&amp;Predictions!A423), "")</f>
        <v/>
      </c>
      <c r="F423" t="str">
        <f t="shared" si="75"/>
        <v/>
      </c>
      <c r="G423" t="str">
        <f>IFERROR(AVERAGEIFS(XPoint!$H$5:$H$100,XPoint!$A$5:$A$100,"&gt;="&amp;Predictions!A422, XPoint!$A$5:$A$100,"&lt;"&amp;Predictions!A423), "")</f>
        <v/>
      </c>
      <c r="H423" t="str">
        <f t="shared" si="76"/>
        <v/>
      </c>
      <c r="J423" s="8">
        <f t="shared" si="68"/>
        <v>10.392648623489315</v>
      </c>
      <c r="K423" t="str">
        <f t="shared" si="69"/>
        <v/>
      </c>
      <c r="M423" s="8">
        <f t="shared" si="70"/>
        <v>9.2054807005215249</v>
      </c>
      <c r="N423" t="str">
        <f t="shared" si="71"/>
        <v/>
      </c>
      <c r="P423" s="8">
        <f t="shared" si="77"/>
        <v>1.1403787466689095</v>
      </c>
      <c r="Q423" t="str">
        <f t="shared" si="78"/>
        <v/>
      </c>
    </row>
    <row r="424" spans="1:17">
      <c r="A424" s="1">
        <f t="shared" si="72"/>
        <v>41640.25</v>
      </c>
      <c r="B424">
        <f t="shared" si="73"/>
        <v>33.999999999999872</v>
      </c>
      <c r="C424" t="str">
        <f>IFERROR(AVERAGEIFS('Hard Drives'!$I$5:$I$355,'Hard Drives'!$A$5:$A$355,"&gt;="&amp;Predictions!A423,'Hard Drives'!$A$5:$A$355,"&lt;"&amp;Predictions!A424), "")</f>
        <v/>
      </c>
      <c r="D424" t="str">
        <f t="shared" si="74"/>
        <v/>
      </c>
      <c r="E424" t="str">
        <f>IFERROR(AVERAGEIFS(SSDs!$H$5:$H$100,SSDs!$A$5:$A$100,"&gt;="&amp;Predictions!A423, SSDs!$A$5:$A$100,"&lt;"&amp;Predictions!A424), "")</f>
        <v/>
      </c>
      <c r="F424" t="str">
        <f t="shared" si="75"/>
        <v/>
      </c>
      <c r="G424" t="str">
        <f>IFERROR(AVERAGEIFS(XPoint!$H$5:$H$100,XPoint!$A$5:$A$100,"&gt;="&amp;Predictions!A423, XPoint!$A$5:$A$100,"&lt;"&amp;Predictions!A424), "")</f>
        <v/>
      </c>
      <c r="H424" t="str">
        <f t="shared" si="76"/>
        <v/>
      </c>
      <c r="J424" s="8">
        <f t="shared" si="68"/>
        <v>10.400176055066654</v>
      </c>
      <c r="K424" t="str">
        <f t="shared" si="69"/>
        <v/>
      </c>
      <c r="M424" s="8">
        <f t="shared" si="70"/>
        <v>9.2190621758357842</v>
      </c>
      <c r="N424" t="str">
        <f t="shared" si="71"/>
        <v/>
      </c>
      <c r="P424" s="8">
        <f t="shared" si="77"/>
        <v>1.147206472771904</v>
      </c>
      <c r="Q424" t="str">
        <f t="shared" si="78"/>
        <v/>
      </c>
    </row>
    <row r="425" spans="1:17">
      <c r="A425" s="1">
        <f t="shared" si="72"/>
        <v>41670.6875</v>
      </c>
      <c r="B425">
        <f t="shared" si="73"/>
        <v>34.083333333333208</v>
      </c>
      <c r="C425" t="str">
        <f>IFERROR(AVERAGEIFS('Hard Drives'!$I$5:$I$355,'Hard Drives'!$A$5:$A$355,"&gt;="&amp;Predictions!A424,'Hard Drives'!$A$5:$A$355,"&lt;"&amp;Predictions!A425), "")</f>
        <v/>
      </c>
      <c r="D425" t="str">
        <f t="shared" si="74"/>
        <v/>
      </c>
      <c r="E425" t="str">
        <f>IFERROR(AVERAGEIFS(SSDs!$H$5:$H$100,SSDs!$A$5:$A$100,"&gt;="&amp;Predictions!A424, SSDs!$A$5:$A$100,"&lt;"&amp;Predictions!A425), "")</f>
        <v/>
      </c>
      <c r="F425" t="str">
        <f t="shared" si="75"/>
        <v/>
      </c>
      <c r="G425" t="str">
        <f>IFERROR(AVERAGEIFS(XPoint!$H$5:$H$100,XPoint!$A$5:$A$100,"&gt;="&amp;Predictions!A424, XPoint!$A$5:$A$100,"&lt;"&amp;Predictions!A425), "")</f>
        <v/>
      </c>
      <c r="H425" t="str">
        <f t="shared" si="76"/>
        <v/>
      </c>
      <c r="J425" s="8">
        <f t="shared" si="68"/>
        <v>10.40762904928793</v>
      </c>
      <c r="K425" t="str">
        <f t="shared" si="69"/>
        <v/>
      </c>
      <c r="M425" s="8">
        <f t="shared" si="70"/>
        <v>9.232553534220159</v>
      </c>
      <c r="N425" t="str">
        <f t="shared" si="71"/>
        <v/>
      </c>
      <c r="P425" s="8">
        <f t="shared" si="77"/>
        <v>1.1548952500724794</v>
      </c>
      <c r="Q425" t="str">
        <f t="shared" si="78"/>
        <v/>
      </c>
    </row>
    <row r="426" spans="1:17">
      <c r="A426" s="1">
        <f t="shared" si="72"/>
        <v>41701.125</v>
      </c>
      <c r="B426">
        <f t="shared" si="73"/>
        <v>34.166666666666544</v>
      </c>
      <c r="C426" t="str">
        <f>IFERROR(AVERAGEIFS('Hard Drives'!$I$5:$I$355,'Hard Drives'!$A$5:$A$355,"&gt;="&amp;Predictions!A425,'Hard Drives'!$A$5:$A$355,"&lt;"&amp;Predictions!A426), "")</f>
        <v/>
      </c>
      <c r="D426" t="str">
        <f t="shared" si="74"/>
        <v/>
      </c>
      <c r="E426" t="str">
        <f>IFERROR(AVERAGEIFS(SSDs!$H$5:$H$100,SSDs!$A$5:$A$100,"&gt;="&amp;Predictions!A425, SSDs!$A$5:$A$100,"&lt;"&amp;Predictions!A426), "")</f>
        <v/>
      </c>
      <c r="F426" t="str">
        <f t="shared" si="75"/>
        <v/>
      </c>
      <c r="G426" t="str">
        <f>IFERROR(AVERAGEIFS(XPoint!$H$5:$H$100,XPoint!$A$5:$A$100,"&gt;="&amp;Predictions!A425, XPoint!$A$5:$A$100,"&lt;"&amp;Predictions!A426), "")</f>
        <v/>
      </c>
      <c r="H426" t="str">
        <f t="shared" si="76"/>
        <v/>
      </c>
      <c r="J426" s="8">
        <f t="shared" si="68"/>
        <v>10.415008228511748</v>
      </c>
      <c r="K426" t="str">
        <f t="shared" si="69"/>
        <v/>
      </c>
      <c r="M426" s="8">
        <f t="shared" si="70"/>
        <v>9.2459550882143926</v>
      </c>
      <c r="N426" t="str">
        <f t="shared" si="71"/>
        <v/>
      </c>
      <c r="P426" s="8">
        <f t="shared" si="77"/>
        <v>1.1635536665769015</v>
      </c>
      <c r="Q426" t="str">
        <f t="shared" si="78"/>
        <v/>
      </c>
    </row>
    <row r="427" spans="1:17">
      <c r="A427" s="1">
        <f t="shared" si="72"/>
        <v>41731.5625</v>
      </c>
      <c r="B427">
        <f t="shared" si="73"/>
        <v>34.249999999999879</v>
      </c>
      <c r="C427" t="str">
        <f>IFERROR(AVERAGEIFS('Hard Drives'!$I$5:$I$355,'Hard Drives'!$A$5:$A$355,"&gt;="&amp;Predictions!A426,'Hard Drives'!$A$5:$A$355,"&lt;"&amp;Predictions!A427), "")</f>
        <v/>
      </c>
      <c r="D427" t="str">
        <f t="shared" si="74"/>
        <v/>
      </c>
      <c r="E427" t="str">
        <f>IFERROR(AVERAGEIFS(SSDs!$H$5:$H$100,SSDs!$A$5:$A$100,"&gt;="&amp;Predictions!A426, SSDs!$A$5:$A$100,"&lt;"&amp;Predictions!A427), "")</f>
        <v/>
      </c>
      <c r="F427" t="str">
        <f t="shared" si="75"/>
        <v/>
      </c>
      <c r="G427" t="str">
        <f>IFERROR(AVERAGEIFS(XPoint!$H$5:$H$100,XPoint!$A$5:$A$100,"&gt;="&amp;Predictions!A426, XPoint!$A$5:$A$100,"&lt;"&amp;Predictions!A427), "")</f>
        <v/>
      </c>
      <c r="H427" t="str">
        <f t="shared" si="76"/>
        <v/>
      </c>
      <c r="J427" s="8">
        <f t="shared" si="68"/>
        <v>10.422314212378877</v>
      </c>
      <c r="K427" t="str">
        <f t="shared" si="69"/>
        <v/>
      </c>
      <c r="M427" s="8">
        <f t="shared" si="70"/>
        <v>9.2592671543964471</v>
      </c>
      <c r="N427" t="str">
        <f t="shared" si="71"/>
        <v/>
      </c>
      <c r="P427" s="8">
        <f t="shared" si="77"/>
        <v>1.173304004430807</v>
      </c>
      <c r="Q427" t="str">
        <f t="shared" si="78"/>
        <v/>
      </c>
    </row>
    <row r="428" spans="1:17">
      <c r="A428" s="1">
        <f t="shared" si="72"/>
        <v>41762</v>
      </c>
      <c r="B428">
        <f t="shared" si="73"/>
        <v>34.333333333333215</v>
      </c>
      <c r="C428">
        <f>IFERROR(AVERAGEIFS('Hard Drives'!$I$5:$I$355,'Hard Drives'!$A$5:$A$355,"&gt;="&amp;Predictions!A427,'Hard Drives'!$A$5:$A$355,"&lt;"&amp;Predictions!A428), "")</f>
        <v>10.429073029868164</v>
      </c>
      <c r="D428">
        <f t="shared" si="74"/>
        <v>7.7381246816945977</v>
      </c>
      <c r="E428">
        <f>IFERROR(AVERAGEIFS(SSDs!$H$5:$H$100,SSDs!$A$5:$A$100,"&gt;="&amp;Predictions!A427, SSDs!$A$5:$A$100,"&lt;"&amp;Predictions!A428), "")</f>
        <v>9.22034132491485</v>
      </c>
      <c r="F428">
        <f t="shared" si="75"/>
        <v>1.5907878095397907</v>
      </c>
      <c r="G428" t="str">
        <f>IFERROR(AVERAGEIFS(XPoint!$H$5:$H$100,XPoint!$A$5:$A$100,"&gt;="&amp;Predictions!A427, XPoint!$A$5:$A$100,"&lt;"&amp;Predictions!A428), "")</f>
        <v/>
      </c>
      <c r="H428" t="str">
        <f t="shared" si="76"/>
        <v/>
      </c>
      <c r="J428" s="8">
        <f t="shared" si="68"/>
        <v>10.42954761776414</v>
      </c>
      <c r="K428">
        <f t="shared" si="69"/>
        <v>2.2523367100691368E-7</v>
      </c>
      <c r="M428" s="8">
        <f t="shared" si="70"/>
        <v>9.2724900532727883</v>
      </c>
      <c r="N428">
        <f t="shared" si="71"/>
        <v>2.7194898693500349E-3</v>
      </c>
      <c r="P428" s="8">
        <f t="shared" si="77"/>
        <v>1.1842839669004741</v>
      </c>
      <c r="Q428" t="str">
        <f t="shared" si="78"/>
        <v/>
      </c>
    </row>
    <row r="429" spans="1:17">
      <c r="A429" s="1">
        <f t="shared" si="72"/>
        <v>41792.4375</v>
      </c>
      <c r="B429">
        <f t="shared" si="73"/>
        <v>34.416666666666551</v>
      </c>
      <c r="C429" t="str">
        <f>IFERROR(AVERAGEIFS('Hard Drives'!$I$5:$I$355,'Hard Drives'!$A$5:$A$355,"&gt;="&amp;Predictions!A428,'Hard Drives'!$A$5:$A$355,"&lt;"&amp;Predictions!A429), "")</f>
        <v/>
      </c>
      <c r="D429" t="str">
        <f t="shared" si="74"/>
        <v/>
      </c>
      <c r="E429" t="str">
        <f>IFERROR(AVERAGEIFS(SSDs!$H$5:$H$100,SSDs!$A$5:$A$100,"&gt;="&amp;Predictions!A428, SSDs!$A$5:$A$100,"&lt;"&amp;Predictions!A429), "")</f>
        <v/>
      </c>
      <c r="F429" t="str">
        <f t="shared" si="75"/>
        <v/>
      </c>
      <c r="G429" t="str">
        <f>IFERROR(AVERAGEIFS(XPoint!$H$5:$H$100,XPoint!$A$5:$A$100,"&gt;="&amp;Predictions!A428, XPoint!$A$5:$A$100,"&lt;"&amp;Predictions!A429), "")</f>
        <v/>
      </c>
      <c r="H429" t="str">
        <f t="shared" si="76"/>
        <v/>
      </c>
      <c r="J429" s="8">
        <f t="shared" si="68"/>
        <v>10.436709058730115</v>
      </c>
      <c r="K429" t="str">
        <f t="shared" si="69"/>
        <v/>
      </c>
      <c r="M429" s="8">
        <f t="shared" si="70"/>
        <v>9.2856241091699925</v>
      </c>
      <c r="N429" t="str">
        <f t="shared" si="71"/>
        <v/>
      </c>
      <c r="P429" s="8">
        <f t="shared" si="77"/>
        <v>1.1966486231453863</v>
      </c>
      <c r="Q429" t="str">
        <f t="shared" si="78"/>
        <v/>
      </c>
    </row>
    <row r="430" spans="1:17">
      <c r="A430" s="1">
        <f t="shared" si="72"/>
        <v>41822.875</v>
      </c>
      <c r="B430">
        <f t="shared" si="73"/>
        <v>34.499999999999886</v>
      </c>
      <c r="C430" t="str">
        <f>IFERROR(AVERAGEIFS('Hard Drives'!$I$5:$I$355,'Hard Drives'!$A$5:$A$355,"&gt;="&amp;Predictions!A429,'Hard Drives'!$A$5:$A$355,"&lt;"&amp;Predictions!A430), "")</f>
        <v/>
      </c>
      <c r="D430" t="str">
        <f t="shared" si="74"/>
        <v/>
      </c>
      <c r="E430" t="str">
        <f>IFERROR(AVERAGEIFS(SSDs!$H$5:$H$100,SSDs!$A$5:$A$100,"&gt;="&amp;Predictions!A429, SSDs!$A$5:$A$100,"&lt;"&amp;Predictions!A430), "")</f>
        <v/>
      </c>
      <c r="F430" t="str">
        <f t="shared" si="75"/>
        <v/>
      </c>
      <c r="G430" t="str">
        <f>IFERROR(AVERAGEIFS(XPoint!$H$5:$H$100,XPoint!$A$5:$A$100,"&gt;="&amp;Predictions!A429, XPoint!$A$5:$A$100,"&lt;"&amp;Predictions!A430), "")</f>
        <v/>
      </c>
      <c r="H430" t="str">
        <f t="shared" si="76"/>
        <v/>
      </c>
      <c r="J430" s="8">
        <f t="shared" si="68"/>
        <v>10.443799146482561</v>
      </c>
      <c r="K430" t="str">
        <f t="shared" si="69"/>
        <v/>
      </c>
      <c r="M430" s="8">
        <f t="shared" si="70"/>
        <v>9.298669650127497</v>
      </c>
      <c r="N430" t="str">
        <f t="shared" si="71"/>
        <v/>
      </c>
      <c r="P430" s="8">
        <f t="shared" si="77"/>
        <v>1.2105725982479616</v>
      </c>
      <c r="Q430" t="str">
        <f t="shared" si="78"/>
        <v/>
      </c>
    </row>
    <row r="431" spans="1:17">
      <c r="A431" s="1">
        <f t="shared" si="72"/>
        <v>41853.3125</v>
      </c>
      <c r="B431">
        <f t="shared" si="73"/>
        <v>34.583333333333222</v>
      </c>
      <c r="C431" t="str">
        <f>IFERROR(AVERAGEIFS('Hard Drives'!$I$5:$I$355,'Hard Drives'!$A$5:$A$355,"&gt;="&amp;Predictions!A430,'Hard Drives'!$A$5:$A$355,"&lt;"&amp;Predictions!A431), "")</f>
        <v/>
      </c>
      <c r="D431" t="str">
        <f t="shared" si="74"/>
        <v/>
      </c>
      <c r="E431" t="str">
        <f>IFERROR(AVERAGEIFS(SSDs!$H$5:$H$100,SSDs!$A$5:$A$100,"&gt;="&amp;Predictions!A430, SSDs!$A$5:$A$100,"&lt;"&amp;Predictions!A431), "")</f>
        <v/>
      </c>
      <c r="F431" t="str">
        <f t="shared" si="75"/>
        <v/>
      </c>
      <c r="G431" t="str">
        <f>IFERROR(AVERAGEIFS(XPoint!$H$5:$H$100,XPoint!$A$5:$A$100,"&gt;="&amp;Predictions!A430, XPoint!$A$5:$A$100,"&lt;"&amp;Predictions!A431), "")</f>
        <v/>
      </c>
      <c r="H431" t="str">
        <f t="shared" si="76"/>
        <v/>
      </c>
      <c r="J431" s="8">
        <f t="shared" si="68"/>
        <v>10.450818489327567</v>
      </c>
      <c r="K431" t="str">
        <f t="shared" si="69"/>
        <v/>
      </c>
      <c r="M431" s="8">
        <f t="shared" si="70"/>
        <v>9.3116270077916994</v>
      </c>
      <c r="N431" t="str">
        <f t="shared" si="71"/>
        <v/>
      </c>
      <c r="P431" s="8">
        <f t="shared" si="77"/>
        <v>1.2262525394300627</v>
      </c>
      <c r="Q431" t="str">
        <f t="shared" si="78"/>
        <v/>
      </c>
    </row>
    <row r="432" spans="1:17">
      <c r="A432" s="1">
        <f t="shared" si="72"/>
        <v>41883.75</v>
      </c>
      <c r="B432">
        <f t="shared" si="73"/>
        <v>34.666666666666558</v>
      </c>
      <c r="C432" t="str">
        <f>IFERROR(AVERAGEIFS('Hard Drives'!$I$5:$I$355,'Hard Drives'!$A$5:$A$355,"&gt;="&amp;Predictions!A431,'Hard Drives'!$A$5:$A$355,"&lt;"&amp;Predictions!A432), "")</f>
        <v/>
      </c>
      <c r="D432" t="str">
        <f t="shared" si="74"/>
        <v/>
      </c>
      <c r="E432" t="str">
        <f>IFERROR(AVERAGEIFS(SSDs!$H$5:$H$100,SSDs!$A$5:$A$100,"&gt;="&amp;Predictions!A431, SSDs!$A$5:$A$100,"&lt;"&amp;Predictions!A432), "")</f>
        <v/>
      </c>
      <c r="F432" t="str">
        <f t="shared" si="75"/>
        <v/>
      </c>
      <c r="G432" t="str">
        <f>IFERROR(AVERAGEIFS(XPoint!$H$5:$H$100,XPoint!$A$5:$A$100,"&gt;="&amp;Predictions!A431, XPoint!$A$5:$A$100,"&lt;"&amp;Predictions!A432), "")</f>
        <v/>
      </c>
      <c r="H432" t="str">
        <f t="shared" si="76"/>
        <v/>
      </c>
      <c r="J432" s="8">
        <f t="shared" si="68"/>
        <v>10.457767692630387</v>
      </c>
      <c r="K432" t="str">
        <f t="shared" si="69"/>
        <v/>
      </c>
      <c r="M432" s="8">
        <f t="shared" si="70"/>
        <v>9.3244965173112409</v>
      </c>
      <c r="N432" t="str">
        <f t="shared" si="71"/>
        <v/>
      </c>
      <c r="P432" s="8">
        <f t="shared" si="77"/>
        <v>1.2439098932864836</v>
      </c>
      <c r="Q432" t="str">
        <f t="shared" si="78"/>
        <v/>
      </c>
    </row>
    <row r="433" spans="1:17">
      <c r="A433" s="1">
        <f t="shared" si="72"/>
        <v>41914.1875</v>
      </c>
      <c r="B433">
        <f t="shared" si="73"/>
        <v>34.749999999999893</v>
      </c>
      <c r="C433" t="str">
        <f>IFERROR(AVERAGEIFS('Hard Drives'!$I$5:$I$355,'Hard Drives'!$A$5:$A$355,"&gt;="&amp;Predictions!A432,'Hard Drives'!$A$5:$A$355,"&lt;"&amp;Predictions!A433), "")</f>
        <v/>
      </c>
      <c r="D433" t="str">
        <f t="shared" si="74"/>
        <v/>
      </c>
      <c r="E433" t="str">
        <f>IFERROR(AVERAGEIFS(SSDs!$H$5:$H$100,SSDs!$A$5:$A$100,"&gt;="&amp;Predictions!A432, SSDs!$A$5:$A$100,"&lt;"&amp;Predictions!A433), "")</f>
        <v/>
      </c>
      <c r="F433" t="str">
        <f t="shared" si="75"/>
        <v/>
      </c>
      <c r="G433" t="str">
        <f>IFERROR(AVERAGEIFS(XPoint!$H$5:$H$100,XPoint!$A$5:$A$100,"&gt;="&amp;Predictions!A432, XPoint!$A$5:$A$100,"&lt;"&amp;Predictions!A433), "")</f>
        <v/>
      </c>
      <c r="H433" t="str">
        <f t="shared" si="76"/>
        <v/>
      </c>
      <c r="J433" s="8">
        <f t="shared" si="68"/>
        <v>10.464647358775913</v>
      </c>
      <c r="K433" t="str">
        <f t="shared" si="69"/>
        <v/>
      </c>
      <c r="M433" s="8">
        <f t="shared" si="70"/>
        <v>9.3372785172336243</v>
      </c>
      <c r="N433" t="str">
        <f t="shared" si="71"/>
        <v/>
      </c>
      <c r="P433" s="8">
        <f t="shared" si="77"/>
        <v>1.2637940332580508</v>
      </c>
      <c r="Q433" t="str">
        <f t="shared" si="78"/>
        <v/>
      </c>
    </row>
    <row r="434" spans="1:17">
      <c r="A434" s="1">
        <f t="shared" si="72"/>
        <v>41944.625</v>
      </c>
      <c r="B434">
        <f t="shared" si="73"/>
        <v>34.833333333333229</v>
      </c>
      <c r="C434" t="str">
        <f>IFERROR(AVERAGEIFS('Hard Drives'!$I$5:$I$355,'Hard Drives'!$A$5:$A$355,"&gt;="&amp;Predictions!A433,'Hard Drives'!$A$5:$A$355,"&lt;"&amp;Predictions!A434), "")</f>
        <v/>
      </c>
      <c r="D434" t="str">
        <f t="shared" si="74"/>
        <v/>
      </c>
      <c r="E434" t="str">
        <f>IFERROR(AVERAGEIFS(SSDs!$H$5:$H$100,SSDs!$A$5:$A$100,"&gt;="&amp;Predictions!A433, SSDs!$A$5:$A$100,"&lt;"&amp;Predictions!A434), "")</f>
        <v/>
      </c>
      <c r="F434" t="str">
        <f t="shared" si="75"/>
        <v/>
      </c>
      <c r="G434" t="str">
        <f>IFERROR(AVERAGEIFS(XPoint!$H$5:$H$100,XPoint!$A$5:$A$100,"&gt;="&amp;Predictions!A433, XPoint!$A$5:$A$100,"&lt;"&amp;Predictions!A434), "")</f>
        <v/>
      </c>
      <c r="H434" t="str">
        <f t="shared" si="76"/>
        <v/>
      </c>
      <c r="J434" s="8">
        <f t="shared" si="68"/>
        <v>10.471458087130763</v>
      </c>
      <c r="K434" t="str">
        <f t="shared" si="69"/>
        <v/>
      </c>
      <c r="M434" s="8">
        <f t="shared" si="70"/>
        <v>9.3499733494030046</v>
      </c>
      <c r="N434" t="str">
        <f t="shared" si="71"/>
        <v/>
      </c>
      <c r="P434" s="8">
        <f t="shared" si="77"/>
        <v>1.2861857815134159</v>
      </c>
      <c r="Q434" t="str">
        <f t="shared" si="78"/>
        <v/>
      </c>
    </row>
    <row r="435" spans="1:17">
      <c r="A435" s="1">
        <f t="shared" si="72"/>
        <v>41975.0625</v>
      </c>
      <c r="B435">
        <f t="shared" si="73"/>
        <v>34.916666666666565</v>
      </c>
      <c r="C435" t="str">
        <f>IFERROR(AVERAGEIFS('Hard Drives'!$I$5:$I$355,'Hard Drives'!$A$5:$A$355,"&gt;="&amp;Predictions!A434,'Hard Drives'!$A$5:$A$355,"&lt;"&amp;Predictions!A435), "")</f>
        <v/>
      </c>
      <c r="D435" t="str">
        <f t="shared" si="74"/>
        <v/>
      </c>
      <c r="E435" t="str">
        <f>IFERROR(AVERAGEIFS(SSDs!$H$5:$H$100,SSDs!$A$5:$A$100,"&gt;="&amp;Predictions!A434, SSDs!$A$5:$A$100,"&lt;"&amp;Predictions!A435), "")</f>
        <v/>
      </c>
      <c r="F435" t="str">
        <f t="shared" si="75"/>
        <v/>
      </c>
      <c r="G435" t="str">
        <f>IFERROR(AVERAGEIFS(XPoint!$H$5:$H$100,XPoint!$A$5:$A$100,"&gt;="&amp;Predictions!A434, XPoint!$A$5:$A$100,"&lt;"&amp;Predictions!A435), "")</f>
        <v/>
      </c>
      <c r="H435" t="str">
        <f t="shared" si="76"/>
        <v/>
      </c>
      <c r="J435" s="8">
        <f t="shared" si="68"/>
        <v>10.478200474006997</v>
      </c>
      <c r="K435" t="str">
        <f t="shared" si="69"/>
        <v/>
      </c>
      <c r="M435" s="8">
        <f t="shared" si="70"/>
        <v>9.3625813588593125</v>
      </c>
      <c r="N435" t="str">
        <f t="shared" si="71"/>
        <v/>
      </c>
      <c r="P435" s="8">
        <f t="shared" si="77"/>
        <v>1.3114013749787887</v>
      </c>
      <c r="Q435" t="str">
        <f t="shared" si="78"/>
        <v/>
      </c>
    </row>
    <row r="436" spans="1:17">
      <c r="A436" s="1">
        <f t="shared" si="72"/>
        <v>42005.5</v>
      </c>
      <c r="B436">
        <f t="shared" si="73"/>
        <v>34.999999999999901</v>
      </c>
      <c r="C436" t="str">
        <f>IFERROR(AVERAGEIFS('Hard Drives'!$I$5:$I$355,'Hard Drives'!$A$5:$A$355,"&gt;="&amp;Predictions!A435,'Hard Drives'!$A$5:$A$355,"&lt;"&amp;Predictions!A436), "")</f>
        <v/>
      </c>
      <c r="D436" t="str">
        <f t="shared" si="74"/>
        <v/>
      </c>
      <c r="E436" t="str">
        <f>IFERROR(AVERAGEIFS(SSDs!$H$5:$H$100,SSDs!$A$5:$A$100,"&gt;="&amp;Predictions!A435, SSDs!$A$5:$A$100,"&lt;"&amp;Predictions!A436), "")</f>
        <v/>
      </c>
      <c r="F436" t="str">
        <f t="shared" si="75"/>
        <v/>
      </c>
      <c r="G436" t="str">
        <f>IFERROR(AVERAGEIFS(XPoint!$H$5:$H$100,XPoint!$A$5:$A$100,"&gt;="&amp;Predictions!A435, XPoint!$A$5:$A$100,"&lt;"&amp;Predictions!A436), "")</f>
        <v/>
      </c>
      <c r="H436" t="str">
        <f t="shared" si="76"/>
        <v/>
      </c>
      <c r="J436" s="8">
        <f t="shared" si="68"/>
        <v>10.484875112627304</v>
      </c>
      <c r="K436" t="str">
        <f t="shared" si="69"/>
        <v/>
      </c>
      <c r="M436" s="8">
        <f t="shared" si="70"/>
        <v>9.3751028937386067</v>
      </c>
      <c r="N436" t="str">
        <f t="shared" si="71"/>
        <v/>
      </c>
      <c r="P436" s="8">
        <f t="shared" si="77"/>
        <v>1.3397969315275491</v>
      </c>
      <c r="Q436" t="str">
        <f t="shared" si="78"/>
        <v/>
      </c>
    </row>
    <row r="437" spans="1:17">
      <c r="A437" s="1">
        <f t="shared" si="72"/>
        <v>42035.9375</v>
      </c>
      <c r="B437">
        <f t="shared" si="73"/>
        <v>35.083333333333236</v>
      </c>
      <c r="C437" t="str">
        <f>IFERROR(AVERAGEIFS('Hard Drives'!$I$5:$I$355,'Hard Drives'!$A$5:$A$355,"&gt;="&amp;Predictions!A436,'Hard Drives'!$A$5:$A$355,"&lt;"&amp;Predictions!A437), "")</f>
        <v/>
      </c>
      <c r="D437" t="str">
        <f t="shared" si="74"/>
        <v/>
      </c>
      <c r="E437" t="str">
        <f>IFERROR(AVERAGEIFS(SSDs!$H$5:$H$100,SSDs!$A$5:$A$100,"&gt;="&amp;Predictions!A436, SSDs!$A$5:$A$100,"&lt;"&amp;Predictions!A437), "")</f>
        <v/>
      </c>
      <c r="F437" t="str">
        <f t="shared" si="75"/>
        <v/>
      </c>
      <c r="G437" t="str">
        <f>IFERROR(AVERAGEIFS(XPoint!$H$5:$H$100,XPoint!$A$5:$A$100,"&gt;="&amp;Predictions!A436, XPoint!$A$5:$A$100,"&lt;"&amp;Predictions!A437), "")</f>
        <v/>
      </c>
      <c r="H437" t="str">
        <f t="shared" si="76"/>
        <v/>
      </c>
      <c r="J437" s="8">
        <f t="shared" si="68"/>
        <v>10.491482593091829</v>
      </c>
      <c r="K437" t="str">
        <f t="shared" si="69"/>
        <v/>
      </c>
      <c r="M437" s="8">
        <f t="shared" si="70"/>
        <v>9.3875383051746724</v>
      </c>
      <c r="N437" t="str">
        <f t="shared" si="71"/>
        <v/>
      </c>
      <c r="P437" s="8">
        <f t="shared" si="77"/>
        <v>1.3717734794053813</v>
      </c>
      <c r="Q437" t="str">
        <f t="shared" si="78"/>
        <v/>
      </c>
    </row>
    <row r="438" spans="1:17">
      <c r="A438" s="1">
        <f t="shared" si="72"/>
        <v>42066.375</v>
      </c>
      <c r="B438">
        <f t="shared" si="73"/>
        <v>35.166666666666572</v>
      </c>
      <c r="C438" t="str">
        <f>IFERROR(AVERAGEIFS('Hard Drives'!$I$5:$I$355,'Hard Drives'!$A$5:$A$355,"&gt;="&amp;Predictions!A437,'Hard Drives'!$A$5:$A$355,"&lt;"&amp;Predictions!A438), "")</f>
        <v/>
      </c>
      <c r="D438" t="str">
        <f t="shared" si="74"/>
        <v/>
      </c>
      <c r="E438" t="str">
        <f>IFERROR(AVERAGEIFS(SSDs!$H$5:$H$100,SSDs!$A$5:$A$100,"&gt;="&amp;Predictions!A437, SSDs!$A$5:$A$100,"&lt;"&amp;Predictions!A438), "")</f>
        <v/>
      </c>
      <c r="F438" t="str">
        <f t="shared" si="75"/>
        <v/>
      </c>
      <c r="G438" t="str">
        <f>IFERROR(AVERAGEIFS(XPoint!$H$5:$H$100,XPoint!$A$5:$A$100,"&gt;="&amp;Predictions!A437, XPoint!$A$5:$A$100,"&lt;"&amp;Predictions!A438), "")</f>
        <v/>
      </c>
      <c r="H438" t="str">
        <f t="shared" si="76"/>
        <v/>
      </c>
      <c r="J438" s="8">
        <f t="shared" si="68"/>
        <v>10.498023502346372</v>
      </c>
      <c r="K438" t="str">
        <f t="shared" si="69"/>
        <v/>
      </c>
      <c r="M438" s="8">
        <f t="shared" si="70"/>
        <v>9.3998879472019183</v>
      </c>
      <c r="N438" t="str">
        <f t="shared" si="71"/>
        <v/>
      </c>
      <c r="P438" s="8">
        <f t="shared" si="77"/>
        <v>1.4077826209211006</v>
      </c>
      <c r="Q438" t="str">
        <f t="shared" si="78"/>
        <v/>
      </c>
    </row>
    <row r="439" spans="1:17">
      <c r="A439" s="1">
        <f t="shared" si="72"/>
        <v>42096.8125</v>
      </c>
      <c r="B439">
        <f t="shared" si="73"/>
        <v>35.249999999999908</v>
      </c>
      <c r="C439" t="str">
        <f>IFERROR(AVERAGEIFS('Hard Drives'!$I$5:$I$355,'Hard Drives'!$A$5:$A$355,"&gt;="&amp;Predictions!A438,'Hard Drives'!$A$5:$A$355,"&lt;"&amp;Predictions!A439), "")</f>
        <v/>
      </c>
      <c r="D439" t="str">
        <f t="shared" si="74"/>
        <v/>
      </c>
      <c r="E439" t="str">
        <f>IFERROR(AVERAGEIFS(SSDs!$H$5:$H$100,SSDs!$A$5:$A$100,"&gt;="&amp;Predictions!A438, SSDs!$A$5:$A$100,"&lt;"&amp;Predictions!A439), "")</f>
        <v/>
      </c>
      <c r="F439" t="str">
        <f t="shared" si="75"/>
        <v/>
      </c>
      <c r="G439" t="str">
        <f>IFERROR(AVERAGEIFS(XPoint!$H$5:$H$100,XPoint!$A$5:$A$100,"&gt;="&amp;Predictions!A438, XPoint!$A$5:$A$100,"&lt;"&amp;Predictions!A439), "")</f>
        <v/>
      </c>
      <c r="H439" t="str">
        <f t="shared" si="76"/>
        <v/>
      </c>
      <c r="J439" s="8">
        <f t="shared" si="68"/>
        <v>10.504498424152153</v>
      </c>
      <c r="K439" t="str">
        <f t="shared" si="69"/>
        <v/>
      </c>
      <c r="M439" s="8">
        <f t="shared" si="70"/>
        <v>9.4121521766595162</v>
      </c>
      <c r="N439" t="str">
        <f t="shared" si="71"/>
        <v/>
      </c>
      <c r="P439" s="8">
        <f t="shared" si="77"/>
        <v>1.4483329103910116</v>
      </c>
      <c r="Q439" t="str">
        <f t="shared" si="78"/>
        <v/>
      </c>
    </row>
    <row r="440" spans="1:17">
      <c r="A440" s="1">
        <f t="shared" si="72"/>
        <v>42127.25</v>
      </c>
      <c r="B440">
        <f t="shared" si="73"/>
        <v>35.333333333333243</v>
      </c>
      <c r="C440" t="str">
        <f>IFERROR(AVERAGEIFS('Hard Drives'!$I$5:$I$355,'Hard Drives'!$A$5:$A$355,"&gt;="&amp;Predictions!A439,'Hard Drives'!$A$5:$A$355,"&lt;"&amp;Predictions!A440), "")</f>
        <v/>
      </c>
      <c r="D440" t="str">
        <f t="shared" si="74"/>
        <v/>
      </c>
      <c r="E440" t="str">
        <f>IFERROR(AVERAGEIFS(SSDs!$H$5:$H$100,SSDs!$A$5:$A$100,"&gt;="&amp;Predictions!A439, SSDs!$A$5:$A$100,"&lt;"&amp;Predictions!A440), "")</f>
        <v/>
      </c>
      <c r="F440" t="str">
        <f t="shared" si="75"/>
        <v/>
      </c>
      <c r="G440" t="str">
        <f>IFERROR(AVERAGEIFS(XPoint!$H$5:$H$100,XPoint!$A$5:$A$100,"&gt;="&amp;Predictions!A439, XPoint!$A$5:$A$100,"&lt;"&amp;Predictions!A440), "")</f>
        <v/>
      </c>
      <c r="H440" t="str">
        <f t="shared" si="76"/>
        <v/>
      </c>
      <c r="J440" s="8">
        <f t="shared" si="68"/>
        <v>10.510907939056947</v>
      </c>
      <c r="K440" t="str">
        <f t="shared" si="69"/>
        <v/>
      </c>
      <c r="M440" s="8">
        <f t="shared" si="70"/>
        <v>9.4243313530967701</v>
      </c>
      <c r="N440" t="str">
        <f t="shared" si="71"/>
        <v/>
      </c>
      <c r="P440" s="8">
        <f t="shared" si="77"/>
        <v>1.4939970364119193</v>
      </c>
      <c r="Q440" t="str">
        <f t="shared" si="78"/>
        <v/>
      </c>
    </row>
    <row r="441" spans="1:17">
      <c r="A441" s="1">
        <f t="shared" si="72"/>
        <v>42157.6875</v>
      </c>
      <c r="B441">
        <f t="shared" si="73"/>
        <v>35.416666666666579</v>
      </c>
      <c r="C441">
        <f>IFERROR(AVERAGEIFS('Hard Drives'!$I$5:$I$355,'Hard Drives'!$A$5:$A$355,"&gt;="&amp;Predictions!A440,'Hard Drives'!$A$5:$A$355,"&lt;"&amp;Predictions!A441), "")</f>
        <v>10.549065304266286</v>
      </c>
      <c r="D441">
        <f t="shared" si="74"/>
        <v>8.4200994847131607</v>
      </c>
      <c r="E441">
        <f>IFERROR(AVERAGEIFS(SSDs!$H$5:$H$100,SSDs!$A$5:$A$100,"&gt;="&amp;Predictions!A440, SSDs!$A$5:$A$100,"&lt;"&amp;Predictions!A441), "")</f>
        <v>9.4013643342774973</v>
      </c>
      <c r="F441">
        <f t="shared" si="75"/>
        <v>2.0801928829629692</v>
      </c>
      <c r="G441" t="str">
        <f>IFERROR(AVERAGEIFS(XPoint!$H$5:$H$100,XPoint!$A$5:$A$100,"&gt;="&amp;Predictions!A440, XPoint!$A$5:$A$100,"&lt;"&amp;Predictions!A441), "")</f>
        <v/>
      </c>
      <c r="H441" t="str">
        <f t="shared" si="76"/>
        <v/>
      </c>
      <c r="J441" s="8">
        <f t="shared" si="68"/>
        <v>10.517252624367654</v>
      </c>
      <c r="K441">
        <f t="shared" si="69"/>
        <v>1.0120466023328253E-3</v>
      </c>
      <c r="M441" s="8">
        <f t="shared" si="70"/>
        <v>9.436425838679785</v>
      </c>
      <c r="N441">
        <f t="shared" si="71"/>
        <v>1.2293090909516414E-3</v>
      </c>
      <c r="P441" s="8">
        <f t="shared" si="77"/>
        <v>1.5454199098972072</v>
      </c>
      <c r="Q441" t="str">
        <f t="shared" si="78"/>
        <v/>
      </c>
    </row>
    <row r="442" spans="1:17">
      <c r="A442" s="1">
        <f t="shared" si="72"/>
        <v>42188.125</v>
      </c>
      <c r="B442">
        <f t="shared" si="73"/>
        <v>35.499999999999915</v>
      </c>
      <c r="C442" t="str">
        <f>IFERROR(AVERAGEIFS('Hard Drives'!$I$5:$I$355,'Hard Drives'!$A$5:$A$355,"&gt;="&amp;Predictions!A441,'Hard Drives'!$A$5:$A$355,"&lt;"&amp;Predictions!A442), "")</f>
        <v/>
      </c>
      <c r="D442" t="str">
        <f t="shared" si="74"/>
        <v/>
      </c>
      <c r="E442" t="str">
        <f>IFERROR(AVERAGEIFS(SSDs!$H$5:$H$100,SSDs!$A$5:$A$100,"&gt;="&amp;Predictions!A441, SSDs!$A$5:$A$100,"&lt;"&amp;Predictions!A442), "")</f>
        <v/>
      </c>
      <c r="F442" t="str">
        <f t="shared" si="75"/>
        <v/>
      </c>
      <c r="G442" t="str">
        <f>IFERROR(AVERAGEIFS(XPoint!$H$5:$H$100,XPoint!$A$5:$A$100,"&gt;="&amp;Predictions!A441, XPoint!$A$5:$A$100,"&lt;"&amp;Predictions!A442), "")</f>
        <v/>
      </c>
      <c r="H442" t="str">
        <f t="shared" si="76"/>
        <v/>
      </c>
      <c r="J442" s="8">
        <f t="shared" si="68"/>
        <v>10.52353305412422</v>
      </c>
      <c r="K442" t="str">
        <f t="shared" si="69"/>
        <v/>
      </c>
      <c r="M442" s="8">
        <f t="shared" si="70"/>
        <v>9.4484359980993649</v>
      </c>
      <c r="N442" t="str">
        <f t="shared" si="71"/>
        <v/>
      </c>
      <c r="P442" s="8">
        <f t="shared" si="77"/>
        <v>1.6033277721019039</v>
      </c>
      <c r="Q442" t="str">
        <f t="shared" si="78"/>
        <v/>
      </c>
    </row>
    <row r="443" spans="1:17">
      <c r="A443" s="1">
        <f t="shared" si="72"/>
        <v>42218.5625</v>
      </c>
      <c r="B443">
        <f t="shared" si="73"/>
        <v>35.58333333333325</v>
      </c>
      <c r="C443" t="str">
        <f>IFERROR(AVERAGEIFS('Hard Drives'!$I$5:$I$355,'Hard Drives'!$A$5:$A$355,"&gt;="&amp;Predictions!A442,'Hard Drives'!$A$5:$A$355,"&lt;"&amp;Predictions!A443), "")</f>
        <v/>
      </c>
      <c r="D443" t="str">
        <f t="shared" si="74"/>
        <v/>
      </c>
      <c r="E443" t="str">
        <f>IFERROR(AVERAGEIFS(SSDs!$H$5:$H$100,SSDs!$A$5:$A$100,"&gt;="&amp;Predictions!A442, SSDs!$A$5:$A$100,"&lt;"&amp;Predictions!A443), "")</f>
        <v/>
      </c>
      <c r="F443" t="str">
        <f t="shared" si="75"/>
        <v/>
      </c>
      <c r="G443" t="str">
        <f>IFERROR(AVERAGEIFS(XPoint!$H$5:$H$100,XPoint!$A$5:$A$100,"&gt;="&amp;Predictions!A442, XPoint!$A$5:$A$100,"&lt;"&amp;Predictions!A443), "")</f>
        <v/>
      </c>
      <c r="H443" t="str">
        <f t="shared" si="76"/>
        <v/>
      </c>
      <c r="J443" s="8">
        <f t="shared" si="68"/>
        <v>10.529749799074946</v>
      </c>
      <c r="K443" t="str">
        <f t="shared" si="69"/>
        <v/>
      </c>
      <c r="M443" s="8">
        <f t="shared" si="70"/>
        <v>9.4603621984801762</v>
      </c>
      <c r="N443" t="str">
        <f t="shared" si="71"/>
        <v/>
      </c>
      <c r="P443" s="8">
        <f t="shared" si="77"/>
        <v>1.668538451266312</v>
      </c>
      <c r="Q443" t="str">
        <f t="shared" si="78"/>
        <v/>
      </c>
    </row>
    <row r="444" spans="1:17">
      <c r="A444" s="1">
        <f t="shared" si="72"/>
        <v>42249</v>
      </c>
      <c r="B444">
        <f t="shared" si="73"/>
        <v>35.666666666666586</v>
      </c>
      <c r="C444" t="str">
        <f>IFERROR(AVERAGEIFS('Hard Drives'!$I$5:$I$355,'Hard Drives'!$A$5:$A$355,"&gt;="&amp;Predictions!A443,'Hard Drives'!$A$5:$A$355,"&lt;"&amp;Predictions!A444), "")</f>
        <v/>
      </c>
      <c r="D444" t="str">
        <f t="shared" si="74"/>
        <v/>
      </c>
      <c r="E444" t="str">
        <f>IFERROR(AVERAGEIFS(SSDs!$H$5:$H$100,SSDs!$A$5:$A$100,"&gt;="&amp;Predictions!A443, SSDs!$A$5:$A$100,"&lt;"&amp;Predictions!A444), "")</f>
        <v/>
      </c>
      <c r="F444" t="str">
        <f t="shared" si="75"/>
        <v/>
      </c>
      <c r="G444" t="str">
        <f>IFERROR(AVERAGEIFS(XPoint!$H$5:$H$100,XPoint!$A$5:$A$100,"&gt;="&amp;Predictions!A443, XPoint!$A$5:$A$100,"&lt;"&amp;Predictions!A444), "")</f>
        <v/>
      </c>
      <c r="H444" t="str">
        <f t="shared" si="76"/>
        <v/>
      </c>
      <c r="J444" s="8">
        <f t="shared" si="68"/>
        <v>10.535903426653064</v>
      </c>
      <c r="K444" t="str">
        <f t="shared" si="69"/>
        <v/>
      </c>
      <c r="M444" s="8">
        <f t="shared" si="70"/>
        <v>9.4722048092911262</v>
      </c>
      <c r="N444" t="str">
        <f t="shared" si="71"/>
        <v/>
      </c>
      <c r="P444" s="8">
        <f t="shared" si="77"/>
        <v>1.7419729127250476</v>
      </c>
      <c r="Q444" t="str">
        <f t="shared" si="78"/>
        <v/>
      </c>
    </row>
    <row r="445" spans="1:17">
      <c r="A445" s="1">
        <f t="shared" si="72"/>
        <v>42279.4375</v>
      </c>
      <c r="B445">
        <f t="shared" si="73"/>
        <v>35.749999999999922</v>
      </c>
      <c r="C445" t="str">
        <f>IFERROR(AVERAGEIFS('Hard Drives'!$I$5:$I$355,'Hard Drives'!$A$5:$A$355,"&gt;="&amp;Predictions!A444,'Hard Drives'!$A$5:$A$355,"&lt;"&amp;Predictions!A445), "")</f>
        <v/>
      </c>
      <c r="D445" t="str">
        <f t="shared" si="74"/>
        <v/>
      </c>
      <c r="E445" t="str">
        <f>IFERROR(AVERAGEIFS(SSDs!$H$5:$H$100,SSDs!$A$5:$A$100,"&gt;="&amp;Predictions!A444, SSDs!$A$5:$A$100,"&lt;"&amp;Predictions!A445), "")</f>
        <v/>
      </c>
      <c r="F445" t="str">
        <f t="shared" si="75"/>
        <v/>
      </c>
      <c r="G445" t="str">
        <f>IFERROR(AVERAGEIFS(XPoint!$H$5:$H$100,XPoint!$A$5:$A$100,"&gt;="&amp;Predictions!A444, XPoint!$A$5:$A$100,"&lt;"&amp;Predictions!A445), "")</f>
        <v/>
      </c>
      <c r="H445" t="str">
        <f t="shared" si="76"/>
        <v/>
      </c>
      <c r="J445" s="8">
        <f t="shared" si="68"/>
        <v>10.54199450095464</v>
      </c>
      <c r="K445" t="str">
        <f t="shared" si="69"/>
        <v/>
      </c>
      <c r="M445" s="8">
        <f t="shared" si="70"/>
        <v>9.4839642022570381</v>
      </c>
      <c r="N445" t="str">
        <f t="shared" si="71"/>
        <v/>
      </c>
      <c r="P445" s="8">
        <f t="shared" si="77"/>
        <v>1.8246682655822628</v>
      </c>
      <c r="Q445" t="str">
        <f t="shared" si="78"/>
        <v/>
      </c>
    </row>
    <row r="446" spans="1:17">
      <c r="A446" s="1">
        <f t="shared" si="72"/>
        <v>42309.875</v>
      </c>
      <c r="B446">
        <f t="shared" si="73"/>
        <v>35.833333333333258</v>
      </c>
      <c r="C446" t="str">
        <f>IFERROR(AVERAGEIFS('Hard Drives'!$I$5:$I$355,'Hard Drives'!$A$5:$A$355,"&gt;="&amp;Predictions!A445,'Hard Drives'!$A$5:$A$355,"&lt;"&amp;Predictions!A446), "")</f>
        <v/>
      </c>
      <c r="D446" t="str">
        <f t="shared" si="74"/>
        <v/>
      </c>
      <c r="E446" t="str">
        <f>IFERROR(AVERAGEIFS(SSDs!$H$5:$H$100,SSDs!$A$5:$A$100,"&gt;="&amp;Predictions!A445, SSDs!$A$5:$A$100,"&lt;"&amp;Predictions!A446), "")</f>
        <v/>
      </c>
      <c r="F446" t="str">
        <f t="shared" si="75"/>
        <v/>
      </c>
      <c r="G446" t="str">
        <f>IFERROR(AVERAGEIFS(XPoint!$H$5:$H$100,XPoint!$A$5:$A$100,"&gt;="&amp;Predictions!A445, XPoint!$A$5:$A$100,"&lt;"&amp;Predictions!A446), "")</f>
        <v/>
      </c>
      <c r="H446" t="str">
        <f t="shared" si="76"/>
        <v/>
      </c>
      <c r="J446" s="8">
        <f t="shared" si="68"/>
        <v>10.548023582717724</v>
      </c>
      <c r="K446" t="str">
        <f t="shared" si="69"/>
        <v/>
      </c>
      <c r="M446" s="8">
        <f t="shared" si="70"/>
        <v>9.4956407512715089</v>
      </c>
      <c r="N446" t="str">
        <f t="shared" si="71"/>
        <v/>
      </c>
      <c r="P446" s="8">
        <f t="shared" si="77"/>
        <v>1.9177924095846395</v>
      </c>
      <c r="Q446" t="str">
        <f t="shared" si="78"/>
        <v/>
      </c>
    </row>
    <row r="447" spans="1:17">
      <c r="A447" s="1">
        <f t="shared" si="72"/>
        <v>42340.3125</v>
      </c>
      <c r="B447">
        <f t="shared" si="73"/>
        <v>35.916666666666593</v>
      </c>
      <c r="C447" t="str">
        <f>IFERROR(AVERAGEIFS('Hard Drives'!$I$5:$I$355,'Hard Drives'!$A$5:$A$355,"&gt;="&amp;Predictions!A446,'Hard Drives'!$A$5:$A$355,"&lt;"&amp;Predictions!A447), "")</f>
        <v/>
      </c>
      <c r="D447" t="str">
        <f t="shared" si="74"/>
        <v/>
      </c>
      <c r="E447" t="str">
        <f>IFERROR(AVERAGEIFS(SSDs!$H$5:$H$100,SSDs!$A$5:$A$100,"&gt;="&amp;Predictions!A446, SSDs!$A$5:$A$100,"&lt;"&amp;Predictions!A447), "")</f>
        <v/>
      </c>
      <c r="F447" t="str">
        <f t="shared" si="75"/>
        <v/>
      </c>
      <c r="G447" t="str">
        <f>IFERROR(AVERAGEIFS(XPoint!$H$5:$H$100,XPoint!$A$5:$A$100,"&gt;="&amp;Predictions!A446, XPoint!$A$5:$A$100,"&lt;"&amp;Predictions!A447), "")</f>
        <v/>
      </c>
      <c r="H447" t="str">
        <f t="shared" si="76"/>
        <v/>
      </c>
      <c r="J447" s="8">
        <f t="shared" si="68"/>
        <v>10.553991229302744</v>
      </c>
      <c r="K447" t="str">
        <f t="shared" si="69"/>
        <v/>
      </c>
      <c r="M447" s="8">
        <f t="shared" si="70"/>
        <v>9.5072348323110507</v>
      </c>
      <c r="N447" t="str">
        <f t="shared" si="71"/>
        <v/>
      </c>
      <c r="P447" s="8">
        <f t="shared" si="77"/>
        <v>2.0226605288694177</v>
      </c>
      <c r="Q447" t="str">
        <f t="shared" si="78"/>
        <v/>
      </c>
    </row>
    <row r="448" spans="1:17">
      <c r="A448" s="1">
        <f t="shared" si="72"/>
        <v>42370.75</v>
      </c>
      <c r="B448">
        <f t="shared" si="73"/>
        <v>35.999999999999929</v>
      </c>
      <c r="C448" t="str">
        <f>IFERROR(AVERAGEIFS('Hard Drives'!$I$5:$I$355,'Hard Drives'!$A$5:$A$355,"&gt;="&amp;Predictions!A447,'Hard Drives'!$A$5:$A$355,"&lt;"&amp;Predictions!A448), "")</f>
        <v/>
      </c>
      <c r="D448" t="str">
        <f t="shared" si="74"/>
        <v/>
      </c>
      <c r="E448" t="str">
        <f>IFERROR(AVERAGEIFS(SSDs!$H$5:$H$100,SSDs!$A$5:$A$100,"&gt;="&amp;Predictions!A447, SSDs!$A$5:$A$100,"&lt;"&amp;Predictions!A448), "")</f>
        <v/>
      </c>
      <c r="F448" t="str">
        <f t="shared" si="75"/>
        <v/>
      </c>
      <c r="G448" t="str">
        <f>IFERROR(AVERAGEIFS(XPoint!$H$5:$H$100,XPoint!$A$5:$A$100,"&gt;="&amp;Predictions!A447, XPoint!$A$5:$A$100,"&lt;"&amp;Predictions!A448), "")</f>
        <v/>
      </c>
      <c r="H448" t="str">
        <f t="shared" si="76"/>
        <v/>
      </c>
      <c r="J448" s="8">
        <f t="shared" si="68"/>
        <v>10.559897994674072</v>
      </c>
      <c r="K448" t="str">
        <f t="shared" si="69"/>
        <v/>
      </c>
      <c r="M448" s="8">
        <f t="shared" si="70"/>
        <v>9.5187468233504493</v>
      </c>
      <c r="N448" t="str">
        <f t="shared" si="71"/>
        <v/>
      </c>
      <c r="P448" s="8">
        <f t="shared" si="77"/>
        <v>2.1407536649970251</v>
      </c>
      <c r="Q448" t="str">
        <f t="shared" si="78"/>
        <v/>
      </c>
    </row>
    <row r="449" spans="1:17">
      <c r="A449" s="1">
        <f t="shared" si="72"/>
        <v>42401.1875</v>
      </c>
      <c r="B449">
        <f t="shared" si="73"/>
        <v>36.083333333333265</v>
      </c>
      <c r="C449" t="str">
        <f>IFERROR(AVERAGEIFS('Hard Drives'!$I$5:$I$355,'Hard Drives'!$A$5:$A$355,"&gt;="&amp;Predictions!A448,'Hard Drives'!$A$5:$A$355,"&lt;"&amp;Predictions!A449), "")</f>
        <v/>
      </c>
      <c r="D449" t="str">
        <f t="shared" si="74"/>
        <v/>
      </c>
      <c r="E449" t="str">
        <f>IFERROR(AVERAGEIFS(SSDs!$H$5:$H$100,SSDs!$A$5:$A$100,"&gt;="&amp;Predictions!A448, SSDs!$A$5:$A$100,"&lt;"&amp;Predictions!A449), "")</f>
        <v/>
      </c>
      <c r="F449" t="str">
        <f t="shared" si="75"/>
        <v/>
      </c>
      <c r="G449" t="str">
        <f>IFERROR(AVERAGEIFS(XPoint!$H$5:$H$100,XPoint!$A$5:$A$100,"&gt;="&amp;Predictions!A448, XPoint!$A$5:$A$100,"&lt;"&amp;Predictions!A449), "")</f>
        <v/>
      </c>
      <c r="H449" t="str">
        <f t="shared" si="76"/>
        <v/>
      </c>
      <c r="J449" s="8">
        <f t="shared" si="68"/>
        <v>10.56574442938285</v>
      </c>
      <c r="K449" t="str">
        <f t="shared" si="69"/>
        <v/>
      </c>
      <c r="M449" s="8">
        <f t="shared" si="70"/>
        <v>9.5301771042793355</v>
      </c>
      <c r="N449" t="str">
        <f t="shared" si="71"/>
        <v/>
      </c>
      <c r="P449" s="8">
        <f t="shared" si="77"/>
        <v>2.2737396300058066</v>
      </c>
      <c r="Q449" t="str">
        <f t="shared" si="78"/>
        <v/>
      </c>
    </row>
    <row r="450" spans="1:17">
      <c r="A450" s="1">
        <f t="shared" si="72"/>
        <v>42431.625</v>
      </c>
      <c r="B450">
        <f t="shared" si="73"/>
        <v>36.1666666666666</v>
      </c>
      <c r="C450" t="str">
        <f>IFERROR(AVERAGEIFS('Hard Drives'!$I$5:$I$355,'Hard Drives'!$A$5:$A$355,"&gt;="&amp;Predictions!A449,'Hard Drives'!$A$5:$A$355,"&lt;"&amp;Predictions!A450), "")</f>
        <v/>
      </c>
      <c r="D450" t="str">
        <f t="shared" si="74"/>
        <v/>
      </c>
      <c r="E450" t="str">
        <f>IFERROR(AVERAGEIFS(SSDs!$H$5:$H$100,SSDs!$A$5:$A$100,"&gt;="&amp;Predictions!A449, SSDs!$A$5:$A$100,"&lt;"&amp;Predictions!A450), "")</f>
        <v/>
      </c>
      <c r="F450" t="str">
        <f t="shared" si="75"/>
        <v/>
      </c>
      <c r="G450" t="str">
        <f>IFERROR(AVERAGEIFS(XPoint!$H$5:$H$100,XPoint!$A$5:$A$100,"&gt;="&amp;Predictions!A449, XPoint!$A$5:$A$100,"&lt;"&amp;Predictions!A450), "")</f>
        <v/>
      </c>
      <c r="H450" t="str">
        <f t="shared" si="76"/>
        <v/>
      </c>
      <c r="J450" s="8">
        <f t="shared" si="68"/>
        <v>10.571531080550852</v>
      </c>
      <c r="K450" t="str">
        <f t="shared" si="69"/>
        <v/>
      </c>
      <c r="M450" s="8">
        <f t="shared" si="70"/>
        <v>9.5415260568199933</v>
      </c>
      <c r="N450" t="str">
        <f t="shared" si="71"/>
        <v/>
      </c>
      <c r="P450" s="8">
        <f t="shared" si="77"/>
        <v>2.4234965502065027</v>
      </c>
      <c r="Q450" t="str">
        <f t="shared" si="78"/>
        <v/>
      </c>
    </row>
    <row r="451" spans="1:17">
      <c r="A451" s="1">
        <f t="shared" si="72"/>
        <v>42462.0625</v>
      </c>
      <c r="B451">
        <f t="shared" si="73"/>
        <v>36.249999999999936</v>
      </c>
      <c r="C451" t="str">
        <f>IFERROR(AVERAGEIFS('Hard Drives'!$I$5:$I$355,'Hard Drives'!$A$5:$A$355,"&gt;="&amp;Predictions!A450,'Hard Drives'!$A$5:$A$355,"&lt;"&amp;Predictions!A451), "")</f>
        <v/>
      </c>
      <c r="D451" t="str">
        <f t="shared" si="74"/>
        <v/>
      </c>
      <c r="E451" t="str">
        <f>IFERROR(AVERAGEIFS(SSDs!$H$5:$H$100,SSDs!$A$5:$A$100,"&gt;="&amp;Predictions!A450, SSDs!$A$5:$A$100,"&lt;"&amp;Predictions!A451), "")</f>
        <v/>
      </c>
      <c r="F451" t="str">
        <f t="shared" si="75"/>
        <v/>
      </c>
      <c r="G451" t="str">
        <f>IFERROR(AVERAGEIFS(XPoint!$H$5:$H$100,XPoint!$A$5:$A$100,"&gt;="&amp;Predictions!A450, XPoint!$A$5:$A$100,"&lt;"&amp;Predictions!A451), "")</f>
        <v/>
      </c>
      <c r="H451" t="str">
        <f t="shared" si="76"/>
        <v/>
      </c>
      <c r="J451" s="8">
        <f t="shared" si="68"/>
        <v>10.5772584918556</v>
      </c>
      <c r="K451" t="str">
        <f t="shared" si="69"/>
        <v/>
      </c>
      <c r="M451" s="8">
        <f t="shared" si="70"/>
        <v>9.5527940644463989</v>
      </c>
      <c r="N451" t="str">
        <f t="shared" si="71"/>
        <v/>
      </c>
      <c r="P451" s="8">
        <f t="shared" si="77"/>
        <v>2.5921393595180655</v>
      </c>
      <c r="Q451" t="str">
        <f t="shared" si="78"/>
        <v/>
      </c>
    </row>
    <row r="452" spans="1:17">
      <c r="A452" s="1">
        <f t="shared" si="72"/>
        <v>42492.5</v>
      </c>
      <c r="B452">
        <f t="shared" si="73"/>
        <v>36.333333333333272</v>
      </c>
      <c r="C452" t="str">
        <f>IFERROR(AVERAGEIFS('Hard Drives'!$I$5:$I$355,'Hard Drives'!$A$5:$A$355,"&gt;="&amp;Predictions!A451,'Hard Drives'!$A$5:$A$355,"&lt;"&amp;Predictions!A452), "")</f>
        <v/>
      </c>
      <c r="D452" t="str">
        <f t="shared" si="74"/>
        <v/>
      </c>
      <c r="E452" t="str">
        <f>IFERROR(AVERAGEIFS(SSDs!$H$5:$H$100,SSDs!$A$5:$A$100,"&gt;="&amp;Predictions!A451, SSDs!$A$5:$A$100,"&lt;"&amp;Predictions!A452), "")</f>
        <v/>
      </c>
      <c r="F452" t="str">
        <f t="shared" si="75"/>
        <v/>
      </c>
      <c r="G452" t="str">
        <f>IFERROR(AVERAGEIFS(XPoint!$H$5:$H$100,XPoint!$A$5:$A$100,"&gt;="&amp;Predictions!A451, XPoint!$A$5:$A$100,"&lt;"&amp;Predictions!A452), "")</f>
        <v/>
      </c>
      <c r="H452" t="str">
        <f t="shared" si="76"/>
        <v/>
      </c>
      <c r="J452" s="8">
        <f t="shared" si="68"/>
        <v>10.582927203516492</v>
      </c>
      <c r="K452" t="str">
        <f t="shared" si="69"/>
        <v/>
      </c>
      <c r="M452" s="8">
        <f t="shared" si="70"/>
        <v>9.5639815123044265</v>
      </c>
      <c r="N452" t="str">
        <f t="shared" si="71"/>
        <v/>
      </c>
      <c r="P452" s="8">
        <f t="shared" si="77"/>
        <v>2.7820495759879229</v>
      </c>
      <c r="Q452" t="str">
        <f t="shared" si="78"/>
        <v/>
      </c>
    </row>
    <row r="453" spans="1:17">
      <c r="A453" s="1">
        <f t="shared" si="72"/>
        <v>42522.9375</v>
      </c>
      <c r="B453">
        <f t="shared" si="73"/>
        <v>36.416666666666607</v>
      </c>
      <c r="C453">
        <f>IFERROR(AVERAGEIFS('Hard Drives'!$I$5:$I$355,'Hard Drives'!$A$5:$A$355,"&gt;="&amp;Predictions!A452,'Hard Drives'!$A$5:$A$355,"&lt;"&amp;Predictions!A453), "")</f>
        <v>10.617294660173886</v>
      </c>
      <c r="D453">
        <f t="shared" si="74"/>
        <v>8.820722536944599</v>
      </c>
      <c r="E453">
        <f>IFERROR(AVERAGEIFS(SSDs!$H$5:$H$100,SSDs!$A$5:$A$100,"&gt;="&amp;Predictions!A452, SSDs!$A$5:$A$100,"&lt;"&amp;Predictions!A453), "")</f>
        <v>9.4897071173370176</v>
      </c>
      <c r="F453">
        <f t="shared" si="75"/>
        <v>2.3428286923062238</v>
      </c>
      <c r="G453" t="str">
        <f>IFERROR(AVERAGEIFS(XPoint!$H$5:$H$100,XPoint!$A$5:$A$100,"&gt;="&amp;Predictions!A452, XPoint!$A$5:$A$100,"&lt;"&amp;Predictions!A453), "")</f>
        <v/>
      </c>
      <c r="H453" t="str">
        <f t="shared" si="76"/>
        <v/>
      </c>
      <c r="J453" s="8">
        <f t="shared" si="68"/>
        <v>10.588537752282038</v>
      </c>
      <c r="K453">
        <f t="shared" si="69"/>
        <v>8.2695975150025118E-4</v>
      </c>
      <c r="M453" s="8">
        <f t="shared" si="70"/>
        <v>9.5750887871333017</v>
      </c>
      <c r="N453">
        <f t="shared" si="71"/>
        <v>7.2900295372016997E-3</v>
      </c>
      <c r="P453" s="8">
        <f t="shared" si="77"/>
        <v>2.9959086622333473</v>
      </c>
      <c r="Q453" t="str">
        <f t="shared" si="78"/>
        <v/>
      </c>
    </row>
    <row r="454" spans="1:17">
      <c r="A454" s="1">
        <f t="shared" si="72"/>
        <v>42553.375</v>
      </c>
      <c r="B454">
        <f t="shared" si="73"/>
        <v>36.499999999999943</v>
      </c>
      <c r="C454" t="str">
        <f>IFERROR(AVERAGEIFS('Hard Drives'!$I$5:$I$355,'Hard Drives'!$A$5:$A$355,"&gt;="&amp;Predictions!A453,'Hard Drives'!$A$5:$A$355,"&lt;"&amp;Predictions!A454), "")</f>
        <v/>
      </c>
      <c r="D454" t="str">
        <f t="shared" si="74"/>
        <v/>
      </c>
      <c r="E454" t="str">
        <f>IFERROR(AVERAGEIFS(SSDs!$H$5:$H$100,SSDs!$A$5:$A$100,"&gt;="&amp;Predictions!A453, SSDs!$A$5:$A$100,"&lt;"&amp;Predictions!A454), "")</f>
        <v/>
      </c>
      <c r="F454" t="str">
        <f t="shared" si="75"/>
        <v/>
      </c>
      <c r="G454" t="str">
        <f>IFERROR(AVERAGEIFS(XPoint!$H$5:$H$100,XPoint!$A$5:$A$100,"&gt;="&amp;Predictions!A453, XPoint!$A$5:$A$100,"&lt;"&amp;Predictions!A454), "")</f>
        <v/>
      </c>
      <c r="H454" t="str">
        <f t="shared" si="76"/>
        <v/>
      </c>
      <c r="J454" s="8">
        <f t="shared" si="68"/>
        <v>10.594090671418154</v>
      </c>
      <c r="K454" t="str">
        <f t="shared" si="69"/>
        <v/>
      </c>
      <c r="M454" s="8">
        <f t="shared" si="70"/>
        <v>9.5861162771882551</v>
      </c>
      <c r="N454" t="str">
        <f t="shared" si="71"/>
        <v/>
      </c>
      <c r="P454" s="8">
        <f t="shared" si="77"/>
        <v>3.2367350867992042</v>
      </c>
      <c r="Q454" t="str">
        <f t="shared" si="78"/>
        <v/>
      </c>
    </row>
    <row r="455" spans="1:17">
      <c r="A455" s="1">
        <f t="shared" si="72"/>
        <v>42583.8125</v>
      </c>
      <c r="B455">
        <f t="shared" si="73"/>
        <v>36.583333333333279</v>
      </c>
      <c r="C455" t="str">
        <f>IFERROR(AVERAGEIFS('Hard Drives'!$I$5:$I$355,'Hard Drives'!$A$5:$A$355,"&gt;="&amp;Predictions!A454,'Hard Drives'!$A$5:$A$355,"&lt;"&amp;Predictions!A455), "")</f>
        <v/>
      </c>
      <c r="D455" t="str">
        <f t="shared" si="74"/>
        <v/>
      </c>
      <c r="E455" t="str">
        <f>IFERROR(AVERAGEIFS(SSDs!$H$5:$H$100,SSDs!$A$5:$A$100,"&gt;="&amp;Predictions!A454, SSDs!$A$5:$A$100,"&lt;"&amp;Predictions!A455), "")</f>
        <v/>
      </c>
      <c r="F455" t="str">
        <f t="shared" si="75"/>
        <v/>
      </c>
      <c r="G455" t="str">
        <f>IFERROR(AVERAGEIFS(XPoint!$H$5:$H$100,XPoint!$A$5:$A$100,"&gt;="&amp;Predictions!A454, XPoint!$A$5:$A$100,"&lt;"&amp;Predictions!A455), "")</f>
        <v/>
      </c>
      <c r="H455" t="str">
        <f t="shared" si="76"/>
        <v/>
      </c>
      <c r="J455" s="8">
        <f t="shared" si="68"/>
        <v>10.599586490697474</v>
      </c>
      <c r="K455" t="str">
        <f t="shared" si="69"/>
        <v/>
      </c>
      <c r="M455" s="8">
        <f t="shared" si="70"/>
        <v>9.5970643721643167</v>
      </c>
      <c r="N455" t="str">
        <f t="shared" si="71"/>
        <v/>
      </c>
      <c r="P455" s="8">
        <f t="shared" si="77"/>
        <v>3.507924562961835</v>
      </c>
      <c r="Q455" t="str">
        <f t="shared" si="78"/>
        <v/>
      </c>
    </row>
    <row r="456" spans="1:17">
      <c r="A456" s="1">
        <f t="shared" si="72"/>
        <v>42614.25</v>
      </c>
      <c r="B456">
        <f t="shared" si="73"/>
        <v>36.666666666666615</v>
      </c>
      <c r="C456" t="str">
        <f>IFERROR(AVERAGEIFS('Hard Drives'!$I$5:$I$355,'Hard Drives'!$A$5:$A$355,"&gt;="&amp;Predictions!A455,'Hard Drives'!$A$5:$A$355,"&lt;"&amp;Predictions!A456), "")</f>
        <v/>
      </c>
      <c r="D456" t="str">
        <f t="shared" si="74"/>
        <v/>
      </c>
      <c r="E456" t="str">
        <f>IFERROR(AVERAGEIFS(SSDs!$H$5:$H$100,SSDs!$A$5:$A$100,"&gt;="&amp;Predictions!A455, SSDs!$A$5:$A$100,"&lt;"&amp;Predictions!A456), "")</f>
        <v/>
      </c>
      <c r="F456" t="str">
        <f t="shared" si="75"/>
        <v/>
      </c>
      <c r="G456" t="str">
        <f>IFERROR(AVERAGEIFS(XPoint!$H$5:$H$100,XPoint!$A$5:$A$100,"&gt;="&amp;Predictions!A455, XPoint!$A$5:$A$100,"&lt;"&amp;Predictions!A456), "")</f>
        <v/>
      </c>
      <c r="H456" t="str">
        <f t="shared" si="76"/>
        <v/>
      </c>
      <c r="J456" s="8">
        <f t="shared" si="68"/>
        <v>10.605025736389658</v>
      </c>
      <c r="K456" t="str">
        <f t="shared" si="69"/>
        <v/>
      </c>
      <c r="M456" s="8">
        <f t="shared" si="70"/>
        <v>9.6079334631213822</v>
      </c>
      <c r="N456" t="str">
        <f t="shared" si="71"/>
        <v/>
      </c>
      <c r="P456" s="8">
        <f t="shared" si="77"/>
        <v>3.8132909394113788</v>
      </c>
      <c r="Q456" t="str">
        <f t="shared" si="78"/>
        <v/>
      </c>
    </row>
    <row r="457" spans="1:17">
      <c r="A457" s="1">
        <f t="shared" si="72"/>
        <v>42644.6875</v>
      </c>
      <c r="B457">
        <f t="shared" si="73"/>
        <v>36.74999999999995</v>
      </c>
      <c r="C457" t="str">
        <f>IFERROR(AVERAGEIFS('Hard Drives'!$I$5:$I$355,'Hard Drives'!$A$5:$A$355,"&gt;="&amp;Predictions!A456,'Hard Drives'!$A$5:$A$355,"&lt;"&amp;Predictions!A457), "")</f>
        <v/>
      </c>
      <c r="D457" t="str">
        <f t="shared" si="74"/>
        <v/>
      </c>
      <c r="E457" t="str">
        <f>IFERROR(AVERAGEIFS(SSDs!$H$5:$H$100,SSDs!$A$5:$A$100,"&gt;="&amp;Predictions!A456, SSDs!$A$5:$A$100,"&lt;"&amp;Predictions!A457), "")</f>
        <v/>
      </c>
      <c r="F457" t="str">
        <f t="shared" si="75"/>
        <v/>
      </c>
      <c r="G457" t="str">
        <f>IFERROR(AVERAGEIFS(XPoint!$H$5:$H$100,XPoint!$A$5:$A$100,"&gt;="&amp;Predictions!A456, XPoint!$A$5:$A$100,"&lt;"&amp;Predictions!A457), "")</f>
        <v/>
      </c>
      <c r="H457" t="str">
        <f t="shared" si="76"/>
        <v/>
      </c>
      <c r="J457" s="8">
        <f t="shared" si="68"/>
        <v>10.610408931252701</v>
      </c>
      <c r="K457" t="str">
        <f t="shared" si="69"/>
        <v/>
      </c>
      <c r="M457" s="8">
        <f t="shared" si="70"/>
        <v>9.618723942410373</v>
      </c>
      <c r="N457" t="str">
        <f t="shared" si="71"/>
        <v/>
      </c>
      <c r="P457" s="8">
        <f t="shared" si="77"/>
        <v>4.1570991830314554</v>
      </c>
      <c r="Q457" t="str">
        <f t="shared" si="78"/>
        <v/>
      </c>
    </row>
    <row r="458" spans="1:17">
      <c r="A458" s="1">
        <f t="shared" si="72"/>
        <v>42675.125</v>
      </c>
      <c r="B458">
        <f t="shared" si="73"/>
        <v>36.833333333333286</v>
      </c>
      <c r="C458" t="str">
        <f>IFERROR(AVERAGEIFS('Hard Drives'!$I$5:$I$355,'Hard Drives'!$A$5:$A$355,"&gt;="&amp;Predictions!A457,'Hard Drives'!$A$5:$A$355,"&lt;"&amp;Predictions!A458), "")</f>
        <v/>
      </c>
      <c r="D458" t="str">
        <f t="shared" si="74"/>
        <v/>
      </c>
      <c r="E458" t="str">
        <f>IFERROR(AVERAGEIFS(SSDs!$H$5:$H$100,SSDs!$A$5:$A$100,"&gt;="&amp;Predictions!A457, SSDs!$A$5:$A$100,"&lt;"&amp;Predictions!A458), "")</f>
        <v/>
      </c>
      <c r="F458" t="str">
        <f t="shared" si="75"/>
        <v/>
      </c>
      <c r="G458" t="str">
        <f>IFERROR(AVERAGEIFS(XPoint!$H$5:$H$100,XPoint!$A$5:$A$100,"&gt;="&amp;Predictions!A457, XPoint!$A$5:$A$100,"&lt;"&amp;Predictions!A458), "")</f>
        <v/>
      </c>
      <c r="H458" t="str">
        <f t="shared" si="76"/>
        <v/>
      </c>
      <c r="J458" s="8">
        <f t="shared" si="68"/>
        <v>10.615736594525167</v>
      </c>
      <c r="K458" t="str">
        <f t="shared" si="69"/>
        <v/>
      </c>
      <c r="M458" s="8">
        <f t="shared" si="70"/>
        <v>9.6294362036006085</v>
      </c>
      <c r="N458" t="str">
        <f t="shared" si="71"/>
        <v/>
      </c>
      <c r="P458" s="8">
        <f t="shared" si="77"/>
        <v>4.5440639803672376</v>
      </c>
      <c r="Q458" t="str">
        <f t="shared" si="78"/>
        <v/>
      </c>
    </row>
    <row r="459" spans="1:17">
      <c r="A459" s="1">
        <f t="shared" si="72"/>
        <v>42705.5625</v>
      </c>
      <c r="B459">
        <f t="shared" si="73"/>
        <v>36.916666666666622</v>
      </c>
      <c r="C459" t="str">
        <f>IFERROR(AVERAGEIFS('Hard Drives'!$I$5:$I$355,'Hard Drives'!$A$5:$A$355,"&gt;="&amp;Predictions!A458,'Hard Drives'!$A$5:$A$355,"&lt;"&amp;Predictions!A459), "")</f>
        <v/>
      </c>
      <c r="D459" t="str">
        <f t="shared" si="74"/>
        <v/>
      </c>
      <c r="E459" t="str">
        <f>IFERROR(AVERAGEIFS(SSDs!$H$5:$H$100,SSDs!$A$5:$A$100,"&gt;="&amp;Predictions!A458, SSDs!$A$5:$A$100,"&lt;"&amp;Predictions!A459), "")</f>
        <v/>
      </c>
      <c r="F459" t="str">
        <f t="shared" si="75"/>
        <v/>
      </c>
      <c r="G459" t="str">
        <f>IFERROR(AVERAGEIFS(XPoint!$H$5:$H$100,XPoint!$A$5:$A$100,"&gt;="&amp;Predictions!A458, XPoint!$A$5:$A$100,"&lt;"&amp;Predictions!A459), "")</f>
        <v/>
      </c>
      <c r="H459" t="str">
        <f t="shared" si="76"/>
        <v/>
      </c>
      <c r="J459" s="8">
        <f t="shared" si="68"/>
        <v>10.621009241919385</v>
      </c>
      <c r="K459" t="str">
        <f t="shared" si="69"/>
        <v/>
      </c>
      <c r="M459" s="8">
        <f t="shared" si="70"/>
        <v>9.6400706414083714</v>
      </c>
      <c r="N459" t="str">
        <f t="shared" si="71"/>
        <v/>
      </c>
      <c r="P459" s="8">
        <f t="shared" si="77"/>
        <v>4.9792348730237199</v>
      </c>
      <c r="Q459" t="str">
        <f t="shared" si="78"/>
        <v/>
      </c>
    </row>
    <row r="460" spans="1:17">
      <c r="A460" s="1">
        <f t="shared" si="72"/>
        <v>42736</v>
      </c>
      <c r="B460">
        <f t="shared" si="73"/>
        <v>36.999999999999957</v>
      </c>
      <c r="C460" t="str">
        <f>IFERROR(AVERAGEIFS('Hard Drives'!$I$5:$I$355,'Hard Drives'!$A$5:$A$355,"&gt;="&amp;Predictions!A459,'Hard Drives'!$A$5:$A$355,"&lt;"&amp;Predictions!A460), "")</f>
        <v/>
      </c>
      <c r="D460" t="str">
        <f t="shared" si="74"/>
        <v/>
      </c>
      <c r="E460" t="str">
        <f>IFERROR(AVERAGEIFS(SSDs!$H$5:$H$100,SSDs!$A$5:$A$100,"&gt;="&amp;Predictions!A459, SSDs!$A$5:$A$100,"&lt;"&amp;Predictions!A460), "")</f>
        <v/>
      </c>
      <c r="F460" t="str">
        <f t="shared" si="75"/>
        <v/>
      </c>
      <c r="G460" t="str">
        <f>IFERROR(AVERAGEIFS(XPoint!$H$5:$H$100,XPoint!$A$5:$A$100,"&gt;="&amp;Predictions!A459, XPoint!$A$5:$A$100,"&lt;"&amp;Predictions!A460), "")</f>
        <v/>
      </c>
      <c r="H460" t="str">
        <f t="shared" si="76"/>
        <v/>
      </c>
      <c r="J460" s="8">
        <f t="shared" si="68"/>
        <v>10.626227385615529</v>
      </c>
      <c r="K460" t="str">
        <f t="shared" si="69"/>
        <v/>
      </c>
      <c r="M460" s="8">
        <f t="shared" si="70"/>
        <v>9.6506276516265608</v>
      </c>
      <c r="N460" t="str">
        <f t="shared" si="71"/>
        <v/>
      </c>
      <c r="P460" s="8">
        <f t="shared" si="77"/>
        <v>5.4675370160199286</v>
      </c>
      <c r="Q460" t="str">
        <f t="shared" si="78"/>
        <v/>
      </c>
    </row>
    <row r="461" spans="1:17">
      <c r="A461" s="1">
        <f t="shared" si="72"/>
        <v>42766.4375</v>
      </c>
      <c r="B461">
        <f t="shared" si="73"/>
        <v>37.083333333333293</v>
      </c>
      <c r="C461" t="str">
        <f>IFERROR(AVERAGEIFS('Hard Drives'!$I$5:$I$355,'Hard Drives'!$A$5:$A$355,"&gt;="&amp;Predictions!A460,'Hard Drives'!$A$5:$A$355,"&lt;"&amp;Predictions!A461), "")</f>
        <v/>
      </c>
      <c r="D461" t="str">
        <f t="shared" si="74"/>
        <v/>
      </c>
      <c r="E461" t="str">
        <f>IFERROR(AVERAGEIFS(SSDs!$H$5:$H$100,SSDs!$A$5:$A$100,"&gt;="&amp;Predictions!A460, SSDs!$A$5:$A$100,"&lt;"&amp;Predictions!A461), "")</f>
        <v/>
      </c>
      <c r="F461" t="str">
        <f t="shared" si="75"/>
        <v/>
      </c>
      <c r="G461" t="str">
        <f>IFERROR(AVERAGEIFS(XPoint!$H$5:$H$100,XPoint!$A$5:$A$100,"&gt;="&amp;Predictions!A460, XPoint!$A$5:$A$100,"&lt;"&amp;Predictions!A461), "")</f>
        <v/>
      </c>
      <c r="H461" t="str">
        <f t="shared" si="76"/>
        <v/>
      </c>
      <c r="J461" s="8">
        <f t="shared" si="68"/>
        <v>10.631391534256595</v>
      </c>
      <c r="K461" t="str">
        <f t="shared" si="69"/>
        <v/>
      </c>
      <c r="M461" s="8">
        <f t="shared" si="70"/>
        <v>9.6611076310555646</v>
      </c>
      <c r="N461" t="str">
        <f t="shared" si="71"/>
        <v/>
      </c>
      <c r="P461" s="8">
        <f t="shared" si="77"/>
        <v>6.0123170508545147</v>
      </c>
      <c r="Q461" t="str">
        <f t="shared" si="78"/>
        <v/>
      </c>
    </row>
    <row r="462" spans="1:17">
      <c r="A462" s="1">
        <f t="shared" si="72"/>
        <v>42796.875</v>
      </c>
      <c r="B462">
        <f t="shared" si="73"/>
        <v>37.166666666666629</v>
      </c>
      <c r="C462" t="str">
        <f>IFERROR(AVERAGEIFS('Hard Drives'!$I$5:$I$355,'Hard Drives'!$A$5:$A$355,"&gt;="&amp;Predictions!A461,'Hard Drives'!$A$5:$A$355,"&lt;"&amp;Predictions!A462), "")</f>
        <v/>
      </c>
      <c r="D462" t="str">
        <f t="shared" si="74"/>
        <v/>
      </c>
      <c r="E462" t="str">
        <f>IFERROR(AVERAGEIFS(SSDs!$H$5:$H$100,SSDs!$A$5:$A$100,"&gt;="&amp;Predictions!A461, SSDs!$A$5:$A$100,"&lt;"&amp;Predictions!A462), "")</f>
        <v/>
      </c>
      <c r="F462" t="str">
        <f t="shared" si="75"/>
        <v/>
      </c>
      <c r="G462" t="str">
        <f>IFERROR(AVERAGEIFS(XPoint!$H$5:$H$100,XPoint!$A$5:$A$100,"&gt;="&amp;Predictions!A461, XPoint!$A$5:$A$100,"&lt;"&amp;Predictions!A462), "")</f>
        <v/>
      </c>
      <c r="H462" t="str">
        <f t="shared" si="76"/>
        <v/>
      </c>
      <c r="J462" s="8">
        <f t="shared" si="68"/>
        <v>10.636502192944249</v>
      </c>
      <c r="K462" t="str">
        <f t="shared" si="69"/>
        <v/>
      </c>
      <c r="M462" s="8">
        <f t="shared" si="70"/>
        <v>9.6715109774352221</v>
      </c>
      <c r="N462" t="str">
        <f t="shared" si="71"/>
        <v/>
      </c>
      <c r="P462" s="8">
        <f t="shared" si="77"/>
        <v>6.6112168999225256</v>
      </c>
      <c r="Q462" t="str">
        <f t="shared" si="78"/>
        <v/>
      </c>
    </row>
    <row r="463" spans="1:17">
      <c r="A463" s="1">
        <f t="shared" si="72"/>
        <v>42827.3125</v>
      </c>
      <c r="B463">
        <f t="shared" si="73"/>
        <v>37.249999999999964</v>
      </c>
      <c r="C463" t="str">
        <f>IFERROR(AVERAGEIFS('Hard Drives'!$I$5:$I$355,'Hard Drives'!$A$5:$A$355,"&gt;="&amp;Predictions!A462,'Hard Drives'!$A$5:$A$355,"&lt;"&amp;Predictions!A463), "")</f>
        <v/>
      </c>
      <c r="D463" t="str">
        <f t="shared" si="74"/>
        <v/>
      </c>
      <c r="E463" t="str">
        <f>IFERROR(AVERAGEIFS(SSDs!$H$5:$H$100,SSDs!$A$5:$A$100,"&gt;="&amp;Predictions!A462, SSDs!$A$5:$A$100,"&lt;"&amp;Predictions!A463), "")</f>
        <v/>
      </c>
      <c r="F463" t="str">
        <f t="shared" si="75"/>
        <v/>
      </c>
      <c r="G463" t="str">
        <f>IFERROR(AVERAGEIFS(XPoint!$H$5:$H$100,XPoint!$A$5:$A$100,"&gt;="&amp;Predictions!A462, XPoint!$A$5:$A$100,"&lt;"&amp;Predictions!A463), "")</f>
        <v/>
      </c>
      <c r="H463" t="str">
        <f t="shared" si="76"/>
        <v/>
      </c>
      <c r="J463" s="8">
        <f t="shared" si="68"/>
        <v>10.641559863235504</v>
      </c>
      <c r="K463" t="str">
        <f t="shared" si="69"/>
        <v/>
      </c>
      <c r="M463" s="8">
        <f t="shared" si="70"/>
        <v>9.6818380893779459</v>
      </c>
      <c r="N463" t="str">
        <f t="shared" si="71"/>
        <v/>
      </c>
      <c r="P463" s="8">
        <f t="shared" si="77"/>
        <v>7.2460612237499289</v>
      </c>
      <c r="Q463" t="str">
        <f t="shared" si="78"/>
        <v/>
      </c>
    </row>
    <row r="464" spans="1:17">
      <c r="A464" s="1">
        <f t="shared" si="72"/>
        <v>42857.75</v>
      </c>
      <c r="B464">
        <f t="shared" si="73"/>
        <v>37.3333333333333</v>
      </c>
      <c r="C464" t="str">
        <f>IFERROR(AVERAGEIFS('Hard Drives'!$I$5:$I$355,'Hard Drives'!$A$5:$A$355,"&gt;="&amp;Predictions!A463,'Hard Drives'!$A$5:$A$355,"&lt;"&amp;Predictions!A464), "")</f>
        <v/>
      </c>
      <c r="D464" t="str">
        <f t="shared" si="74"/>
        <v/>
      </c>
      <c r="E464" t="str">
        <f>IFERROR(AVERAGEIFS(SSDs!$H$5:$H$100,SSDs!$A$5:$A$100,"&gt;="&amp;Predictions!A463, SSDs!$A$5:$A$100,"&lt;"&amp;Predictions!A464), "")</f>
        <v/>
      </c>
      <c r="F464" t="str">
        <f t="shared" si="75"/>
        <v/>
      </c>
      <c r="G464" t="str">
        <f>IFERROR(AVERAGEIFS(XPoint!$H$5:$H$100,XPoint!$A$5:$A$100,"&gt;="&amp;Predictions!A463, XPoint!$A$5:$A$100,"&lt;"&amp;Predictions!A464), "")</f>
        <v/>
      </c>
      <c r="H464" t="str">
        <f t="shared" si="76"/>
        <v/>
      </c>
      <c r="J464" s="8">
        <f t="shared" si="68"/>
        <v>10.646565043140217</v>
      </c>
      <c r="K464" t="str">
        <f t="shared" si="69"/>
        <v/>
      </c>
      <c r="M464" s="8">
        <f t="shared" si="70"/>
        <v>9.6920893663029748</v>
      </c>
      <c r="N464" t="str">
        <f t="shared" si="71"/>
        <v/>
      </c>
      <c r="P464" s="8">
        <f t="shared" si="77"/>
        <v>7.8655600934312666</v>
      </c>
      <c r="Q464" t="str">
        <f t="shared" si="78"/>
        <v/>
      </c>
    </row>
    <row r="465" spans="1:17">
      <c r="A465" s="1">
        <f t="shared" si="72"/>
        <v>42888.1875</v>
      </c>
      <c r="B465">
        <f t="shared" si="73"/>
        <v>37.416666666666636</v>
      </c>
      <c r="C465">
        <f>IFERROR(AVERAGEIFS('Hard Drives'!$I$5:$I$355,'Hard Drives'!$A$5:$A$355,"&gt;="&amp;Predictions!A464,'Hard Drives'!$A$5:$A$355,"&lt;"&amp;Predictions!A465), "")</f>
        <v>10.610838597087771</v>
      </c>
      <c r="D465">
        <f t="shared" si="74"/>
        <v>8.782415588727428</v>
      </c>
      <c r="E465">
        <f>IFERROR(AVERAGEIFS(SSDs!$H$5:$H$100,SSDs!$A$5:$A$100,"&gt;="&amp;Predictions!A464, SSDs!$A$5:$A$100,"&lt;"&amp;Predictions!A465), "")</f>
        <v>9.511747182694112</v>
      </c>
      <c r="F465">
        <f t="shared" si="75"/>
        <v>2.4107848343957512</v>
      </c>
      <c r="G465">
        <f>IFERROR(AVERAGEIFS(XPoint!$H$5:$H$100,XPoint!$A$5:$A$100,"&gt;="&amp;Predictions!A464, XPoint!$A$5:$A$100,"&lt;"&amp;Predictions!A465), "")</f>
        <v>8.3814638143911733</v>
      </c>
      <c r="H465">
        <f t="shared" si="76"/>
        <v>0.17872966338591756</v>
      </c>
      <c r="J465" s="8">
        <f t="shared" ref="J465:J528" si="79">$J$6+(($J$7-$J$6)/POWER(1+$J$8*EXP(-$J$9*(B465-$J$10)), 1/$J$11))</f>
        <v>10.651518227119407</v>
      </c>
      <c r="K465">
        <f t="shared" ref="K465:K528" si="80">IF(C465&lt;&gt;"", (C465-J465)^2, "")</f>
        <v>1.6548322995108263E-3</v>
      </c>
      <c r="M465" s="8">
        <f t="shared" ref="M465:M528" si="81">$M$6+(($M$7-$M$6)/POWER(1+$M$8*EXP(-$M$9*(B465-$M$10)), 1/$M$11))</f>
        <v>9.7022652083717134</v>
      </c>
      <c r="N465">
        <f t="shared" ref="N465:N528" si="82">IF(E465&lt;&gt;"", (E465-M465)^2, "")</f>
        <v>3.6297118108091164E-2</v>
      </c>
      <c r="P465" s="8">
        <f t="shared" si="77"/>
        <v>8.381458917837346</v>
      </c>
      <c r="Q465">
        <f t="shared" si="78"/>
        <v>2.3976239383585704E-11</v>
      </c>
    </row>
    <row r="466" spans="1:17">
      <c r="A466" s="1">
        <f t="shared" ref="A466:A529" si="83">A465+365.25/12</f>
        <v>42918.625</v>
      </c>
      <c r="B466">
        <f t="shared" ref="B466:B529" si="84">B465+1/12</f>
        <v>37.499999999999972</v>
      </c>
      <c r="C466" t="str">
        <f>IFERROR(AVERAGEIFS('Hard Drives'!$I$5:$I$355,'Hard Drives'!$A$5:$A$355,"&gt;="&amp;Predictions!A465,'Hard Drives'!$A$5:$A$355,"&lt;"&amp;Predictions!A466), "")</f>
        <v/>
      </c>
      <c r="D466" t="str">
        <f t="shared" ref="D466:D529" si="85">IF(C466&lt;&gt;"", (C466-$C$14)^2, "")</f>
        <v/>
      </c>
      <c r="E466" t="str">
        <f>IFERROR(AVERAGEIFS(SSDs!$H$5:$H$100,SSDs!$A$5:$A$100,"&gt;="&amp;Predictions!A465, SSDs!$A$5:$A$100,"&lt;"&amp;Predictions!A466), "")</f>
        <v/>
      </c>
      <c r="F466" t="str">
        <f t="shared" ref="F466:F529" si="86">IF(E466&lt;&gt;"", (E466-$E$14)^2, "")</f>
        <v/>
      </c>
      <c r="G466" t="str">
        <f>IFERROR(AVERAGEIFS(XPoint!$H$5:$H$100,XPoint!$A$5:$A$100,"&gt;="&amp;Predictions!A465, XPoint!$A$5:$A$100,"&lt;"&amp;Predictions!A466), "")</f>
        <v/>
      </c>
      <c r="H466" t="str">
        <f t="shared" ref="H466:H529" si="87">IF(G466&lt;&gt;"", (G466-$G$14)^2, "")</f>
        <v/>
      </c>
      <c r="J466" s="8">
        <f t="shared" si="79"/>
        <v>10.656419906084315</v>
      </c>
      <c r="K466" t="str">
        <f t="shared" si="80"/>
        <v/>
      </c>
      <c r="M466" s="8">
        <f t="shared" si="81"/>
        <v>9.7123660164242249</v>
      </c>
      <c r="N466" t="str">
        <f t="shared" si="82"/>
        <v/>
      </c>
      <c r="P466" s="8">
        <f t="shared" ref="P466:P529" si="88">$P$6+(($P$7-$P$6)/POWER(1+$P$8*EXP(-$P$9*(B466-$P$10)), 1/$P$11))</f>
        <v>8.7228178207748961</v>
      </c>
      <c r="Q466" t="str">
        <f t="shared" ref="Q466:Q529" si="89">IF(G466&lt;&gt;"", (G466-P466)^2, "")</f>
        <v/>
      </c>
    </row>
    <row r="467" spans="1:17">
      <c r="A467" s="1">
        <f t="shared" si="83"/>
        <v>42949.0625</v>
      </c>
      <c r="B467">
        <f t="shared" si="84"/>
        <v>37.583333333333307</v>
      </c>
      <c r="C467" t="str">
        <f>IFERROR(AVERAGEIFS('Hard Drives'!$I$5:$I$355,'Hard Drives'!$A$5:$A$355,"&gt;="&amp;Predictions!A466,'Hard Drives'!$A$5:$A$355,"&lt;"&amp;Predictions!A467), "")</f>
        <v/>
      </c>
      <c r="D467" t="str">
        <f t="shared" si="85"/>
        <v/>
      </c>
      <c r="E467" t="str">
        <f>IFERROR(AVERAGEIFS(SSDs!$H$5:$H$100,SSDs!$A$5:$A$100,"&gt;="&amp;Predictions!A466, SSDs!$A$5:$A$100,"&lt;"&amp;Predictions!A467), "")</f>
        <v/>
      </c>
      <c r="F467" t="str">
        <f t="shared" si="86"/>
        <v/>
      </c>
      <c r="G467" t="str">
        <f>IFERROR(AVERAGEIFS(XPoint!$H$5:$H$100,XPoint!$A$5:$A$100,"&gt;="&amp;Predictions!A466, XPoint!$A$5:$A$100,"&lt;"&amp;Predictions!A467), "")</f>
        <v/>
      </c>
      <c r="H467" t="str">
        <f t="shared" si="87"/>
        <v/>
      </c>
      <c r="J467" s="8">
        <f t="shared" si="79"/>
        <v>10.661270567396267</v>
      </c>
      <c r="K467" t="str">
        <f t="shared" si="80"/>
        <v/>
      </c>
      <c r="M467" s="8">
        <f t="shared" si="81"/>
        <v>9.7223921919167697</v>
      </c>
      <c r="N467" t="str">
        <f t="shared" si="82"/>
        <v/>
      </c>
      <c r="P467" s="8">
        <f t="shared" si="88"/>
        <v>8.901607358416836</v>
      </c>
      <c r="Q467" t="str">
        <f t="shared" si="89"/>
        <v/>
      </c>
    </row>
    <row r="468" spans="1:17">
      <c r="A468" s="1">
        <f t="shared" si="83"/>
        <v>42979.5</v>
      </c>
      <c r="B468">
        <f t="shared" si="84"/>
        <v>37.666666666666643</v>
      </c>
      <c r="C468" t="str">
        <f>IFERROR(AVERAGEIFS('Hard Drives'!$I$5:$I$355,'Hard Drives'!$A$5:$A$355,"&gt;="&amp;Predictions!A467,'Hard Drives'!$A$5:$A$355,"&lt;"&amp;Predictions!A468), "")</f>
        <v/>
      </c>
      <c r="D468" t="str">
        <f t="shared" si="85"/>
        <v/>
      </c>
      <c r="E468" t="str">
        <f>IFERROR(AVERAGEIFS(SSDs!$H$5:$H$100,SSDs!$A$5:$A$100,"&gt;="&amp;Predictions!A467, SSDs!$A$5:$A$100,"&lt;"&amp;Predictions!A468), "")</f>
        <v/>
      </c>
      <c r="F468" t="str">
        <f t="shared" si="86"/>
        <v/>
      </c>
      <c r="G468" t="str">
        <f>IFERROR(AVERAGEIFS(XPoint!$H$5:$H$100,XPoint!$A$5:$A$100,"&gt;="&amp;Predictions!A467, XPoint!$A$5:$A$100,"&lt;"&amp;Predictions!A468), "")</f>
        <v/>
      </c>
      <c r="H468" t="str">
        <f t="shared" si="87"/>
        <v/>
      </c>
      <c r="J468" s="8">
        <f t="shared" si="79"/>
        <v>10.666070694867226</v>
      </c>
      <c r="K468" t="str">
        <f t="shared" si="80"/>
        <v/>
      </c>
      <c r="M468" s="8">
        <f t="shared" si="81"/>
        <v>9.7323441368604851</v>
      </c>
      <c r="N468" t="str">
        <f t="shared" si="82"/>
        <v/>
      </c>
      <c r="P468" s="8">
        <f t="shared" si="88"/>
        <v>8.9809566352300596</v>
      </c>
      <c r="Q468" t="str">
        <f t="shared" si="89"/>
        <v/>
      </c>
    </row>
    <row r="469" spans="1:17">
      <c r="A469" s="1">
        <f t="shared" si="83"/>
        <v>43009.9375</v>
      </c>
      <c r="B469">
        <f t="shared" si="84"/>
        <v>37.749999999999979</v>
      </c>
      <c r="C469" t="str">
        <f>IFERROR(AVERAGEIFS('Hard Drives'!$I$5:$I$355,'Hard Drives'!$A$5:$A$355,"&gt;="&amp;Predictions!A468,'Hard Drives'!$A$5:$A$355,"&lt;"&amp;Predictions!A469), "")</f>
        <v/>
      </c>
      <c r="D469" t="str">
        <f t="shared" si="85"/>
        <v/>
      </c>
      <c r="E469" t="str">
        <f>IFERROR(AVERAGEIFS(SSDs!$H$5:$H$100,SSDs!$A$5:$A$100,"&gt;="&amp;Predictions!A468, SSDs!$A$5:$A$100,"&lt;"&amp;Predictions!A469), "")</f>
        <v/>
      </c>
      <c r="F469" t="str">
        <f t="shared" si="86"/>
        <v/>
      </c>
      <c r="G469" t="str">
        <f>IFERROR(AVERAGEIFS(XPoint!$H$5:$H$100,XPoint!$A$5:$A$100,"&gt;="&amp;Predictions!A468, XPoint!$A$5:$A$100,"&lt;"&amp;Predictions!A469), "")</f>
        <v/>
      </c>
      <c r="H469" t="str">
        <f t="shared" si="87"/>
        <v/>
      </c>
      <c r="J469" s="8">
        <f t="shared" si="79"/>
        <v>10.670820768761113</v>
      </c>
      <c r="K469" t="str">
        <f t="shared" si="80"/>
        <v/>
      </c>
      <c r="M469" s="8">
        <f t="shared" si="81"/>
        <v>9.7422222537611134</v>
      </c>
      <c r="N469" t="str">
        <f t="shared" si="82"/>
        <v/>
      </c>
      <c r="P469" s="8">
        <f t="shared" si="88"/>
        <v>9.0132080432707689</v>
      </c>
      <c r="Q469" t="str">
        <f t="shared" si="89"/>
        <v/>
      </c>
    </row>
    <row r="470" spans="1:17">
      <c r="A470" s="1">
        <f t="shared" si="83"/>
        <v>43040.375</v>
      </c>
      <c r="B470">
        <f t="shared" si="84"/>
        <v>37.833333333333314</v>
      </c>
      <c r="C470" t="str">
        <f>IFERROR(AVERAGEIFS('Hard Drives'!$I$5:$I$355,'Hard Drives'!$A$5:$A$355,"&gt;="&amp;Predictions!A469,'Hard Drives'!$A$5:$A$355,"&lt;"&amp;Predictions!A470), "")</f>
        <v/>
      </c>
      <c r="D470" t="str">
        <f t="shared" si="85"/>
        <v/>
      </c>
      <c r="E470" t="str">
        <f>IFERROR(AVERAGEIFS(SSDs!$H$5:$H$100,SSDs!$A$5:$A$100,"&gt;="&amp;Predictions!A469, SSDs!$A$5:$A$100,"&lt;"&amp;Predictions!A470), "")</f>
        <v/>
      </c>
      <c r="F470" t="str">
        <f t="shared" si="86"/>
        <v/>
      </c>
      <c r="G470" t="str">
        <f>IFERROR(AVERAGEIFS(XPoint!$H$5:$H$100,XPoint!$A$5:$A$100,"&gt;="&amp;Predictions!A469, XPoint!$A$5:$A$100,"&lt;"&amp;Predictions!A470), "")</f>
        <v/>
      </c>
      <c r="H470" t="str">
        <f t="shared" si="87"/>
        <v/>
      </c>
      <c r="J470" s="8">
        <f t="shared" si="79"/>
        <v>10.67552126579578</v>
      </c>
      <c r="K470" t="str">
        <f t="shared" si="80"/>
        <v/>
      </c>
      <c r="M470" s="8">
        <f t="shared" si="81"/>
        <v>9.752026945559809</v>
      </c>
      <c r="N470" t="str">
        <f t="shared" si="82"/>
        <v/>
      </c>
      <c r="P470" s="8">
        <f t="shared" si="88"/>
        <v>9.0258146810546336</v>
      </c>
      <c r="Q470" t="str">
        <f t="shared" si="89"/>
        <v/>
      </c>
    </row>
    <row r="471" spans="1:17">
      <c r="A471" s="1">
        <f t="shared" si="83"/>
        <v>43070.8125</v>
      </c>
      <c r="B471">
        <f t="shared" si="84"/>
        <v>37.91666666666665</v>
      </c>
      <c r="C471" t="str">
        <f>IFERROR(AVERAGEIFS('Hard Drives'!$I$5:$I$355,'Hard Drives'!$A$5:$A$355,"&gt;="&amp;Predictions!A470,'Hard Drives'!$A$5:$A$355,"&lt;"&amp;Predictions!A471), "")</f>
        <v/>
      </c>
      <c r="D471" t="str">
        <f t="shared" si="85"/>
        <v/>
      </c>
      <c r="E471" t="str">
        <f>IFERROR(AVERAGEIFS(SSDs!$H$5:$H$100,SSDs!$A$5:$A$100,"&gt;="&amp;Predictions!A470, SSDs!$A$5:$A$100,"&lt;"&amp;Predictions!A471), "")</f>
        <v/>
      </c>
      <c r="F471" t="str">
        <f t="shared" si="86"/>
        <v/>
      </c>
      <c r="G471" t="str">
        <f>IFERROR(AVERAGEIFS(XPoint!$H$5:$H$100,XPoint!$A$5:$A$100,"&gt;="&amp;Predictions!A470, XPoint!$A$5:$A$100,"&lt;"&amp;Predictions!A471), "")</f>
        <v/>
      </c>
      <c r="H471" t="str">
        <f t="shared" si="87"/>
        <v/>
      </c>
      <c r="J471" s="8">
        <f t="shared" si="79"/>
        <v>10.680172659145684</v>
      </c>
      <c r="K471" t="str">
        <f t="shared" si="80"/>
        <v/>
      </c>
      <c r="M471" s="8">
        <f t="shared" si="81"/>
        <v>9.7617586155750367</v>
      </c>
      <c r="N471" t="str">
        <f t="shared" si="82"/>
        <v/>
      </c>
      <c r="P471" s="8">
        <f t="shared" si="88"/>
        <v>9.0306649554096836</v>
      </c>
      <c r="Q471" t="str">
        <f t="shared" si="89"/>
        <v/>
      </c>
    </row>
    <row r="472" spans="1:17">
      <c r="A472" s="1">
        <f t="shared" si="83"/>
        <v>43101.25</v>
      </c>
      <c r="B472">
        <f t="shared" si="84"/>
        <v>37.999999999999986</v>
      </c>
      <c r="C472" t="str">
        <f>IFERROR(AVERAGEIFS('Hard Drives'!$I$5:$I$355,'Hard Drives'!$A$5:$A$355,"&gt;="&amp;Predictions!A471,'Hard Drives'!$A$5:$A$355,"&lt;"&amp;Predictions!A472), "")</f>
        <v/>
      </c>
      <c r="D472" t="str">
        <f t="shared" si="85"/>
        <v/>
      </c>
      <c r="E472" t="str">
        <f>IFERROR(AVERAGEIFS(SSDs!$H$5:$H$100,SSDs!$A$5:$A$100,"&gt;="&amp;Predictions!A471, SSDs!$A$5:$A$100,"&lt;"&amp;Predictions!A472), "")</f>
        <v/>
      </c>
      <c r="F472" t="str">
        <f t="shared" si="86"/>
        <v/>
      </c>
      <c r="G472" t="str">
        <f>IFERROR(AVERAGEIFS(XPoint!$H$5:$H$100,XPoint!$A$5:$A$100,"&gt;="&amp;Predictions!A471, XPoint!$A$5:$A$100,"&lt;"&amp;Predictions!A472), "")</f>
        <v/>
      </c>
      <c r="H472" t="str">
        <f t="shared" si="87"/>
        <v/>
      </c>
      <c r="J472" s="8">
        <f t="shared" si="79"/>
        <v>10.684775418445238</v>
      </c>
      <c r="K472" t="str">
        <f t="shared" si="80"/>
        <v/>
      </c>
      <c r="M472" s="8">
        <f t="shared" si="81"/>
        <v>9.7714176674454638</v>
      </c>
      <c r="N472" t="str">
        <f t="shared" si="82"/>
        <v/>
      </c>
      <c r="P472" s="8">
        <f t="shared" si="88"/>
        <v>9.0325195304205863</v>
      </c>
      <c r="Q472" t="str">
        <f t="shared" si="89"/>
        <v/>
      </c>
    </row>
    <row r="473" spans="1:17">
      <c r="A473" s="1">
        <f t="shared" si="83"/>
        <v>43131.6875</v>
      </c>
      <c r="B473">
        <f t="shared" si="84"/>
        <v>38.083333333333321</v>
      </c>
      <c r="C473" t="str">
        <f>IFERROR(AVERAGEIFS('Hard Drives'!$I$5:$I$355,'Hard Drives'!$A$5:$A$355,"&gt;="&amp;Predictions!A472,'Hard Drives'!$A$5:$A$355,"&lt;"&amp;Predictions!A473), "")</f>
        <v/>
      </c>
      <c r="D473" t="str">
        <f t="shared" si="85"/>
        <v/>
      </c>
      <c r="E473" t="str">
        <f>IFERROR(AVERAGEIFS(SSDs!$H$5:$H$100,SSDs!$A$5:$A$100,"&gt;="&amp;Predictions!A472, SSDs!$A$5:$A$100,"&lt;"&amp;Predictions!A473), "")</f>
        <v/>
      </c>
      <c r="F473" t="str">
        <f t="shared" si="86"/>
        <v/>
      </c>
      <c r="G473" t="str">
        <f>IFERROR(AVERAGEIFS(XPoint!$H$5:$H$100,XPoint!$A$5:$A$100,"&gt;="&amp;Predictions!A472, XPoint!$A$5:$A$100,"&lt;"&amp;Predictions!A473), "")</f>
        <v/>
      </c>
      <c r="H473" t="str">
        <f t="shared" si="87"/>
        <v/>
      </c>
      <c r="J473" s="8">
        <f t="shared" si="79"/>
        <v>10.689330009792778</v>
      </c>
      <c r="K473" t="str">
        <f t="shared" si="80"/>
        <v/>
      </c>
      <c r="M473" s="8">
        <f t="shared" si="81"/>
        <v>9.781004505073966</v>
      </c>
      <c r="N473" t="str">
        <f t="shared" si="82"/>
        <v/>
      </c>
      <c r="P473" s="8">
        <f t="shared" si="88"/>
        <v>9.0332269682148016</v>
      </c>
      <c r="Q473" t="str">
        <f t="shared" si="89"/>
        <v/>
      </c>
    </row>
    <row r="474" spans="1:17">
      <c r="A474" s="1">
        <f t="shared" si="83"/>
        <v>43162.125</v>
      </c>
      <c r="B474">
        <f t="shared" si="84"/>
        <v>38.166666666666657</v>
      </c>
      <c r="C474" t="str">
        <f>IFERROR(AVERAGEIFS('Hard Drives'!$I$5:$I$355,'Hard Drives'!$A$5:$A$355,"&gt;="&amp;Predictions!A473,'Hard Drives'!$A$5:$A$355,"&lt;"&amp;Predictions!A474), "")</f>
        <v/>
      </c>
      <c r="D474" t="str">
        <f t="shared" si="85"/>
        <v/>
      </c>
      <c r="E474" t="str">
        <f>IFERROR(AVERAGEIFS(SSDs!$H$5:$H$100,SSDs!$A$5:$A$100,"&gt;="&amp;Predictions!A473, SSDs!$A$5:$A$100,"&lt;"&amp;Predictions!A474), "")</f>
        <v/>
      </c>
      <c r="F474" t="str">
        <f t="shared" si="86"/>
        <v/>
      </c>
      <c r="G474" t="str">
        <f>IFERROR(AVERAGEIFS(XPoint!$H$5:$H$100,XPoint!$A$5:$A$100,"&gt;="&amp;Predictions!A473, XPoint!$A$5:$A$100,"&lt;"&amp;Predictions!A474), "")</f>
        <v/>
      </c>
      <c r="H474" t="str">
        <f t="shared" si="87"/>
        <v/>
      </c>
      <c r="J474" s="8">
        <f t="shared" si="79"/>
        <v>10.693836895755149</v>
      </c>
      <c r="K474" t="str">
        <f t="shared" si="80"/>
        <v/>
      </c>
      <c r="M474" s="8">
        <f t="shared" si="81"/>
        <v>9.7905195325726257</v>
      </c>
      <c r="N474" t="str">
        <f t="shared" si="82"/>
        <v/>
      </c>
      <c r="P474" s="8">
        <f t="shared" si="88"/>
        <v>9.0334965786505173</v>
      </c>
      <c r="Q474" t="str">
        <f t="shared" si="89"/>
        <v/>
      </c>
    </row>
    <row r="475" spans="1:17">
      <c r="A475" s="1">
        <f t="shared" si="83"/>
        <v>43192.5625</v>
      </c>
      <c r="B475">
        <f t="shared" si="84"/>
        <v>38.249999999999993</v>
      </c>
      <c r="C475" t="str">
        <f>IFERROR(AVERAGEIFS('Hard Drives'!$I$5:$I$355,'Hard Drives'!$A$5:$A$355,"&gt;="&amp;Predictions!A474,'Hard Drives'!$A$5:$A$355,"&lt;"&amp;Predictions!A475), "")</f>
        <v/>
      </c>
      <c r="D475" t="str">
        <f t="shared" si="85"/>
        <v/>
      </c>
      <c r="E475" t="str">
        <f>IFERROR(AVERAGEIFS(SSDs!$H$5:$H$100,SSDs!$A$5:$A$100,"&gt;="&amp;Predictions!A474, SSDs!$A$5:$A$100,"&lt;"&amp;Predictions!A475), "")</f>
        <v/>
      </c>
      <c r="F475" t="str">
        <f t="shared" si="86"/>
        <v/>
      </c>
      <c r="G475" t="str">
        <f>IFERROR(AVERAGEIFS(XPoint!$H$5:$H$100,XPoint!$A$5:$A$100,"&gt;="&amp;Predictions!A474, XPoint!$A$5:$A$100,"&lt;"&amp;Predictions!A475), "")</f>
        <v/>
      </c>
      <c r="H475" t="str">
        <f t="shared" si="87"/>
        <v/>
      </c>
      <c r="J475" s="8">
        <f t="shared" si="79"/>
        <v>10.698296535372931</v>
      </c>
      <c r="K475" t="str">
        <f t="shared" si="80"/>
        <v/>
      </c>
      <c r="M475" s="8">
        <f t="shared" si="81"/>
        <v>9.79996315420874</v>
      </c>
      <c r="N475" t="str">
        <f t="shared" si="82"/>
        <v/>
      </c>
      <c r="P475" s="8">
        <f t="shared" si="88"/>
        <v>9.0335992937550671</v>
      </c>
      <c r="Q475" t="str">
        <f t="shared" si="89"/>
        <v/>
      </c>
    </row>
    <row r="476" spans="1:17">
      <c r="A476" s="1">
        <f t="shared" si="83"/>
        <v>43223</v>
      </c>
      <c r="B476">
        <f t="shared" si="84"/>
        <v>38.333333333333329</v>
      </c>
      <c r="C476">
        <f>IFERROR(AVERAGEIFS('Hard Drives'!$I$5:$I$355,'Hard Drives'!$A$5:$A$355,"&gt;="&amp;Predictions!A475,'Hard Drives'!$A$5:$A$355,"&lt;"&amp;Predictions!A476), "")</f>
        <v>10.647044062278855</v>
      </c>
      <c r="D476">
        <f t="shared" si="85"/>
        <v>8.9983172347823537</v>
      </c>
      <c r="E476">
        <f>IFERROR(AVERAGEIFS(SSDs!$H$5:$H$100,SSDs!$A$5:$A$100,"&gt;="&amp;Predictions!A475, SSDs!$A$5:$A$100,"&lt;"&amp;Predictions!A476), "")</f>
        <v>9.5855421618096717</v>
      </c>
      <c r="F476">
        <f t="shared" si="86"/>
        <v>2.6453890673157834</v>
      </c>
      <c r="G476">
        <f>IFERROR(AVERAGEIFS(XPoint!$H$5:$H$100,XPoint!$A$5:$A$100,"&gt;="&amp;Predictions!A475, XPoint!$A$5:$A$100,"&lt;"&amp;Predictions!A476), "")</f>
        <v>8.9410935828281222</v>
      </c>
      <c r="H476">
        <f t="shared" si="87"/>
        <v>0.96509812901052405</v>
      </c>
      <c r="J476" s="8">
        <f t="shared" si="79"/>
        <v>10.702709384166225</v>
      </c>
      <c r="K476">
        <f t="shared" si="80"/>
        <v>3.0986280608244579E-3</v>
      </c>
      <c r="M476" s="8">
        <f t="shared" si="81"/>
        <v>9.8093357743519185</v>
      </c>
      <c r="N476">
        <f t="shared" si="82"/>
        <v>5.0083581014709298E-2</v>
      </c>
      <c r="P476" s="8">
        <f t="shared" si="88"/>
        <v>9.0336384205655431</v>
      </c>
      <c r="Q476">
        <f t="shared" si="89"/>
        <v>8.564546991845572E-3</v>
      </c>
    </row>
    <row r="477" spans="1:17">
      <c r="A477" s="1">
        <f t="shared" si="83"/>
        <v>43253.4375</v>
      </c>
      <c r="B477">
        <f t="shared" si="84"/>
        <v>38.416666666666664</v>
      </c>
      <c r="C477" t="str">
        <f>IFERROR(AVERAGEIFS('Hard Drives'!$I$5:$I$355,'Hard Drives'!$A$5:$A$355,"&gt;="&amp;Predictions!A476,'Hard Drives'!$A$5:$A$355,"&lt;"&amp;Predictions!A477), "")</f>
        <v/>
      </c>
      <c r="D477" t="str">
        <f t="shared" si="85"/>
        <v/>
      </c>
      <c r="E477" t="str">
        <f>IFERROR(AVERAGEIFS(SSDs!$H$5:$H$100,SSDs!$A$5:$A$100,"&gt;="&amp;Predictions!A476, SSDs!$A$5:$A$100,"&lt;"&amp;Predictions!A477), "")</f>
        <v/>
      </c>
      <c r="F477" t="str">
        <f t="shared" si="86"/>
        <v/>
      </c>
      <c r="G477" t="str">
        <f>IFERROR(AVERAGEIFS(XPoint!$H$5:$H$100,XPoint!$A$5:$A$100,"&gt;="&amp;Predictions!A476, XPoint!$A$5:$A$100,"&lt;"&amp;Predictions!A477), "")</f>
        <v/>
      </c>
      <c r="H477" t="str">
        <f t="shared" si="87"/>
        <v/>
      </c>
      <c r="J477" s="8">
        <f t="shared" si="79"/>
        <v>10.707075894141024</v>
      </c>
      <c r="K477" t="str">
        <f t="shared" si="80"/>
        <v/>
      </c>
      <c r="M477" s="8">
        <f t="shared" si="81"/>
        <v>9.8186377974221024</v>
      </c>
      <c r="N477" t="str">
        <f t="shared" si="82"/>
        <v/>
      </c>
      <c r="P477" s="8">
        <f t="shared" si="88"/>
        <v>9.0336533242168979</v>
      </c>
      <c r="Q477" t="str">
        <f t="shared" si="89"/>
        <v/>
      </c>
    </row>
    <row r="478" spans="1:17">
      <c r="A478" s="1">
        <f t="shared" si="83"/>
        <v>43283.875</v>
      </c>
      <c r="B478">
        <f t="shared" si="84"/>
        <v>38.5</v>
      </c>
      <c r="C478" t="str">
        <f>IFERROR(AVERAGEIFS('Hard Drives'!$I$5:$I$355,'Hard Drives'!$A$5:$A$355,"&gt;="&amp;Predictions!A477,'Hard Drives'!$A$5:$A$355,"&lt;"&amp;Predictions!A478), "")</f>
        <v/>
      </c>
      <c r="D478" t="str">
        <f t="shared" si="85"/>
        <v/>
      </c>
      <c r="E478" t="str">
        <f>IFERROR(AVERAGEIFS(SSDs!$H$5:$H$100,SSDs!$A$5:$A$100,"&gt;="&amp;Predictions!A477, SSDs!$A$5:$A$100,"&lt;"&amp;Predictions!A478), "")</f>
        <v/>
      </c>
      <c r="F478" t="str">
        <f t="shared" si="86"/>
        <v/>
      </c>
      <c r="G478" t="str">
        <f>IFERROR(AVERAGEIFS(XPoint!$H$5:$H$100,XPoint!$A$5:$A$100,"&gt;="&amp;Predictions!A477, XPoint!$A$5:$A$100,"&lt;"&amp;Predictions!A478), "")</f>
        <v/>
      </c>
      <c r="H478" t="str">
        <f t="shared" si="87"/>
        <v/>
      </c>
      <c r="J478" s="8">
        <f t="shared" si="79"/>
        <v>10.711396513796124</v>
      </c>
      <c r="K478" t="str">
        <f t="shared" si="80"/>
        <v/>
      </c>
      <c r="M478" s="8">
        <f t="shared" si="81"/>
        <v>9.827869627838604</v>
      </c>
      <c r="N478" t="str">
        <f t="shared" si="82"/>
        <v/>
      </c>
      <c r="P478" s="8">
        <f t="shared" si="88"/>
        <v>9.0336590010036009</v>
      </c>
      <c r="Q478" t="str">
        <f t="shared" si="89"/>
        <v/>
      </c>
    </row>
    <row r="479" spans="1:17">
      <c r="A479" s="1">
        <f t="shared" si="83"/>
        <v>43314.3125</v>
      </c>
      <c r="B479">
        <f t="shared" si="84"/>
        <v>38.583333333333336</v>
      </c>
      <c r="C479" t="str">
        <f>IFERROR(AVERAGEIFS('Hard Drives'!$I$5:$I$355,'Hard Drives'!$A$5:$A$355,"&gt;="&amp;Predictions!A478,'Hard Drives'!$A$5:$A$355,"&lt;"&amp;Predictions!A479), "")</f>
        <v/>
      </c>
      <c r="D479" t="str">
        <f t="shared" si="85"/>
        <v/>
      </c>
      <c r="E479" t="str">
        <f>IFERROR(AVERAGEIFS(SSDs!$H$5:$H$100,SSDs!$A$5:$A$100,"&gt;="&amp;Predictions!A478, SSDs!$A$5:$A$100,"&lt;"&amp;Predictions!A479), "")</f>
        <v/>
      </c>
      <c r="F479" t="str">
        <f t="shared" si="86"/>
        <v/>
      </c>
      <c r="G479" t="str">
        <f>IFERROR(AVERAGEIFS(XPoint!$H$5:$H$100,XPoint!$A$5:$A$100,"&gt;="&amp;Predictions!A478, XPoint!$A$5:$A$100,"&lt;"&amp;Predictions!A479), "")</f>
        <v/>
      </c>
      <c r="H479" t="str">
        <f t="shared" si="87"/>
        <v/>
      </c>
      <c r="J479" s="8">
        <f t="shared" si="79"/>
        <v>10.715671688130591</v>
      </c>
      <c r="K479" t="str">
        <f t="shared" si="80"/>
        <v/>
      </c>
      <c r="M479" s="8">
        <f t="shared" si="81"/>
        <v>9.8370316699701892</v>
      </c>
      <c r="N479" t="str">
        <f t="shared" si="82"/>
        <v/>
      </c>
      <c r="P479" s="8">
        <f t="shared" si="88"/>
        <v>9.033661163270466</v>
      </c>
      <c r="Q479" t="str">
        <f t="shared" si="89"/>
        <v/>
      </c>
    </row>
    <row r="480" spans="1:17">
      <c r="A480" s="1">
        <f t="shared" si="83"/>
        <v>43344.75</v>
      </c>
      <c r="B480">
        <f t="shared" si="84"/>
        <v>38.666666666666671</v>
      </c>
      <c r="C480" t="str">
        <f>IFERROR(AVERAGEIFS('Hard Drives'!$I$5:$I$355,'Hard Drives'!$A$5:$A$355,"&gt;="&amp;Predictions!A479,'Hard Drives'!$A$5:$A$355,"&lt;"&amp;Predictions!A480), "")</f>
        <v/>
      </c>
      <c r="D480" t="str">
        <f t="shared" si="85"/>
        <v/>
      </c>
      <c r="E480" t="str">
        <f>IFERROR(AVERAGEIFS(SSDs!$H$5:$H$100,SSDs!$A$5:$A$100,"&gt;="&amp;Predictions!A479, SSDs!$A$5:$A$100,"&lt;"&amp;Predictions!A480), "")</f>
        <v/>
      </c>
      <c r="F480" t="str">
        <f t="shared" si="86"/>
        <v/>
      </c>
      <c r="G480" t="str">
        <f>IFERROR(AVERAGEIFS(XPoint!$H$5:$H$100,XPoint!$A$5:$A$100,"&gt;="&amp;Predictions!A479, XPoint!$A$5:$A$100,"&lt;"&amp;Predictions!A480), "")</f>
        <v/>
      </c>
      <c r="H480" t="str">
        <f t="shared" si="87"/>
        <v/>
      </c>
      <c r="J480" s="8">
        <f t="shared" si="79"/>
        <v>10.71990185865174</v>
      </c>
      <c r="K480" t="str">
        <f t="shared" si="80"/>
        <v/>
      </c>
      <c r="M480" s="8">
        <f t="shared" si="81"/>
        <v>9.8461243280860522</v>
      </c>
      <c r="N480" t="str">
        <f t="shared" si="82"/>
        <v/>
      </c>
      <c r="P480" s="8">
        <f t="shared" si="88"/>
        <v>9.0336619868675498</v>
      </c>
      <c r="Q480" t="str">
        <f t="shared" si="89"/>
        <v/>
      </c>
    </row>
    <row r="481" spans="1:17">
      <c r="A481" s="1">
        <f t="shared" si="83"/>
        <v>43375.1875</v>
      </c>
      <c r="B481">
        <f t="shared" si="84"/>
        <v>38.750000000000007</v>
      </c>
      <c r="C481" t="str">
        <f>IFERROR(AVERAGEIFS('Hard Drives'!$I$5:$I$355,'Hard Drives'!$A$5:$A$355,"&gt;="&amp;Predictions!A480,'Hard Drives'!$A$5:$A$355,"&lt;"&amp;Predictions!A481), "")</f>
        <v/>
      </c>
      <c r="D481" t="str">
        <f t="shared" si="85"/>
        <v/>
      </c>
      <c r="E481" t="str">
        <f>IFERROR(AVERAGEIFS(SSDs!$H$5:$H$100,SSDs!$A$5:$A$100,"&gt;="&amp;Predictions!A480, SSDs!$A$5:$A$100,"&lt;"&amp;Predictions!A481), "")</f>
        <v/>
      </c>
      <c r="F481" t="str">
        <f t="shared" si="86"/>
        <v/>
      </c>
      <c r="G481" t="str">
        <f>IFERROR(AVERAGEIFS(XPoint!$H$5:$H$100,XPoint!$A$5:$A$100,"&gt;="&amp;Predictions!A480, XPoint!$A$5:$A$100,"&lt;"&amp;Predictions!A481), "")</f>
        <v/>
      </c>
      <c r="H481" t="str">
        <f t="shared" si="87"/>
        <v/>
      </c>
      <c r="J481" s="8">
        <f t="shared" si="79"/>
        <v>10.72408746338362</v>
      </c>
      <c r="K481" t="str">
        <f t="shared" si="80"/>
        <v/>
      </c>
      <c r="M481" s="8">
        <f t="shared" si="81"/>
        <v>9.8551480063077896</v>
      </c>
      <c r="N481" t="str">
        <f t="shared" si="82"/>
        <v/>
      </c>
      <c r="P481" s="8">
        <f t="shared" si="88"/>
        <v>9.0336623005713967</v>
      </c>
      <c r="Q481" t="str">
        <f t="shared" si="89"/>
        <v/>
      </c>
    </row>
    <row r="482" spans="1:17">
      <c r="A482" s="1">
        <f t="shared" si="83"/>
        <v>43405.625</v>
      </c>
      <c r="B482">
        <f t="shared" si="84"/>
        <v>38.833333333333343</v>
      </c>
      <c r="C482" t="str">
        <f>IFERROR(AVERAGEIFS('Hard Drives'!$I$5:$I$355,'Hard Drives'!$A$5:$A$355,"&gt;="&amp;Predictions!A481,'Hard Drives'!$A$5:$A$355,"&lt;"&amp;Predictions!A482), "")</f>
        <v/>
      </c>
      <c r="D482" t="str">
        <f t="shared" si="85"/>
        <v/>
      </c>
      <c r="E482" t="str">
        <f>IFERROR(AVERAGEIFS(SSDs!$H$5:$H$100,SSDs!$A$5:$A$100,"&gt;="&amp;Predictions!A481, SSDs!$A$5:$A$100,"&lt;"&amp;Predictions!A482), "")</f>
        <v/>
      </c>
      <c r="F482" t="str">
        <f t="shared" si="86"/>
        <v/>
      </c>
      <c r="G482" t="str">
        <f>IFERROR(AVERAGEIFS(XPoint!$H$5:$H$100,XPoint!$A$5:$A$100,"&gt;="&amp;Predictions!A481, XPoint!$A$5:$A$100,"&lt;"&amp;Predictions!A482), "")</f>
        <v/>
      </c>
      <c r="H482" t="str">
        <f t="shared" si="87"/>
        <v/>
      </c>
      <c r="J482" s="8">
        <f t="shared" si="79"/>
        <v>10.728228936875993</v>
      </c>
      <c r="K482" t="str">
        <f t="shared" si="80"/>
        <v/>
      </c>
      <c r="M482" s="8">
        <f t="shared" si="81"/>
        <v>9.8641031085623734</v>
      </c>
      <c r="N482" t="str">
        <f t="shared" si="82"/>
        <v/>
      </c>
      <c r="P482" s="8">
        <f t="shared" si="88"/>
        <v>9.0336624200595139</v>
      </c>
      <c r="Q482" t="str">
        <f t="shared" si="89"/>
        <v/>
      </c>
    </row>
    <row r="483" spans="1:17">
      <c r="A483" s="1">
        <f t="shared" si="83"/>
        <v>43436.0625</v>
      </c>
      <c r="B483">
        <f t="shared" si="84"/>
        <v>38.916666666666679</v>
      </c>
      <c r="C483" t="str">
        <f>IFERROR(AVERAGEIFS('Hard Drives'!$I$5:$I$355,'Hard Drives'!$A$5:$A$355,"&gt;="&amp;Predictions!A482,'Hard Drives'!$A$5:$A$355,"&lt;"&amp;Predictions!A483), "")</f>
        <v/>
      </c>
      <c r="D483" t="str">
        <f t="shared" si="85"/>
        <v/>
      </c>
      <c r="E483" t="str">
        <f>IFERROR(AVERAGEIFS(SSDs!$H$5:$H$100,SSDs!$A$5:$A$100,"&gt;="&amp;Predictions!A482, SSDs!$A$5:$A$100,"&lt;"&amp;Predictions!A483), "")</f>
        <v/>
      </c>
      <c r="F483" t="str">
        <f t="shared" si="86"/>
        <v/>
      </c>
      <c r="G483" t="str">
        <f>IFERROR(AVERAGEIFS(XPoint!$H$5:$H$100,XPoint!$A$5:$A$100,"&gt;="&amp;Predictions!A482, XPoint!$A$5:$A$100,"&lt;"&amp;Predictions!A483), "")</f>
        <v/>
      </c>
      <c r="H483" t="str">
        <f t="shared" si="87"/>
        <v/>
      </c>
      <c r="J483" s="8">
        <f t="shared" si="79"/>
        <v>10.732326710213783</v>
      </c>
      <c r="K483" t="str">
        <f t="shared" si="80"/>
        <v/>
      </c>
      <c r="M483" s="8">
        <f t="shared" si="81"/>
        <v>9.8729900385359937</v>
      </c>
      <c r="N483" t="str">
        <f t="shared" si="82"/>
        <v/>
      </c>
      <c r="P483" s="8">
        <f t="shared" si="88"/>
        <v>9.0336624655718918</v>
      </c>
      <c r="Q483" t="str">
        <f t="shared" si="89"/>
        <v/>
      </c>
    </row>
    <row r="484" spans="1:17">
      <c r="A484" s="1">
        <f t="shared" si="83"/>
        <v>43466.5</v>
      </c>
      <c r="B484">
        <f t="shared" si="84"/>
        <v>39.000000000000014</v>
      </c>
      <c r="C484" t="str">
        <f>IFERROR(AVERAGEIFS('Hard Drives'!$I$5:$I$355,'Hard Drives'!$A$5:$A$355,"&gt;="&amp;Predictions!A483,'Hard Drives'!$A$5:$A$355,"&lt;"&amp;Predictions!A484), "")</f>
        <v/>
      </c>
      <c r="D484" t="str">
        <f t="shared" si="85"/>
        <v/>
      </c>
      <c r="E484" t="str">
        <f>IFERROR(AVERAGEIFS(SSDs!$H$5:$H$100,SSDs!$A$5:$A$100,"&gt;="&amp;Predictions!A483, SSDs!$A$5:$A$100,"&lt;"&amp;Predictions!A484), "")</f>
        <v/>
      </c>
      <c r="F484" t="str">
        <f t="shared" si="86"/>
        <v/>
      </c>
      <c r="G484" t="str">
        <f>IFERROR(AVERAGEIFS(XPoint!$H$5:$H$100,XPoint!$A$5:$A$100,"&gt;="&amp;Predictions!A483, XPoint!$A$5:$A$100,"&lt;"&amp;Predictions!A484), "")</f>
        <v/>
      </c>
      <c r="H484" t="str">
        <f t="shared" si="87"/>
        <v/>
      </c>
      <c r="J484" s="8">
        <f t="shared" si="79"/>
        <v>10.736381211026989</v>
      </c>
      <c r="K484" t="str">
        <f t="shared" si="80"/>
        <v/>
      </c>
      <c r="M484" s="8">
        <f t="shared" si="81"/>
        <v>9.8818091996288704</v>
      </c>
      <c r="N484" t="str">
        <f t="shared" si="82"/>
        <v/>
      </c>
      <c r="P484" s="8">
        <f t="shared" si="88"/>
        <v>9.0336624829073102</v>
      </c>
      <c r="Q484" t="str">
        <f t="shared" si="89"/>
        <v/>
      </c>
    </row>
    <row r="485" spans="1:17">
      <c r="A485" s="1">
        <f t="shared" si="83"/>
        <v>43496.9375</v>
      </c>
      <c r="B485">
        <f t="shared" si="84"/>
        <v>39.08333333333335</v>
      </c>
      <c r="C485" t="str">
        <f>IFERROR(AVERAGEIFS('Hard Drives'!$I$5:$I$355,'Hard Drives'!$A$5:$A$355,"&gt;="&amp;Predictions!A484,'Hard Drives'!$A$5:$A$355,"&lt;"&amp;Predictions!A485), "")</f>
        <v/>
      </c>
      <c r="D485" t="str">
        <f t="shared" si="85"/>
        <v/>
      </c>
      <c r="E485" t="str">
        <f>IFERROR(AVERAGEIFS(SSDs!$H$5:$H$100,SSDs!$A$5:$A$100,"&gt;="&amp;Predictions!A484, SSDs!$A$5:$A$100,"&lt;"&amp;Predictions!A485), "")</f>
        <v/>
      </c>
      <c r="F485" t="str">
        <f t="shared" si="86"/>
        <v/>
      </c>
      <c r="G485" t="str">
        <f>IFERROR(AVERAGEIFS(XPoint!$H$5:$H$100,XPoint!$A$5:$A$100,"&gt;="&amp;Predictions!A484, XPoint!$A$5:$A$100,"&lt;"&amp;Predictions!A485), "")</f>
        <v/>
      </c>
      <c r="H485" t="str">
        <f t="shared" si="87"/>
        <v/>
      </c>
      <c r="J485" s="8">
        <f t="shared" si="79"/>
        <v>10.740392863501027</v>
      </c>
      <c r="K485" t="str">
        <f t="shared" si="80"/>
        <v/>
      </c>
      <c r="M485" s="8">
        <f t="shared" si="81"/>
        <v>9.8905609949110413</v>
      </c>
      <c r="N485" t="str">
        <f t="shared" si="82"/>
        <v/>
      </c>
      <c r="P485" s="8">
        <f t="shared" si="88"/>
        <v>9.0336624895102755</v>
      </c>
      <c r="Q485" t="str">
        <f t="shared" si="89"/>
        <v/>
      </c>
    </row>
    <row r="486" spans="1:17">
      <c r="A486" s="1">
        <f t="shared" si="83"/>
        <v>43527.375</v>
      </c>
      <c r="B486">
        <f t="shared" si="84"/>
        <v>39.166666666666686</v>
      </c>
      <c r="C486" t="str">
        <f>IFERROR(AVERAGEIFS('Hard Drives'!$I$5:$I$355,'Hard Drives'!$A$5:$A$355,"&gt;="&amp;Predictions!A485,'Hard Drives'!$A$5:$A$355,"&lt;"&amp;Predictions!A486), "")</f>
        <v/>
      </c>
      <c r="D486" t="str">
        <f t="shared" si="85"/>
        <v/>
      </c>
      <c r="E486" t="str">
        <f>IFERROR(AVERAGEIFS(SSDs!$H$5:$H$100,SSDs!$A$5:$A$100,"&gt;="&amp;Predictions!A485, SSDs!$A$5:$A$100,"&lt;"&amp;Predictions!A486), "")</f>
        <v/>
      </c>
      <c r="F486" t="str">
        <f t="shared" si="86"/>
        <v/>
      </c>
      <c r="G486" t="str">
        <f>IFERROR(AVERAGEIFS(XPoint!$H$5:$H$100,XPoint!$A$5:$A$100,"&gt;="&amp;Predictions!A485, XPoint!$A$5:$A$100,"&lt;"&amp;Predictions!A486), "")</f>
        <v/>
      </c>
      <c r="H486" t="str">
        <f t="shared" si="87"/>
        <v/>
      </c>
      <c r="J486" s="8">
        <f t="shared" si="79"/>
        <v>10.744362088387545</v>
      </c>
      <c r="K486" t="str">
        <f t="shared" si="80"/>
        <v/>
      </c>
      <c r="M486" s="8">
        <f t="shared" si="81"/>
        <v>9.8992458270789481</v>
      </c>
      <c r="N486" t="str">
        <f t="shared" si="82"/>
        <v/>
      </c>
      <c r="P486" s="8">
        <f t="shared" si="88"/>
        <v>9.0336624920253072</v>
      </c>
      <c r="Q486" t="str">
        <f t="shared" si="89"/>
        <v/>
      </c>
    </row>
    <row r="487" spans="1:17">
      <c r="A487" s="1">
        <f t="shared" si="83"/>
        <v>43557.8125</v>
      </c>
      <c r="B487">
        <f t="shared" si="84"/>
        <v>39.250000000000021</v>
      </c>
      <c r="C487" t="str">
        <f>IFERROR(AVERAGEIFS('Hard Drives'!$I$5:$I$355,'Hard Drives'!$A$5:$A$355,"&gt;="&amp;Predictions!A486,'Hard Drives'!$A$5:$A$355,"&lt;"&amp;Predictions!A487), "")</f>
        <v/>
      </c>
      <c r="D487" t="str">
        <f t="shared" si="85"/>
        <v/>
      </c>
      <c r="E487" t="str">
        <f>IFERROR(AVERAGEIFS(SSDs!$H$5:$H$100,SSDs!$A$5:$A$100,"&gt;="&amp;Predictions!A486, SSDs!$A$5:$A$100,"&lt;"&amp;Predictions!A487), "")</f>
        <v/>
      </c>
      <c r="F487" t="str">
        <f t="shared" si="86"/>
        <v/>
      </c>
      <c r="G487" t="str">
        <f>IFERROR(AVERAGEIFS(XPoint!$H$5:$H$100,XPoint!$A$5:$A$100,"&gt;="&amp;Predictions!A486, XPoint!$A$5:$A$100,"&lt;"&amp;Predictions!A487), "")</f>
        <v/>
      </c>
      <c r="H487" t="str">
        <f t="shared" si="87"/>
        <v/>
      </c>
      <c r="J487" s="8">
        <f t="shared" si="79"/>
        <v>10.748289303015596</v>
      </c>
      <c r="K487" t="str">
        <f t="shared" si="80"/>
        <v/>
      </c>
      <c r="M487" s="8">
        <f t="shared" si="81"/>
        <v>9.9078640984130679</v>
      </c>
      <c r="N487" t="str">
        <f t="shared" si="82"/>
        <v/>
      </c>
      <c r="P487" s="8">
        <f t="shared" si="88"/>
        <v>9.0336624929832716</v>
      </c>
      <c r="Q487" t="str">
        <f t="shared" si="89"/>
        <v/>
      </c>
    </row>
    <row r="488" spans="1:17">
      <c r="A488" s="1">
        <f t="shared" si="83"/>
        <v>43588.25</v>
      </c>
      <c r="B488">
        <f t="shared" si="84"/>
        <v>39.333333333333357</v>
      </c>
      <c r="C488" t="str">
        <f>IFERROR(AVERAGEIFS('Hard Drives'!$I$5:$I$355,'Hard Drives'!$A$5:$A$355,"&gt;="&amp;Predictions!A487,'Hard Drives'!$A$5:$A$355,"&lt;"&amp;Predictions!A488), "")</f>
        <v/>
      </c>
      <c r="D488" t="str">
        <f t="shared" si="85"/>
        <v/>
      </c>
      <c r="E488" t="str">
        <f>IFERROR(AVERAGEIFS(SSDs!$H$5:$H$100,SSDs!$A$5:$A$100,"&gt;="&amp;Predictions!A487, SSDs!$A$5:$A$100,"&lt;"&amp;Predictions!A488), "")</f>
        <v/>
      </c>
      <c r="F488" t="str">
        <f t="shared" si="86"/>
        <v/>
      </c>
      <c r="G488" t="str">
        <f>IFERROR(AVERAGEIFS(XPoint!$H$5:$H$100,XPoint!$A$5:$A$100,"&gt;="&amp;Predictions!A487, XPoint!$A$5:$A$100,"&lt;"&amp;Predictions!A488), "")</f>
        <v/>
      </c>
      <c r="H488" t="str">
        <f t="shared" si="87"/>
        <v/>
      </c>
      <c r="J488" s="8">
        <f t="shared" si="79"/>
        <v>10.752174921303263</v>
      </c>
      <c r="K488" t="str">
        <f t="shared" si="80"/>
        <v/>
      </c>
      <c r="M488" s="8">
        <f t="shared" si="81"/>
        <v>9.9164162107362959</v>
      </c>
      <c r="N488" t="str">
        <f t="shared" si="82"/>
        <v/>
      </c>
      <c r="P488" s="8">
        <f t="shared" si="88"/>
        <v>9.0336624933481531</v>
      </c>
      <c r="Q488" t="str">
        <f t="shared" si="89"/>
        <v/>
      </c>
    </row>
    <row r="489" spans="1:17">
      <c r="A489" s="1">
        <f t="shared" si="83"/>
        <v>43618.6875</v>
      </c>
      <c r="B489">
        <f t="shared" si="84"/>
        <v>39.416666666666693</v>
      </c>
      <c r="C489">
        <f>IFERROR(AVERAGEIFS('Hard Drives'!$I$5:$I$355,'Hard Drives'!$A$5:$A$355,"&gt;="&amp;Predictions!A488,'Hard Drives'!$A$5:$A$355,"&lt;"&amp;Predictions!A489), "")</f>
        <v>10.716506563186801</v>
      </c>
      <c r="D489">
        <f t="shared" si="85"/>
        <v>9.4198783144141593</v>
      </c>
      <c r="E489">
        <f>IFERROR(AVERAGEIFS(SSDs!$H$5:$H$100,SSDs!$A$5:$A$100,"&gt;="&amp;Predictions!A488, SSDs!$A$5:$A$100,"&lt;"&amp;Predictions!A489), "")</f>
        <v>10.049606713430535</v>
      </c>
      <c r="F489">
        <f t="shared" si="86"/>
        <v>4.3703146687671639</v>
      </c>
      <c r="G489">
        <f>IFERROR(AVERAGEIFS(XPoint!$H$5:$H$100,XPoint!$A$5:$A$100,"&gt;="&amp;Predictions!A488, XPoint!$A$5:$A$100,"&lt;"&amp;Predictions!A489), "")</f>
        <v>9.0928177830542545</v>
      </c>
      <c r="H489">
        <f t="shared" si="87"/>
        <v>1.2862242742259073</v>
      </c>
      <c r="J489" s="8">
        <f t="shared" si="79"/>
        <v>10.756019353769634</v>
      </c>
      <c r="K489">
        <f t="shared" si="80"/>
        <v>1.5612606196428313E-3</v>
      </c>
      <c r="M489" s="8">
        <f t="shared" si="81"/>
        <v>9.9249025653733494</v>
      </c>
      <c r="N489">
        <f t="shared" si="82"/>
        <v>1.5551124542668455E-2</v>
      </c>
      <c r="P489" s="8">
        <f t="shared" si="88"/>
        <v>9.0336624934871352</v>
      </c>
      <c r="Q489">
        <f t="shared" si="89"/>
        <v>3.4993482837697262E-3</v>
      </c>
    </row>
    <row r="490" spans="1:17">
      <c r="A490" s="1">
        <f t="shared" si="83"/>
        <v>43649.125</v>
      </c>
      <c r="B490">
        <f t="shared" si="84"/>
        <v>39.500000000000028</v>
      </c>
      <c r="C490" t="str">
        <f>IFERROR(AVERAGEIFS('Hard Drives'!$I$5:$I$355,'Hard Drives'!$A$5:$A$355,"&gt;="&amp;Predictions!A489,'Hard Drives'!$A$5:$A$355,"&lt;"&amp;Predictions!A490), "")</f>
        <v/>
      </c>
      <c r="D490" t="str">
        <f t="shared" si="85"/>
        <v/>
      </c>
      <c r="E490" t="str">
        <f>IFERROR(AVERAGEIFS(SSDs!$H$5:$H$100,SSDs!$A$5:$A$100,"&gt;="&amp;Predictions!A489, SSDs!$A$5:$A$100,"&lt;"&amp;Predictions!A490), "")</f>
        <v/>
      </c>
      <c r="F490" t="str">
        <f t="shared" si="86"/>
        <v/>
      </c>
      <c r="G490" t="str">
        <f>IFERROR(AVERAGEIFS(XPoint!$H$5:$H$100,XPoint!$A$5:$A$100,"&gt;="&amp;Predictions!A489, XPoint!$A$5:$A$100,"&lt;"&amp;Predictions!A490), "")</f>
        <v/>
      </c>
      <c r="H490" t="str">
        <f t="shared" si="87"/>
        <v/>
      </c>
      <c r="J490" s="8">
        <f t="shared" si="79"/>
        <v>10.759823007547192</v>
      </c>
      <c r="K490" t="str">
        <f t="shared" si="80"/>
        <v/>
      </c>
      <c r="M490" s="8">
        <f t="shared" si="81"/>
        <v>9.9333235631109407</v>
      </c>
      <c r="N490" t="str">
        <f t="shared" si="82"/>
        <v/>
      </c>
      <c r="P490" s="8">
        <f t="shared" si="88"/>
        <v>9.0336624935400742</v>
      </c>
      <c r="Q490" t="str">
        <f t="shared" si="89"/>
        <v/>
      </c>
    </row>
    <row r="491" spans="1:17">
      <c r="A491" s="1">
        <f t="shared" si="83"/>
        <v>43679.5625</v>
      </c>
      <c r="B491">
        <f t="shared" si="84"/>
        <v>39.583333333333364</v>
      </c>
      <c r="C491" t="str">
        <f>IFERROR(AVERAGEIFS('Hard Drives'!$I$5:$I$355,'Hard Drives'!$A$5:$A$355,"&gt;="&amp;Predictions!A490,'Hard Drives'!$A$5:$A$355,"&lt;"&amp;Predictions!A491), "")</f>
        <v/>
      </c>
      <c r="D491" t="str">
        <f t="shared" si="85"/>
        <v/>
      </c>
      <c r="E491" t="str">
        <f>IFERROR(AVERAGEIFS(SSDs!$H$5:$H$100,SSDs!$A$5:$A$100,"&gt;="&amp;Predictions!A490, SSDs!$A$5:$A$100,"&lt;"&amp;Predictions!A491), "")</f>
        <v/>
      </c>
      <c r="F491" t="str">
        <f t="shared" si="86"/>
        <v/>
      </c>
      <c r="G491" t="str">
        <f>IFERROR(AVERAGEIFS(XPoint!$H$5:$H$100,XPoint!$A$5:$A$100,"&gt;="&amp;Predictions!A490, XPoint!$A$5:$A$100,"&lt;"&amp;Predictions!A491), "")</f>
        <v/>
      </c>
      <c r="H491" t="str">
        <f t="shared" si="87"/>
        <v/>
      </c>
      <c r="J491" s="8">
        <f t="shared" si="79"/>
        <v>10.763586286394528</v>
      </c>
      <c r="K491" t="str">
        <f t="shared" si="80"/>
        <v/>
      </c>
      <c r="M491" s="8">
        <f t="shared" si="81"/>
        <v>9.9416796041588693</v>
      </c>
      <c r="N491" t="str">
        <f t="shared" si="82"/>
        <v/>
      </c>
      <c r="P491" s="8">
        <f t="shared" si="88"/>
        <v>9.0336624935602359</v>
      </c>
      <c r="Q491" t="str">
        <f t="shared" si="89"/>
        <v/>
      </c>
    </row>
    <row r="492" spans="1:17">
      <c r="A492" s="1">
        <f t="shared" si="83"/>
        <v>43710</v>
      </c>
      <c r="B492">
        <f t="shared" si="84"/>
        <v>39.6666666666667</v>
      </c>
      <c r="C492" t="str">
        <f>IFERROR(AVERAGEIFS('Hard Drives'!$I$5:$I$355,'Hard Drives'!$A$5:$A$355,"&gt;="&amp;Predictions!A491,'Hard Drives'!$A$5:$A$355,"&lt;"&amp;Predictions!A492), "")</f>
        <v/>
      </c>
      <c r="D492" t="str">
        <f t="shared" si="85"/>
        <v/>
      </c>
      <c r="E492" t="str">
        <f>IFERROR(AVERAGEIFS(SSDs!$H$5:$H$100,SSDs!$A$5:$A$100,"&gt;="&amp;Predictions!A491, SSDs!$A$5:$A$100,"&lt;"&amp;Predictions!A492), "")</f>
        <v/>
      </c>
      <c r="F492" t="str">
        <f t="shared" si="86"/>
        <v/>
      </c>
      <c r="G492" t="str">
        <f>IFERROR(AVERAGEIFS(XPoint!$H$5:$H$100,XPoint!$A$5:$A$100,"&gt;="&amp;Predictions!A491, XPoint!$A$5:$A$100,"&lt;"&amp;Predictions!A492), "")</f>
        <v/>
      </c>
      <c r="H492" t="str">
        <f t="shared" si="87"/>
        <v/>
      </c>
      <c r="J492" s="8">
        <f t="shared" si="79"/>
        <v>10.767309590709429</v>
      </c>
      <c r="K492" t="str">
        <f t="shared" si="80"/>
        <v/>
      </c>
      <c r="M492" s="8">
        <f t="shared" si="81"/>
        <v>9.949971088111937</v>
      </c>
      <c r="N492" t="str">
        <f t="shared" si="82"/>
        <v/>
      </c>
      <c r="P492" s="8">
        <f t="shared" si="88"/>
        <v>9.0336624935679168</v>
      </c>
      <c r="Q492" t="str">
        <f t="shared" si="89"/>
        <v/>
      </c>
    </row>
    <row r="493" spans="1:17">
      <c r="A493" s="1">
        <f t="shared" si="83"/>
        <v>43740.4375</v>
      </c>
      <c r="B493">
        <f t="shared" si="84"/>
        <v>39.750000000000036</v>
      </c>
      <c r="C493" t="str">
        <f>IFERROR(AVERAGEIFS('Hard Drives'!$I$5:$I$355,'Hard Drives'!$A$5:$A$355,"&gt;="&amp;Predictions!A492,'Hard Drives'!$A$5:$A$355,"&lt;"&amp;Predictions!A493), "")</f>
        <v/>
      </c>
      <c r="D493" t="str">
        <f t="shared" si="85"/>
        <v/>
      </c>
      <c r="E493" t="str">
        <f>IFERROR(AVERAGEIFS(SSDs!$H$5:$H$100,SSDs!$A$5:$A$100,"&gt;="&amp;Predictions!A492, SSDs!$A$5:$A$100,"&lt;"&amp;Predictions!A493), "")</f>
        <v/>
      </c>
      <c r="F493" t="str">
        <f t="shared" si="86"/>
        <v/>
      </c>
      <c r="G493" t="str">
        <f>IFERROR(AVERAGEIFS(XPoint!$H$5:$H$100,XPoint!$A$5:$A$100,"&gt;="&amp;Predictions!A492, XPoint!$A$5:$A$100,"&lt;"&amp;Predictions!A493), "")</f>
        <v/>
      </c>
      <c r="H493" t="str">
        <f t="shared" si="87"/>
        <v/>
      </c>
      <c r="J493" s="8">
        <f t="shared" si="79"/>
        <v>10.770993317542292</v>
      </c>
      <c r="K493" t="str">
        <f t="shared" si="80"/>
        <v/>
      </c>
      <c r="M493" s="8">
        <f t="shared" si="81"/>
        <v>9.9581984139127471</v>
      </c>
      <c r="N493" t="str">
        <f t="shared" si="82"/>
        <v/>
      </c>
      <c r="P493" s="8">
        <f t="shared" si="88"/>
        <v>9.0336624935708407</v>
      </c>
      <c r="Q493" t="str">
        <f t="shared" si="89"/>
        <v/>
      </c>
    </row>
    <row r="494" spans="1:17">
      <c r="A494" s="1">
        <f t="shared" si="83"/>
        <v>43770.875</v>
      </c>
      <c r="B494">
        <f t="shared" si="84"/>
        <v>39.833333333333371</v>
      </c>
      <c r="C494" t="str">
        <f>IFERROR(AVERAGEIFS('Hard Drives'!$I$5:$I$355,'Hard Drives'!$A$5:$A$355,"&gt;="&amp;Predictions!A493,'Hard Drives'!$A$5:$A$355,"&lt;"&amp;Predictions!A494), "")</f>
        <v/>
      </c>
      <c r="D494" t="str">
        <f t="shared" si="85"/>
        <v/>
      </c>
      <c r="E494" t="str">
        <f>IFERROR(AVERAGEIFS(SSDs!$H$5:$H$100,SSDs!$A$5:$A$100,"&gt;="&amp;Predictions!A493, SSDs!$A$5:$A$100,"&lt;"&amp;Predictions!A494), "")</f>
        <v/>
      </c>
      <c r="F494" t="str">
        <f t="shared" si="86"/>
        <v/>
      </c>
      <c r="G494" t="str">
        <f>IFERROR(AVERAGEIFS(XPoint!$H$5:$H$100,XPoint!$A$5:$A$100,"&gt;="&amp;Predictions!A493, XPoint!$A$5:$A$100,"&lt;"&amp;Predictions!A494), "")</f>
        <v/>
      </c>
      <c r="H494" t="str">
        <f t="shared" si="87"/>
        <v/>
      </c>
      <c r="J494" s="8">
        <f t="shared" si="79"/>
        <v>10.774637860609875</v>
      </c>
      <c r="K494" t="str">
        <f t="shared" si="80"/>
        <v/>
      </c>
      <c r="M494" s="8">
        <f t="shared" si="81"/>
        <v>9.966361979815284</v>
      </c>
      <c r="N494" t="str">
        <f t="shared" si="82"/>
        <v/>
      </c>
      <c r="P494" s="8">
        <f t="shared" si="88"/>
        <v>9.0336624935719563</v>
      </c>
      <c r="Q494" t="str">
        <f t="shared" si="89"/>
        <v/>
      </c>
    </row>
    <row r="495" spans="1:17">
      <c r="A495" s="1">
        <f t="shared" si="83"/>
        <v>43801.3125</v>
      </c>
      <c r="B495">
        <f t="shared" si="84"/>
        <v>39.916666666666707</v>
      </c>
      <c r="C495" t="str">
        <f>IFERROR(AVERAGEIFS('Hard Drives'!$I$5:$I$355,'Hard Drives'!$A$5:$A$355,"&gt;="&amp;Predictions!A494,'Hard Drives'!$A$5:$A$355,"&lt;"&amp;Predictions!A495), "")</f>
        <v/>
      </c>
      <c r="D495" t="str">
        <f t="shared" si="85"/>
        <v/>
      </c>
      <c r="E495" t="str">
        <f>IFERROR(AVERAGEIFS(SSDs!$H$5:$H$100,SSDs!$A$5:$A$100,"&gt;="&amp;Predictions!A494, SSDs!$A$5:$A$100,"&lt;"&amp;Predictions!A495), "")</f>
        <v/>
      </c>
      <c r="F495" t="str">
        <f t="shared" si="86"/>
        <v/>
      </c>
      <c r="G495" t="str">
        <f>IFERROR(AVERAGEIFS(XPoint!$H$5:$H$100,XPoint!$A$5:$A$100,"&gt;="&amp;Predictions!A494, XPoint!$A$5:$A$100,"&lt;"&amp;Predictions!A495), "")</f>
        <v/>
      </c>
      <c r="H495" t="str">
        <f t="shared" si="87"/>
        <v/>
      </c>
      <c r="J495" s="8">
        <f t="shared" si="79"/>
        <v>10.778243610309335</v>
      </c>
      <c r="K495" t="str">
        <f t="shared" si="80"/>
        <v/>
      </c>
      <c r="M495" s="8">
        <f t="shared" si="81"/>
        <v>9.9744621833493579</v>
      </c>
      <c r="N495" t="str">
        <f t="shared" si="82"/>
        <v/>
      </c>
      <c r="P495" s="8">
        <f t="shared" si="88"/>
        <v>9.0336624935723808</v>
      </c>
      <c r="Q495" t="str">
        <f t="shared" si="89"/>
        <v/>
      </c>
    </row>
    <row r="496" spans="1:17">
      <c r="A496" s="1">
        <f t="shared" si="83"/>
        <v>43831.75</v>
      </c>
      <c r="B496">
        <f t="shared" si="84"/>
        <v>40.000000000000043</v>
      </c>
      <c r="C496" t="str">
        <f>IFERROR(AVERAGEIFS('Hard Drives'!$I$5:$I$355,'Hard Drives'!$A$5:$A$355,"&gt;="&amp;Predictions!A495,'Hard Drives'!$A$5:$A$355,"&lt;"&amp;Predictions!A496), "")</f>
        <v/>
      </c>
      <c r="D496" t="str">
        <f t="shared" si="85"/>
        <v/>
      </c>
      <c r="E496" t="str">
        <f>IFERROR(AVERAGEIFS(SSDs!$H$5:$H$100,SSDs!$A$5:$A$100,"&gt;="&amp;Predictions!A495, SSDs!$A$5:$A$100,"&lt;"&amp;Predictions!A496), "")</f>
        <v/>
      </c>
      <c r="F496" t="str">
        <f t="shared" si="86"/>
        <v/>
      </c>
      <c r="G496" t="str">
        <f>IFERROR(AVERAGEIFS(XPoint!$H$5:$H$100,XPoint!$A$5:$A$100,"&gt;="&amp;Predictions!A495, XPoint!$A$5:$A$100,"&lt;"&amp;Predictions!A496), "")</f>
        <v/>
      </c>
      <c r="H496" t="str">
        <f t="shared" si="87"/>
        <v/>
      </c>
      <c r="J496" s="8">
        <f t="shared" si="79"/>
        <v>10.781810953732601</v>
      </c>
      <c r="K496" t="str">
        <f t="shared" si="80"/>
        <v/>
      </c>
      <c r="M496" s="8">
        <f t="shared" si="81"/>
        <v>9.98249942128583</v>
      </c>
      <c r="N496" t="str">
        <f t="shared" si="82"/>
        <v/>
      </c>
      <c r="P496" s="8">
        <f t="shared" si="88"/>
        <v>9.0336624935725425</v>
      </c>
      <c r="Q496" t="str">
        <f t="shared" si="89"/>
        <v/>
      </c>
    </row>
    <row r="497" spans="1:17">
      <c r="A497" s="1">
        <f t="shared" si="83"/>
        <v>43862.1875</v>
      </c>
      <c r="B497">
        <f t="shared" si="84"/>
        <v>40.083333333333378</v>
      </c>
      <c r="C497" t="str">
        <f>IFERROR(AVERAGEIFS('Hard Drives'!$I$5:$I$355,'Hard Drives'!$A$5:$A$355,"&gt;="&amp;Predictions!A496,'Hard Drives'!$A$5:$A$355,"&lt;"&amp;Predictions!A497), "")</f>
        <v/>
      </c>
      <c r="D497" t="str">
        <f t="shared" si="85"/>
        <v/>
      </c>
      <c r="E497" t="str">
        <f>IFERROR(AVERAGEIFS(SSDs!$H$5:$H$100,SSDs!$A$5:$A$100,"&gt;="&amp;Predictions!A496, SSDs!$A$5:$A$100,"&lt;"&amp;Predictions!A497), "")</f>
        <v/>
      </c>
      <c r="F497" t="str">
        <f t="shared" si="86"/>
        <v/>
      </c>
      <c r="G497" t="str">
        <f>IFERROR(AVERAGEIFS(XPoint!$H$5:$H$100,XPoint!$A$5:$A$100,"&gt;="&amp;Predictions!A496, XPoint!$A$5:$A$100,"&lt;"&amp;Predictions!A497), "")</f>
        <v/>
      </c>
      <c r="H497" t="str">
        <f t="shared" si="87"/>
        <v/>
      </c>
      <c r="J497" s="8">
        <f t="shared" si="79"/>
        <v>10.785340274680998</v>
      </c>
      <c r="K497" t="str">
        <f t="shared" si="80"/>
        <v/>
      </c>
      <c r="M497" s="8">
        <f t="shared" si="81"/>
        <v>9.990474089602678</v>
      </c>
      <c r="N497" t="str">
        <f t="shared" si="82"/>
        <v/>
      </c>
      <c r="P497" s="8">
        <f t="shared" si="88"/>
        <v>9.0336624935726046</v>
      </c>
      <c r="Q497" t="str">
        <f t="shared" si="89"/>
        <v/>
      </c>
    </row>
    <row r="498" spans="1:17">
      <c r="A498" s="1">
        <f t="shared" si="83"/>
        <v>43892.625</v>
      </c>
      <c r="B498">
        <f t="shared" si="84"/>
        <v>40.166666666666714</v>
      </c>
      <c r="C498" t="str">
        <f>IFERROR(AVERAGEIFS('Hard Drives'!$I$5:$I$355,'Hard Drives'!$A$5:$A$355,"&gt;="&amp;Predictions!A497,'Hard Drives'!$A$5:$A$355,"&lt;"&amp;Predictions!A498), "")</f>
        <v/>
      </c>
      <c r="D498" t="str">
        <f t="shared" si="85"/>
        <v/>
      </c>
      <c r="E498" t="str">
        <f>IFERROR(AVERAGEIFS(SSDs!$H$5:$H$100,SSDs!$A$5:$A$100,"&gt;="&amp;Predictions!A497, SSDs!$A$5:$A$100,"&lt;"&amp;Predictions!A498), "")</f>
        <v/>
      </c>
      <c r="F498" t="str">
        <f t="shared" si="86"/>
        <v/>
      </c>
      <c r="G498" t="str">
        <f>IFERROR(AVERAGEIFS(XPoint!$H$5:$H$100,XPoint!$A$5:$A$100,"&gt;="&amp;Predictions!A497, XPoint!$A$5:$A$100,"&lt;"&amp;Predictions!A498), "")</f>
        <v/>
      </c>
      <c r="H498" t="str">
        <f t="shared" si="87"/>
        <v/>
      </c>
      <c r="J498" s="8">
        <f t="shared" si="79"/>
        <v>10.788831953680182</v>
      </c>
      <c r="K498" t="str">
        <f t="shared" si="80"/>
        <v/>
      </c>
      <c r="M498" s="8">
        <f t="shared" si="81"/>
        <v>9.9983865834518113</v>
      </c>
      <c r="N498" t="str">
        <f t="shared" si="82"/>
        <v/>
      </c>
      <c r="P498" s="8">
        <f t="shared" si="88"/>
        <v>9.0336624935726277</v>
      </c>
      <c r="Q498" t="str">
        <f t="shared" si="89"/>
        <v/>
      </c>
    </row>
    <row r="499" spans="1:17">
      <c r="A499" s="1">
        <f t="shared" si="83"/>
        <v>43923.0625</v>
      </c>
      <c r="B499">
        <f t="shared" si="84"/>
        <v>40.25000000000005</v>
      </c>
      <c r="C499" t="str">
        <f>IFERROR(AVERAGEIFS('Hard Drives'!$I$5:$I$355,'Hard Drives'!$A$5:$A$355,"&gt;="&amp;Predictions!A498,'Hard Drives'!$A$5:$A$355,"&lt;"&amp;Predictions!A499), "")</f>
        <v/>
      </c>
      <c r="D499" t="str">
        <f t="shared" si="85"/>
        <v/>
      </c>
      <c r="E499" t="str">
        <f>IFERROR(AVERAGEIFS(SSDs!$H$5:$H$100,SSDs!$A$5:$A$100,"&gt;="&amp;Predictions!A498, SSDs!$A$5:$A$100,"&lt;"&amp;Predictions!A499), "")</f>
        <v/>
      </c>
      <c r="F499" t="str">
        <f t="shared" si="86"/>
        <v/>
      </c>
      <c r="G499" t="str">
        <f>IFERROR(AVERAGEIFS(XPoint!$H$5:$H$100,XPoint!$A$5:$A$100,"&gt;="&amp;Predictions!A498, XPoint!$A$5:$A$100,"&lt;"&amp;Predictions!A499), "")</f>
        <v/>
      </c>
      <c r="H499" t="str">
        <f t="shared" si="87"/>
        <v/>
      </c>
      <c r="J499" s="8">
        <f t="shared" si="79"/>
        <v>10.792286367995336</v>
      </c>
      <c r="K499" t="str">
        <f t="shared" si="80"/>
        <v/>
      </c>
      <c r="M499" s="8">
        <f t="shared" si="81"/>
        <v>10.006237297126702</v>
      </c>
      <c r="N499" t="str">
        <f t="shared" si="82"/>
        <v/>
      </c>
      <c r="P499" s="8">
        <f t="shared" si="88"/>
        <v>9.0336624935726366</v>
      </c>
      <c r="Q499" t="str">
        <f t="shared" si="89"/>
        <v/>
      </c>
    </row>
    <row r="500" spans="1:17">
      <c r="A500" s="1">
        <f t="shared" si="83"/>
        <v>43953.5</v>
      </c>
      <c r="B500">
        <f t="shared" si="84"/>
        <v>40.333333333333385</v>
      </c>
      <c r="C500" t="str">
        <f>IFERROR(AVERAGEIFS('Hard Drives'!$I$5:$I$355,'Hard Drives'!$A$5:$A$355,"&gt;="&amp;Predictions!A499,'Hard Drives'!$A$5:$A$355,"&lt;"&amp;Predictions!A500), "")</f>
        <v/>
      </c>
      <c r="D500" t="str">
        <f t="shared" si="85"/>
        <v/>
      </c>
      <c r="E500" t="str">
        <f>IFERROR(AVERAGEIFS(SSDs!$H$5:$H$100,SSDs!$A$5:$A$100,"&gt;="&amp;Predictions!A499, SSDs!$A$5:$A$100,"&lt;"&amp;Predictions!A500), "")</f>
        <v/>
      </c>
      <c r="F500" t="str">
        <f t="shared" si="86"/>
        <v/>
      </c>
      <c r="G500" t="str">
        <f>IFERROR(AVERAGEIFS(XPoint!$H$5:$H$100,XPoint!$A$5:$A$100,"&gt;="&amp;Predictions!A499, XPoint!$A$5:$A$100,"&lt;"&amp;Predictions!A500), "")</f>
        <v/>
      </c>
      <c r="H500" t="str">
        <f t="shared" si="87"/>
        <v/>
      </c>
      <c r="J500" s="8">
        <f t="shared" si="79"/>
        <v>10.795703891646589</v>
      </c>
      <c r="K500" t="str">
        <f t="shared" si="80"/>
        <v/>
      </c>
      <c r="M500" s="8">
        <f t="shared" si="81"/>
        <v>10.014026624030754</v>
      </c>
      <c r="N500" t="str">
        <f t="shared" si="82"/>
        <v/>
      </c>
      <c r="P500" s="8">
        <f t="shared" si="88"/>
        <v>9.0336624935726402</v>
      </c>
      <c r="Q500" t="str">
        <f t="shared" si="89"/>
        <v/>
      </c>
    </row>
    <row r="501" spans="1:17">
      <c r="A501" s="1">
        <f t="shared" si="83"/>
        <v>43983.9375</v>
      </c>
      <c r="B501">
        <f t="shared" si="84"/>
        <v>40.416666666666721</v>
      </c>
      <c r="C501">
        <f>IFERROR(AVERAGEIFS('Hard Drives'!$I$5:$I$355,'Hard Drives'!$A$5:$A$355,"&gt;="&amp;Predictions!A500,'Hard Drives'!$A$5:$A$355,"&lt;"&amp;Predictions!A501), "")</f>
        <v>10.762702661486443</v>
      </c>
      <c r="D501">
        <f t="shared" si="85"/>
        <v>9.7055808631431351</v>
      </c>
      <c r="E501">
        <f>IFERROR(AVERAGEIFS(SSDs!$H$5:$H$100,SSDs!$A$5:$A$100,"&gt;="&amp;Predictions!A500, SSDs!$A$5:$A$100,"&lt;"&amp;Predictions!A501), "")</f>
        <v>9.9920760219624061</v>
      </c>
      <c r="F501">
        <f t="shared" si="86"/>
        <v>4.1330852042117909</v>
      </c>
      <c r="G501">
        <f>IFERROR(AVERAGEIFS(XPoint!$H$5:$H$100,XPoint!$A$5:$A$100,"&gt;="&amp;Predictions!A500, XPoint!$A$5:$A$100,"&lt;"&amp;Predictions!A501), "")</f>
        <v>8.9262378196482732</v>
      </c>
      <c r="H501">
        <f t="shared" si="87"/>
        <v>0.93613039509770435</v>
      </c>
      <c r="J501" s="8">
        <f t="shared" si="79"/>
        <v>10.799084895424738</v>
      </c>
      <c r="K501">
        <f t="shared" si="80"/>
        <v>1.3236669463407666E-3</v>
      </c>
      <c r="M501" s="8">
        <f t="shared" si="81"/>
        <v>10.021754956646467</v>
      </c>
      <c r="N501">
        <f t="shared" si="82"/>
        <v>8.8083916398072723E-4</v>
      </c>
      <c r="P501" s="8">
        <f t="shared" si="88"/>
        <v>9.0336624935726419</v>
      </c>
      <c r="Q501">
        <f t="shared" si="89"/>
        <v>1.1540060567756945E-2</v>
      </c>
    </row>
    <row r="502" spans="1:17">
      <c r="A502" s="1">
        <f t="shared" si="83"/>
        <v>44014.375</v>
      </c>
      <c r="B502">
        <f t="shared" si="84"/>
        <v>40.500000000000057</v>
      </c>
      <c r="C502" t="str">
        <f>IFERROR(AVERAGEIFS('Hard Drives'!$I$5:$I$355,'Hard Drives'!$A$5:$A$355,"&gt;="&amp;Predictions!A501,'Hard Drives'!$A$5:$A$355,"&lt;"&amp;Predictions!A502), "")</f>
        <v/>
      </c>
      <c r="D502" t="str">
        <f t="shared" si="85"/>
        <v/>
      </c>
      <c r="E502" t="str">
        <f>IFERROR(AVERAGEIFS(SSDs!$H$5:$H$100,SSDs!$A$5:$A$100,"&gt;="&amp;Predictions!A501, SSDs!$A$5:$A$100,"&lt;"&amp;Predictions!A502), "")</f>
        <v/>
      </c>
      <c r="F502" t="str">
        <f t="shared" si="86"/>
        <v/>
      </c>
      <c r="G502" t="str">
        <f>IFERROR(AVERAGEIFS(XPoint!$H$5:$H$100,XPoint!$A$5:$A$100,"&gt;="&amp;Predictions!A501, XPoint!$A$5:$A$100,"&lt;"&amp;Predictions!A502), "")</f>
        <v/>
      </c>
      <c r="H502" t="str">
        <f t="shared" si="87"/>
        <v/>
      </c>
      <c r="J502" s="8">
        <f t="shared" si="79"/>
        <v>10.802429746907146</v>
      </c>
      <c r="K502" t="str">
        <f t="shared" si="80"/>
        <v/>
      </c>
      <c r="M502" s="8">
        <f t="shared" si="81"/>
        <v>10.029422686505345</v>
      </c>
      <c r="N502" t="str">
        <f t="shared" si="82"/>
        <v/>
      </c>
      <c r="P502" s="8">
        <f t="shared" si="88"/>
        <v>9.0336624935726419</v>
      </c>
      <c r="Q502" t="str">
        <f t="shared" si="89"/>
        <v/>
      </c>
    </row>
    <row r="503" spans="1:17">
      <c r="A503" s="1">
        <f t="shared" si="83"/>
        <v>44044.8125</v>
      </c>
      <c r="B503">
        <f t="shared" si="84"/>
        <v>40.583333333333393</v>
      </c>
      <c r="C503" t="str">
        <f>IFERROR(AVERAGEIFS('Hard Drives'!$I$5:$I$355,'Hard Drives'!$A$5:$A$355,"&gt;="&amp;Predictions!A502,'Hard Drives'!$A$5:$A$355,"&lt;"&amp;Predictions!A503), "")</f>
        <v/>
      </c>
      <c r="D503" t="str">
        <f t="shared" si="85"/>
        <v/>
      </c>
      <c r="E503" t="str">
        <f>IFERROR(AVERAGEIFS(SSDs!$H$5:$H$100,SSDs!$A$5:$A$100,"&gt;="&amp;Predictions!A502, SSDs!$A$5:$A$100,"&lt;"&amp;Predictions!A503), "")</f>
        <v/>
      </c>
      <c r="F503" t="str">
        <f t="shared" si="86"/>
        <v/>
      </c>
      <c r="G503" t="str">
        <f>IFERROR(AVERAGEIFS(XPoint!$H$5:$H$100,XPoint!$A$5:$A$100,"&gt;="&amp;Predictions!A502, XPoint!$A$5:$A$100,"&lt;"&amp;Predictions!A503), "")</f>
        <v/>
      </c>
      <c r="H503" t="str">
        <f t="shared" si="87"/>
        <v/>
      </c>
      <c r="J503" s="8">
        <f t="shared" si="79"/>
        <v>10.80573881047391</v>
      </c>
      <c r="K503" t="str">
        <f t="shared" si="80"/>
        <v/>
      </c>
      <c r="M503" s="8">
        <f t="shared" si="81"/>
        <v>10.037030204158507</v>
      </c>
      <c r="N503" t="str">
        <f t="shared" si="82"/>
        <v/>
      </c>
      <c r="P503" s="8">
        <f t="shared" si="88"/>
        <v>9.0336624935726419</v>
      </c>
      <c r="Q503" t="str">
        <f t="shared" si="89"/>
        <v/>
      </c>
    </row>
    <row r="504" spans="1:17">
      <c r="A504" s="1">
        <f t="shared" si="83"/>
        <v>44075.25</v>
      </c>
      <c r="B504">
        <f t="shared" si="84"/>
        <v>40.666666666666728</v>
      </c>
      <c r="C504" t="str">
        <f>IFERROR(AVERAGEIFS('Hard Drives'!$I$5:$I$355,'Hard Drives'!$A$5:$A$355,"&gt;="&amp;Predictions!A503,'Hard Drives'!$A$5:$A$355,"&lt;"&amp;Predictions!A504), "")</f>
        <v/>
      </c>
      <c r="D504" t="str">
        <f t="shared" si="85"/>
        <v/>
      </c>
      <c r="E504" t="str">
        <f>IFERROR(AVERAGEIFS(SSDs!$H$5:$H$100,SSDs!$A$5:$A$100,"&gt;="&amp;Predictions!A503, SSDs!$A$5:$A$100,"&lt;"&amp;Predictions!A504), "")</f>
        <v/>
      </c>
      <c r="F504" t="str">
        <f t="shared" si="86"/>
        <v/>
      </c>
      <c r="G504" t="str">
        <f>IFERROR(AVERAGEIFS(XPoint!$H$5:$H$100,XPoint!$A$5:$A$100,"&gt;="&amp;Predictions!A503, XPoint!$A$5:$A$100,"&lt;"&amp;Predictions!A504), "")</f>
        <v/>
      </c>
      <c r="H504" t="str">
        <f t="shared" si="87"/>
        <v/>
      </c>
      <c r="J504" s="8">
        <f t="shared" si="79"/>
        <v>10.809012447324225</v>
      </c>
      <c r="K504" t="str">
        <f t="shared" si="80"/>
        <v/>
      </c>
      <c r="M504" s="8">
        <f t="shared" si="81"/>
        <v>10.044577899148093</v>
      </c>
      <c r="N504" t="str">
        <f t="shared" si="82"/>
        <v/>
      </c>
      <c r="P504" s="8">
        <f t="shared" si="88"/>
        <v>9.0336624935726419</v>
      </c>
      <c r="Q504" t="str">
        <f t="shared" si="89"/>
        <v/>
      </c>
    </row>
    <row r="505" spans="1:17">
      <c r="A505" s="1">
        <f t="shared" si="83"/>
        <v>44105.6875</v>
      </c>
      <c r="B505">
        <f t="shared" si="84"/>
        <v>40.750000000000064</v>
      </c>
      <c r="C505" t="str">
        <f>IFERROR(AVERAGEIFS('Hard Drives'!$I$5:$I$355,'Hard Drives'!$A$5:$A$355,"&gt;="&amp;Predictions!A504,'Hard Drives'!$A$5:$A$355,"&lt;"&amp;Predictions!A505), "")</f>
        <v/>
      </c>
      <c r="D505" t="str">
        <f t="shared" si="85"/>
        <v/>
      </c>
      <c r="E505" t="str">
        <f>IFERROR(AVERAGEIFS(SSDs!$H$5:$H$100,SSDs!$A$5:$A$100,"&gt;="&amp;Predictions!A504, SSDs!$A$5:$A$100,"&lt;"&amp;Predictions!A505), "")</f>
        <v/>
      </c>
      <c r="F505" t="str">
        <f t="shared" si="86"/>
        <v/>
      </c>
      <c r="G505" t="str">
        <f>IFERROR(AVERAGEIFS(XPoint!$H$5:$H$100,XPoint!$A$5:$A$100,"&gt;="&amp;Predictions!A504, XPoint!$A$5:$A$100,"&lt;"&amp;Predictions!A505), "")</f>
        <v/>
      </c>
      <c r="H505" t="str">
        <f t="shared" si="87"/>
        <v/>
      </c>
      <c r="J505" s="8">
        <f t="shared" si="79"/>
        <v>10.81225101549294</v>
      </c>
      <c r="K505" t="str">
        <f t="shared" si="80"/>
        <v/>
      </c>
      <c r="M505" s="8">
        <f t="shared" si="81"/>
        <v>10.052066159979358</v>
      </c>
      <c r="N505" t="str">
        <f t="shared" si="82"/>
        <v/>
      </c>
      <c r="P505" s="8">
        <f t="shared" si="88"/>
        <v>9.0336624935726419</v>
      </c>
      <c r="Q505" t="str">
        <f t="shared" si="89"/>
        <v/>
      </c>
    </row>
    <row r="506" spans="1:17">
      <c r="A506" s="1">
        <f t="shared" si="83"/>
        <v>44136.125</v>
      </c>
      <c r="B506">
        <f t="shared" si="84"/>
        <v>40.8333333333334</v>
      </c>
      <c r="C506" t="str">
        <f>IFERROR(AVERAGEIFS('Hard Drives'!$I$5:$I$355,'Hard Drives'!$A$5:$A$355,"&gt;="&amp;Predictions!A505,'Hard Drives'!$A$5:$A$355,"&lt;"&amp;Predictions!A506), "")</f>
        <v/>
      </c>
      <c r="D506" t="str">
        <f t="shared" si="85"/>
        <v/>
      </c>
      <c r="E506" t="str">
        <f>IFERROR(AVERAGEIFS(SSDs!$H$5:$H$100,SSDs!$A$5:$A$100,"&gt;="&amp;Predictions!A505, SSDs!$A$5:$A$100,"&lt;"&amp;Predictions!A506), "")</f>
        <v/>
      </c>
      <c r="F506" t="str">
        <f t="shared" si="86"/>
        <v/>
      </c>
      <c r="G506" t="str">
        <f>IFERROR(AVERAGEIFS(XPoint!$H$5:$H$100,XPoint!$A$5:$A$100,"&gt;="&amp;Predictions!A505, XPoint!$A$5:$A$100,"&lt;"&amp;Predictions!A506), "")</f>
        <v/>
      </c>
      <c r="H506" t="str">
        <f t="shared" si="87"/>
        <v/>
      </c>
      <c r="J506" s="8">
        <f t="shared" si="79"/>
        <v>10.815454869867342</v>
      </c>
      <c r="K506" t="str">
        <f t="shared" si="80"/>
        <v/>
      </c>
      <c r="M506" s="8">
        <f t="shared" si="81"/>
        <v>10.059495374093435</v>
      </c>
      <c r="N506" t="str">
        <f t="shared" si="82"/>
        <v/>
      </c>
      <c r="P506" s="8">
        <f t="shared" si="88"/>
        <v>9.0336624935726419</v>
      </c>
      <c r="Q506" t="str">
        <f t="shared" si="89"/>
        <v/>
      </c>
    </row>
    <row r="507" spans="1:17">
      <c r="A507" s="1">
        <f t="shared" si="83"/>
        <v>44166.5625</v>
      </c>
      <c r="B507">
        <f t="shared" si="84"/>
        <v>40.916666666666735</v>
      </c>
      <c r="C507" t="str">
        <f>IFERROR(AVERAGEIFS('Hard Drives'!$I$5:$I$355,'Hard Drives'!$A$5:$A$355,"&gt;="&amp;Predictions!A506,'Hard Drives'!$A$5:$A$355,"&lt;"&amp;Predictions!A507), "")</f>
        <v/>
      </c>
      <c r="D507" t="str">
        <f t="shared" si="85"/>
        <v/>
      </c>
      <c r="E507" t="str">
        <f>IFERROR(AVERAGEIFS(SSDs!$H$5:$H$100,SSDs!$A$5:$A$100,"&gt;="&amp;Predictions!A506, SSDs!$A$5:$A$100,"&lt;"&amp;Predictions!A507), "")</f>
        <v/>
      </c>
      <c r="F507" t="str">
        <f t="shared" si="86"/>
        <v/>
      </c>
      <c r="G507" t="str">
        <f>IFERROR(AVERAGEIFS(XPoint!$H$5:$H$100,XPoint!$A$5:$A$100,"&gt;="&amp;Predictions!A506, XPoint!$A$5:$A$100,"&lt;"&amp;Predictions!A507), "")</f>
        <v/>
      </c>
      <c r="H507" t="str">
        <f t="shared" si="87"/>
        <v/>
      </c>
      <c r="J507" s="8">
        <f t="shared" si="79"/>
        <v>10.81862436220411</v>
      </c>
      <c r="K507" t="str">
        <f t="shared" si="80"/>
        <v/>
      </c>
      <c r="M507" s="8">
        <f t="shared" si="81"/>
        <v>10.066865927840897</v>
      </c>
      <c r="N507" t="str">
        <f t="shared" si="82"/>
        <v/>
      </c>
      <c r="P507" s="8">
        <f t="shared" si="88"/>
        <v>9.0336624935726419</v>
      </c>
      <c r="Q507" t="str">
        <f t="shared" si="89"/>
        <v/>
      </c>
    </row>
    <row r="508" spans="1:17">
      <c r="A508" s="1">
        <f t="shared" si="83"/>
        <v>44197</v>
      </c>
      <c r="B508">
        <f t="shared" si="84"/>
        <v>41.000000000000071</v>
      </c>
      <c r="C508" t="str">
        <f>IFERROR(AVERAGEIFS('Hard Drives'!$I$5:$I$355,'Hard Drives'!$A$5:$A$355,"&gt;="&amp;Predictions!A507,'Hard Drives'!$A$5:$A$355,"&lt;"&amp;Predictions!A508), "")</f>
        <v/>
      </c>
      <c r="D508" t="str">
        <f t="shared" si="85"/>
        <v/>
      </c>
      <c r="E508" t="str">
        <f>IFERROR(AVERAGEIFS(SSDs!$H$5:$H$100,SSDs!$A$5:$A$100,"&gt;="&amp;Predictions!A507, SSDs!$A$5:$A$100,"&lt;"&amp;Predictions!A508), "")</f>
        <v/>
      </c>
      <c r="F508" t="str">
        <f t="shared" si="86"/>
        <v/>
      </c>
      <c r="G508" t="str">
        <f>IFERROR(AVERAGEIFS(XPoint!$H$5:$H$100,XPoint!$A$5:$A$100,"&gt;="&amp;Predictions!A507, XPoint!$A$5:$A$100,"&lt;"&amp;Predictions!A508), "")</f>
        <v/>
      </c>
      <c r="H508" t="str">
        <f t="shared" si="87"/>
        <v/>
      </c>
      <c r="J508" s="8">
        <f t="shared" si="79"/>
        <v>10.821759841146434</v>
      </c>
      <c r="K508" t="str">
        <f t="shared" si="80"/>
        <v/>
      </c>
      <c r="M508" s="8">
        <f t="shared" si="81"/>
        <v>10.074178206455928</v>
      </c>
      <c r="N508" t="str">
        <f t="shared" si="82"/>
        <v/>
      </c>
      <c r="P508" s="8">
        <f t="shared" si="88"/>
        <v>9.0336624935726419</v>
      </c>
      <c r="Q508" t="str">
        <f t="shared" si="89"/>
        <v/>
      </c>
    </row>
    <row r="509" spans="1:17">
      <c r="A509" s="1">
        <f t="shared" si="83"/>
        <v>44227.4375</v>
      </c>
      <c r="B509">
        <f t="shared" si="84"/>
        <v>41.083333333333407</v>
      </c>
      <c r="C509" t="str">
        <f>IFERROR(AVERAGEIFS('Hard Drives'!$I$5:$I$355,'Hard Drives'!$A$5:$A$355,"&gt;="&amp;Predictions!A508,'Hard Drives'!$A$5:$A$355,"&lt;"&amp;Predictions!A509), "")</f>
        <v/>
      </c>
      <c r="D509" t="str">
        <f t="shared" si="85"/>
        <v/>
      </c>
      <c r="E509" t="str">
        <f>IFERROR(AVERAGEIFS(SSDs!$H$5:$H$100,SSDs!$A$5:$A$100,"&gt;="&amp;Predictions!A508, SSDs!$A$5:$A$100,"&lt;"&amp;Predictions!A509), "")</f>
        <v/>
      </c>
      <c r="F509" t="str">
        <f t="shared" si="86"/>
        <v/>
      </c>
      <c r="G509" t="str">
        <f>IFERROR(AVERAGEIFS(XPoint!$H$5:$H$100,XPoint!$A$5:$A$100,"&gt;="&amp;Predictions!A508, XPoint!$A$5:$A$100,"&lt;"&amp;Predictions!A509), "")</f>
        <v/>
      </c>
      <c r="H509" t="str">
        <f t="shared" si="87"/>
        <v/>
      </c>
      <c r="J509" s="8">
        <f t="shared" si="79"/>
        <v>10.824861652241331</v>
      </c>
      <c r="K509" t="str">
        <f t="shared" si="80"/>
        <v/>
      </c>
      <c r="M509" s="8">
        <f t="shared" si="81"/>
        <v>10.081432594031195</v>
      </c>
      <c r="N509" t="str">
        <f t="shared" si="82"/>
        <v/>
      </c>
      <c r="P509" s="8">
        <f t="shared" si="88"/>
        <v>9.0336624935726419</v>
      </c>
      <c r="Q509" t="str">
        <f t="shared" si="89"/>
        <v/>
      </c>
    </row>
    <row r="510" spans="1:17">
      <c r="A510" s="1">
        <f t="shared" si="83"/>
        <v>44257.875</v>
      </c>
      <c r="B510">
        <f t="shared" si="84"/>
        <v>41.166666666666742</v>
      </c>
      <c r="C510" t="str">
        <f>IFERROR(AVERAGEIFS('Hard Drives'!$I$5:$I$355,'Hard Drives'!$A$5:$A$355,"&gt;="&amp;Predictions!A509,'Hard Drives'!$A$5:$A$355,"&lt;"&amp;Predictions!A510), "")</f>
        <v/>
      </c>
      <c r="D510" t="str">
        <f t="shared" si="85"/>
        <v/>
      </c>
      <c r="E510" t="str">
        <f>IFERROR(AVERAGEIFS(SSDs!$H$5:$H$100,SSDs!$A$5:$A$100,"&gt;="&amp;Predictions!A509, SSDs!$A$5:$A$100,"&lt;"&amp;Predictions!A510), "")</f>
        <v/>
      </c>
      <c r="F510" t="str">
        <f t="shared" si="86"/>
        <v/>
      </c>
      <c r="G510" t="str">
        <f>IFERROR(AVERAGEIFS(XPoint!$H$5:$H$100,XPoint!$A$5:$A$100,"&gt;="&amp;Predictions!A509, XPoint!$A$5:$A$100,"&lt;"&amp;Predictions!A510), "")</f>
        <v/>
      </c>
      <c r="H510" t="str">
        <f t="shared" si="87"/>
        <v/>
      </c>
      <c r="J510" s="8">
        <f t="shared" si="79"/>
        <v>10.827930137957093</v>
      </c>
      <c r="K510" t="str">
        <f t="shared" si="80"/>
        <v/>
      </c>
      <c r="M510" s="8">
        <f t="shared" si="81"/>
        <v>10.088629473493423</v>
      </c>
      <c r="N510" t="str">
        <f t="shared" si="82"/>
        <v/>
      </c>
      <c r="P510" s="8">
        <f t="shared" si="88"/>
        <v>9.0336624935726419</v>
      </c>
      <c r="Q510" t="str">
        <f t="shared" si="89"/>
        <v/>
      </c>
    </row>
    <row r="511" spans="1:17">
      <c r="A511" s="1">
        <f t="shared" si="83"/>
        <v>44288.3125</v>
      </c>
      <c r="B511">
        <f t="shared" si="84"/>
        <v>41.250000000000078</v>
      </c>
      <c r="C511" t="str">
        <f>IFERROR(AVERAGEIFS('Hard Drives'!$I$5:$I$355,'Hard Drives'!$A$5:$A$355,"&gt;="&amp;Predictions!A510,'Hard Drives'!$A$5:$A$355,"&lt;"&amp;Predictions!A511), "")</f>
        <v/>
      </c>
      <c r="D511" t="str">
        <f t="shared" si="85"/>
        <v/>
      </c>
      <c r="E511" t="str">
        <f>IFERROR(AVERAGEIFS(SSDs!$H$5:$H$100,SSDs!$A$5:$A$100,"&gt;="&amp;Predictions!A510, SSDs!$A$5:$A$100,"&lt;"&amp;Predictions!A511), "")</f>
        <v/>
      </c>
      <c r="F511" t="str">
        <f t="shared" si="86"/>
        <v/>
      </c>
      <c r="G511" t="str">
        <f>IFERROR(AVERAGEIFS(XPoint!$H$5:$H$100,XPoint!$A$5:$A$100,"&gt;="&amp;Predictions!A510, XPoint!$A$5:$A$100,"&lt;"&amp;Predictions!A511), "")</f>
        <v/>
      </c>
      <c r="H511" t="str">
        <f t="shared" si="87"/>
        <v/>
      </c>
      <c r="J511" s="8">
        <f t="shared" si="79"/>
        <v>10.830965637700908</v>
      </c>
      <c r="K511" t="str">
        <f t="shared" si="80"/>
        <v/>
      </c>
      <c r="M511" s="8">
        <f t="shared" si="81"/>
        <v>10.095769226579607</v>
      </c>
      <c r="N511" t="str">
        <f t="shared" si="82"/>
        <v/>
      </c>
      <c r="P511" s="8">
        <f t="shared" si="88"/>
        <v>9.0336624935726419</v>
      </c>
      <c r="Q511" t="str">
        <f t="shared" si="89"/>
        <v/>
      </c>
    </row>
    <row r="512" spans="1:17">
      <c r="A512" s="1">
        <f t="shared" si="83"/>
        <v>44318.75</v>
      </c>
      <c r="B512">
        <f t="shared" si="84"/>
        <v>41.333333333333414</v>
      </c>
      <c r="C512" t="str">
        <f>IFERROR(AVERAGEIFS('Hard Drives'!$I$5:$I$355,'Hard Drives'!$A$5:$A$355,"&gt;="&amp;Predictions!A511,'Hard Drives'!$A$5:$A$355,"&lt;"&amp;Predictions!A512), "")</f>
        <v/>
      </c>
      <c r="D512" t="str">
        <f t="shared" si="85"/>
        <v/>
      </c>
      <c r="E512" t="str">
        <f>IFERROR(AVERAGEIFS(SSDs!$H$5:$H$100,SSDs!$A$5:$A$100,"&gt;="&amp;Predictions!A511, SSDs!$A$5:$A$100,"&lt;"&amp;Predictions!A512), "")</f>
        <v/>
      </c>
      <c r="F512" t="str">
        <f t="shared" si="86"/>
        <v/>
      </c>
      <c r="G512" t="str">
        <f>IFERROR(AVERAGEIFS(XPoint!$H$5:$H$100,XPoint!$A$5:$A$100,"&gt;="&amp;Predictions!A511, XPoint!$A$5:$A$100,"&lt;"&amp;Predictions!A512), "")</f>
        <v/>
      </c>
      <c r="H512" t="str">
        <f t="shared" si="87"/>
        <v/>
      </c>
      <c r="J512" s="8">
        <f t="shared" si="79"/>
        <v>10.83396848783662</v>
      </c>
      <c r="K512" t="str">
        <f t="shared" si="80"/>
        <v/>
      </c>
      <c r="M512" s="8">
        <f t="shared" si="81"/>
        <v>10.102852233813865</v>
      </c>
      <c r="N512" t="str">
        <f t="shared" si="82"/>
        <v/>
      </c>
      <c r="P512" s="8">
        <f t="shared" si="88"/>
        <v>9.0336624935726419</v>
      </c>
      <c r="Q512" t="str">
        <f t="shared" si="89"/>
        <v/>
      </c>
    </row>
    <row r="513" spans="1:17">
      <c r="A513" s="1">
        <f t="shared" si="83"/>
        <v>44349.1875</v>
      </c>
      <c r="B513">
        <f t="shared" si="84"/>
        <v>41.41666666666675</v>
      </c>
      <c r="C513">
        <f>IFERROR(AVERAGEIFS('Hard Drives'!$I$5:$I$355,'Hard Drives'!$A$5:$A$355,"&gt;="&amp;Predictions!A512,'Hard Drives'!$A$5:$A$355,"&lt;"&amp;Predictions!A513), "")</f>
        <v>10.654438088728924</v>
      </c>
      <c r="D513">
        <f t="shared" si="85"/>
        <v>9.0427319174458471</v>
      </c>
      <c r="E513">
        <f>IFERROR(AVERAGEIFS(SSDs!$H$5:$H$100,SSDs!$A$5:$A$100,"&gt;="&amp;Predictions!A512, SSDs!$A$5:$A$100,"&lt;"&amp;Predictions!A513), "")</f>
        <v>10.086471137825226</v>
      </c>
      <c r="F513">
        <f t="shared" si="86"/>
        <v>4.5258060069648236</v>
      </c>
      <c r="G513">
        <f>IFERROR(AVERAGEIFS(XPoint!$H$5:$H$100,XPoint!$A$5:$A$100,"&gt;="&amp;Predictions!A512, XPoint!$A$5:$A$100,"&lt;"&amp;Predictions!A513), "")</f>
        <v>8.894738283166669</v>
      </c>
      <c r="H513">
        <f t="shared" si="87"/>
        <v>0.87616859886124265</v>
      </c>
      <c r="J513" s="8">
        <f t="shared" si="79"/>
        <v>10.836939021702612</v>
      </c>
      <c r="K513">
        <f t="shared" si="80"/>
        <v>3.3306590536266792E-2</v>
      </c>
      <c r="M513" s="8">
        <f t="shared" si="81"/>
        <v>10.10987887448495</v>
      </c>
      <c r="N513">
        <f t="shared" si="82"/>
        <v>5.4792213553098992E-4</v>
      </c>
      <c r="P513" s="8">
        <f t="shared" si="88"/>
        <v>9.0336624935726419</v>
      </c>
      <c r="Q513">
        <f t="shared" si="89"/>
        <v>1.9299936236923033E-2</v>
      </c>
    </row>
    <row r="514" spans="1:17">
      <c r="A514" s="1">
        <f t="shared" si="83"/>
        <v>44379.625</v>
      </c>
      <c r="B514">
        <f t="shared" si="84"/>
        <v>41.500000000000085</v>
      </c>
      <c r="C514" t="str">
        <f>IFERROR(AVERAGEIFS('Hard Drives'!$I$5:$I$355,'Hard Drives'!$A$5:$A$355,"&gt;="&amp;Predictions!A513,'Hard Drives'!$A$5:$A$355,"&lt;"&amp;Predictions!A514), "")</f>
        <v/>
      </c>
      <c r="D514" t="str">
        <f t="shared" si="85"/>
        <v/>
      </c>
      <c r="E514" t="str">
        <f>IFERROR(AVERAGEIFS(SSDs!$H$5:$H$100,SSDs!$A$5:$A$100,"&gt;="&amp;Predictions!A513, SSDs!$A$5:$A$100,"&lt;"&amp;Predictions!A514), "")</f>
        <v/>
      </c>
      <c r="F514" t="str">
        <f t="shared" si="86"/>
        <v/>
      </c>
      <c r="G514" t="str">
        <f>IFERROR(AVERAGEIFS(XPoint!$H$5:$H$100,XPoint!$A$5:$A$100,"&gt;="&amp;Predictions!A513, XPoint!$A$5:$A$100,"&lt;"&amp;Predictions!A514), "")</f>
        <v/>
      </c>
      <c r="H514" t="str">
        <f t="shared" si="87"/>
        <v/>
      </c>
      <c r="J514" s="8">
        <f t="shared" si="79"/>
        <v>10.839877569629852</v>
      </c>
      <c r="K514" t="str">
        <f t="shared" si="80"/>
        <v/>
      </c>
      <c r="M514" s="8">
        <f t="shared" si="81"/>
        <v>10.116849526624428</v>
      </c>
      <c r="N514" t="str">
        <f t="shared" si="82"/>
        <v/>
      </c>
      <c r="P514" s="8">
        <f t="shared" si="88"/>
        <v>9.0336624935726419</v>
      </c>
      <c r="Q514" t="str">
        <f t="shared" si="89"/>
        <v/>
      </c>
    </row>
    <row r="515" spans="1:17">
      <c r="A515" s="1">
        <f t="shared" si="83"/>
        <v>44410.0625</v>
      </c>
      <c r="B515">
        <f t="shared" si="84"/>
        <v>41.583333333333421</v>
      </c>
      <c r="C515" t="str">
        <f>IFERROR(AVERAGEIFS('Hard Drives'!$I$5:$I$355,'Hard Drives'!$A$5:$A$355,"&gt;="&amp;Predictions!A514,'Hard Drives'!$A$5:$A$355,"&lt;"&amp;Predictions!A515), "")</f>
        <v/>
      </c>
      <c r="D515" t="str">
        <f t="shared" si="85"/>
        <v/>
      </c>
      <c r="E515" t="str">
        <f>IFERROR(AVERAGEIFS(SSDs!$H$5:$H$100,SSDs!$A$5:$A$100,"&gt;="&amp;Predictions!A514, SSDs!$A$5:$A$100,"&lt;"&amp;Predictions!A515), "")</f>
        <v/>
      </c>
      <c r="F515" t="str">
        <f t="shared" si="86"/>
        <v/>
      </c>
      <c r="G515" t="str">
        <f>IFERROR(AVERAGEIFS(XPoint!$H$5:$H$100,XPoint!$A$5:$A$100,"&gt;="&amp;Predictions!A514, XPoint!$A$5:$A$100,"&lt;"&amp;Predictions!A515), "")</f>
        <v/>
      </c>
      <c r="H515" t="str">
        <f t="shared" si="87"/>
        <v/>
      </c>
      <c r="J515" s="8">
        <f t="shared" si="79"/>
        <v>10.842784458959995</v>
      </c>
      <c r="K515" t="str">
        <f t="shared" si="80"/>
        <v/>
      </c>
      <c r="M515" s="8">
        <f t="shared" si="81"/>
        <v>10.123764566985386</v>
      </c>
      <c r="N515" t="str">
        <f t="shared" si="82"/>
        <v/>
      </c>
      <c r="P515" s="8">
        <f t="shared" si="88"/>
        <v>9.0336624935726419</v>
      </c>
      <c r="Q515" t="str">
        <f t="shared" si="89"/>
        <v/>
      </c>
    </row>
    <row r="516" spans="1:17">
      <c r="A516" s="1">
        <f t="shared" si="83"/>
        <v>44440.5</v>
      </c>
      <c r="B516">
        <f t="shared" si="84"/>
        <v>41.666666666666757</v>
      </c>
      <c r="C516" t="str">
        <f>IFERROR(AVERAGEIFS('Hard Drives'!$I$5:$I$355,'Hard Drives'!$A$5:$A$355,"&gt;="&amp;Predictions!A515,'Hard Drives'!$A$5:$A$355,"&lt;"&amp;Predictions!A516), "")</f>
        <v/>
      </c>
      <c r="D516" t="str">
        <f t="shared" si="85"/>
        <v/>
      </c>
      <c r="E516" t="str">
        <f>IFERROR(AVERAGEIFS(SSDs!$H$5:$H$100,SSDs!$A$5:$A$100,"&gt;="&amp;Predictions!A515, SSDs!$A$5:$A$100,"&lt;"&amp;Predictions!A516), "")</f>
        <v/>
      </c>
      <c r="F516" t="str">
        <f t="shared" si="86"/>
        <v/>
      </c>
      <c r="G516" t="str">
        <f>IFERROR(AVERAGEIFS(XPoint!$H$5:$H$100,XPoint!$A$5:$A$100,"&gt;="&amp;Predictions!A515, XPoint!$A$5:$A$100,"&lt;"&amp;Predictions!A516), "")</f>
        <v/>
      </c>
      <c r="H516" t="str">
        <f t="shared" si="87"/>
        <v/>
      </c>
      <c r="J516" s="8">
        <f t="shared" si="79"/>
        <v>10.845660014063675</v>
      </c>
      <c r="K516" t="str">
        <f t="shared" si="80"/>
        <v/>
      </c>
      <c r="M516" s="8">
        <f t="shared" si="81"/>
        <v>10.13062437102189</v>
      </c>
      <c r="N516" t="str">
        <f t="shared" si="82"/>
        <v/>
      </c>
      <c r="P516" s="8">
        <f t="shared" si="88"/>
        <v>9.0336624935726419</v>
      </c>
      <c r="Q516" t="str">
        <f t="shared" si="89"/>
        <v/>
      </c>
    </row>
    <row r="517" spans="1:17">
      <c r="A517" s="1">
        <f t="shared" si="83"/>
        <v>44470.9375</v>
      </c>
      <c r="B517">
        <f t="shared" si="84"/>
        <v>41.750000000000092</v>
      </c>
      <c r="C517" t="str">
        <f>IFERROR(AVERAGEIFS('Hard Drives'!$I$5:$I$355,'Hard Drives'!$A$5:$A$355,"&gt;="&amp;Predictions!A516,'Hard Drives'!$A$5:$A$355,"&lt;"&amp;Predictions!A517), "")</f>
        <v/>
      </c>
      <c r="D517" t="str">
        <f t="shared" si="85"/>
        <v/>
      </c>
      <c r="E517" t="str">
        <f>IFERROR(AVERAGEIFS(SSDs!$H$5:$H$100,SSDs!$A$5:$A$100,"&gt;="&amp;Predictions!A516, SSDs!$A$5:$A$100,"&lt;"&amp;Predictions!A517), "")</f>
        <v/>
      </c>
      <c r="F517" t="str">
        <f t="shared" si="86"/>
        <v/>
      </c>
      <c r="G517" t="str">
        <f>IFERROR(AVERAGEIFS(XPoint!$H$5:$H$100,XPoint!$A$5:$A$100,"&gt;="&amp;Predictions!A516, XPoint!$A$5:$A$100,"&lt;"&amp;Predictions!A517), "")</f>
        <v/>
      </c>
      <c r="H517" t="str">
        <f t="shared" si="87"/>
        <v/>
      </c>
      <c r="J517" s="8">
        <f t="shared" si="79"/>
        <v>10.848504556358847</v>
      </c>
      <c r="K517" t="str">
        <f t="shared" si="80"/>
        <v/>
      </c>
      <c r="M517" s="8">
        <f t="shared" si="81"/>
        <v>10.137429312868914</v>
      </c>
      <c r="N517" t="str">
        <f t="shared" si="82"/>
        <v/>
      </c>
      <c r="P517" s="8">
        <f t="shared" si="88"/>
        <v>9.0336624935726419</v>
      </c>
      <c r="Q517" t="str">
        <f t="shared" si="89"/>
        <v/>
      </c>
    </row>
    <row r="518" spans="1:17">
      <c r="A518" s="1">
        <f t="shared" si="83"/>
        <v>44501.375</v>
      </c>
      <c r="B518">
        <f t="shared" si="84"/>
        <v>41.833333333333428</v>
      </c>
      <c r="C518" t="str">
        <f>IFERROR(AVERAGEIFS('Hard Drives'!$I$5:$I$355,'Hard Drives'!$A$5:$A$355,"&gt;="&amp;Predictions!A517,'Hard Drives'!$A$5:$A$355,"&lt;"&amp;Predictions!A518), "")</f>
        <v/>
      </c>
      <c r="D518" t="str">
        <f t="shared" si="85"/>
        <v/>
      </c>
      <c r="E518" t="str">
        <f>IFERROR(AVERAGEIFS(SSDs!$H$5:$H$100,SSDs!$A$5:$A$100,"&gt;="&amp;Predictions!A517, SSDs!$A$5:$A$100,"&lt;"&amp;Predictions!A518), "")</f>
        <v/>
      </c>
      <c r="F518" t="str">
        <f t="shared" si="86"/>
        <v/>
      </c>
      <c r="G518" t="str">
        <f>IFERROR(AVERAGEIFS(XPoint!$H$5:$H$100,XPoint!$A$5:$A$100,"&gt;="&amp;Predictions!A517, XPoint!$A$5:$A$100,"&lt;"&amp;Predictions!A518), "")</f>
        <v/>
      </c>
      <c r="H518" t="str">
        <f t="shared" si="87"/>
        <v/>
      </c>
      <c r="J518" s="8">
        <f t="shared" si="79"/>
        <v>10.851318404329257</v>
      </c>
      <c r="K518" t="str">
        <f t="shared" si="80"/>
        <v/>
      </c>
      <c r="M518" s="8">
        <f t="shared" si="81"/>
        <v>10.144179765322951</v>
      </c>
      <c r="N518" t="str">
        <f t="shared" si="82"/>
        <v/>
      </c>
      <c r="P518" s="8">
        <f t="shared" si="88"/>
        <v>9.0336624935726419</v>
      </c>
      <c r="Q518" t="str">
        <f t="shared" si="89"/>
        <v/>
      </c>
    </row>
    <row r="519" spans="1:17">
      <c r="A519" s="1">
        <f t="shared" si="83"/>
        <v>44531.8125</v>
      </c>
      <c r="B519">
        <f t="shared" si="84"/>
        <v>41.916666666666764</v>
      </c>
      <c r="C519" t="str">
        <f>IFERROR(AVERAGEIFS('Hard Drives'!$I$5:$I$355,'Hard Drives'!$A$5:$A$355,"&gt;="&amp;Predictions!A518,'Hard Drives'!$A$5:$A$355,"&lt;"&amp;Predictions!A519), "")</f>
        <v/>
      </c>
      <c r="D519" t="str">
        <f t="shared" si="85"/>
        <v/>
      </c>
      <c r="E519" t="str">
        <f>IFERROR(AVERAGEIFS(SSDs!$H$5:$H$100,SSDs!$A$5:$A$100,"&gt;="&amp;Predictions!A518, SSDs!$A$5:$A$100,"&lt;"&amp;Predictions!A519), "")</f>
        <v/>
      </c>
      <c r="F519" t="str">
        <f t="shared" si="86"/>
        <v/>
      </c>
      <c r="G519" t="str">
        <f>IFERROR(AVERAGEIFS(XPoint!$H$5:$H$100,XPoint!$A$5:$A$100,"&gt;="&amp;Predictions!A518, XPoint!$A$5:$A$100,"&lt;"&amp;Predictions!A519), "")</f>
        <v/>
      </c>
      <c r="H519" t="str">
        <f t="shared" si="87"/>
        <v/>
      </c>
      <c r="J519" s="8">
        <f t="shared" si="79"/>
        <v>10.854101873542984</v>
      </c>
      <c r="K519" t="str">
        <f t="shared" si="80"/>
        <v/>
      </c>
      <c r="M519" s="8">
        <f t="shared" si="81"/>
        <v>10.150876099823202</v>
      </c>
      <c r="N519" t="str">
        <f t="shared" si="82"/>
        <v/>
      </c>
      <c r="P519" s="8">
        <f t="shared" si="88"/>
        <v>9.0336624935726419</v>
      </c>
      <c r="Q519" t="str">
        <f t="shared" si="89"/>
        <v/>
      </c>
    </row>
    <row r="520" spans="1:17">
      <c r="A520" s="1">
        <f t="shared" si="83"/>
        <v>44562.25</v>
      </c>
      <c r="B520">
        <f t="shared" si="84"/>
        <v>42.000000000000099</v>
      </c>
      <c r="C520" t="str">
        <f>IFERROR(AVERAGEIFS('Hard Drives'!$I$5:$I$355,'Hard Drives'!$A$5:$A$355,"&gt;="&amp;Predictions!A519,'Hard Drives'!$A$5:$A$355,"&lt;"&amp;Predictions!A520), "")</f>
        <v/>
      </c>
      <c r="D520" t="str">
        <f t="shared" si="85"/>
        <v/>
      </c>
      <c r="E520" t="str">
        <f>IFERROR(AVERAGEIFS(SSDs!$H$5:$H$100,SSDs!$A$5:$A$100,"&gt;="&amp;Predictions!A519, SSDs!$A$5:$A$100,"&lt;"&amp;Predictions!A520), "")</f>
        <v/>
      </c>
      <c r="F520" t="str">
        <f t="shared" si="86"/>
        <v/>
      </c>
      <c r="G520" t="str">
        <f>IFERROR(AVERAGEIFS(XPoint!$H$5:$H$100,XPoint!$A$5:$A$100,"&gt;="&amp;Predictions!A519, XPoint!$A$5:$A$100,"&lt;"&amp;Predictions!A520), "")</f>
        <v/>
      </c>
      <c r="H520" t="str">
        <f t="shared" si="87"/>
        <v/>
      </c>
      <c r="J520" s="8">
        <f t="shared" si="79"/>
        <v>10.856855276671071</v>
      </c>
      <c r="K520" t="str">
        <f t="shared" si="80"/>
        <v/>
      </c>
      <c r="M520" s="8">
        <f t="shared" si="81"/>
        <v>10.157518686433296</v>
      </c>
      <c r="N520" t="str">
        <f t="shared" si="82"/>
        <v/>
      </c>
      <c r="P520" s="8">
        <f t="shared" si="88"/>
        <v>9.0336624935726419</v>
      </c>
      <c r="Q520" t="str">
        <f t="shared" si="89"/>
        <v/>
      </c>
    </row>
    <row r="521" spans="1:17">
      <c r="A521" s="1">
        <f t="shared" si="83"/>
        <v>44592.6875</v>
      </c>
      <c r="B521">
        <f t="shared" si="84"/>
        <v>42.083333333333435</v>
      </c>
      <c r="C521" t="str">
        <f>IFERROR(AVERAGEIFS('Hard Drives'!$I$5:$I$355,'Hard Drives'!$A$5:$A$355,"&gt;="&amp;Predictions!A520,'Hard Drives'!$A$5:$A$355,"&lt;"&amp;Predictions!A521), "")</f>
        <v/>
      </c>
      <c r="D521" t="str">
        <f t="shared" si="85"/>
        <v/>
      </c>
      <c r="E521" t="str">
        <f>IFERROR(AVERAGEIFS(SSDs!$H$5:$H$100,SSDs!$A$5:$A$100,"&gt;="&amp;Predictions!A520, SSDs!$A$5:$A$100,"&lt;"&amp;Predictions!A521), "")</f>
        <v/>
      </c>
      <c r="F521" t="str">
        <f t="shared" si="86"/>
        <v/>
      </c>
      <c r="G521" t="str">
        <f>IFERROR(AVERAGEIFS(XPoint!$H$5:$H$100,XPoint!$A$5:$A$100,"&gt;="&amp;Predictions!A520, XPoint!$A$5:$A$100,"&lt;"&amp;Predictions!A521), "")</f>
        <v/>
      </c>
      <c r="H521" t="str">
        <f t="shared" si="87"/>
        <v/>
      </c>
      <c r="J521" s="8">
        <f t="shared" si="79"/>
        <v>10.859578923506273</v>
      </c>
      <c r="K521" t="str">
        <f t="shared" si="80"/>
        <v/>
      </c>
      <c r="M521" s="8">
        <f t="shared" si="81"/>
        <v>10.164107893823639</v>
      </c>
      <c r="N521" t="str">
        <f t="shared" si="82"/>
        <v/>
      </c>
      <c r="P521" s="8">
        <f t="shared" si="88"/>
        <v>9.0336624935726419</v>
      </c>
      <c r="Q521" t="str">
        <f t="shared" si="89"/>
        <v/>
      </c>
    </row>
    <row r="522" spans="1:17">
      <c r="A522" s="1">
        <f t="shared" si="83"/>
        <v>44623.125</v>
      </c>
      <c r="B522">
        <f t="shared" si="84"/>
        <v>42.166666666666771</v>
      </c>
      <c r="C522" t="str">
        <f>IFERROR(AVERAGEIFS('Hard Drives'!$I$5:$I$355,'Hard Drives'!$A$5:$A$355,"&gt;="&amp;Predictions!A521,'Hard Drives'!$A$5:$A$355,"&lt;"&amp;Predictions!A522), "")</f>
        <v/>
      </c>
      <c r="D522" t="str">
        <f t="shared" si="85"/>
        <v/>
      </c>
      <c r="E522" t="str">
        <f>IFERROR(AVERAGEIFS(SSDs!$H$5:$H$100,SSDs!$A$5:$A$100,"&gt;="&amp;Predictions!A521, SSDs!$A$5:$A$100,"&lt;"&amp;Predictions!A522), "")</f>
        <v/>
      </c>
      <c r="F522" t="str">
        <f t="shared" si="86"/>
        <v/>
      </c>
      <c r="G522" t="str">
        <f>IFERROR(AVERAGEIFS(XPoint!$H$5:$H$100,XPoint!$A$5:$A$100,"&gt;="&amp;Predictions!A521, XPoint!$A$5:$A$100,"&lt;"&amp;Predictions!A522), "")</f>
        <v/>
      </c>
      <c r="H522" t="str">
        <f t="shared" si="87"/>
        <v/>
      </c>
      <c r="J522" s="8">
        <f t="shared" si="79"/>
        <v>10.862273120981808</v>
      </c>
      <c r="K522" t="str">
        <f t="shared" si="80"/>
        <v/>
      </c>
      <c r="M522" s="8">
        <f t="shared" si="81"/>
        <v>10.17064408925426</v>
      </c>
      <c r="N522" t="str">
        <f t="shared" si="82"/>
        <v/>
      </c>
      <c r="P522" s="8">
        <f t="shared" si="88"/>
        <v>9.0336624935726419</v>
      </c>
      <c r="Q522" t="str">
        <f t="shared" si="89"/>
        <v/>
      </c>
    </row>
    <row r="523" spans="1:17">
      <c r="A523" s="1">
        <f t="shared" si="83"/>
        <v>44653.5625</v>
      </c>
      <c r="B523">
        <f t="shared" si="84"/>
        <v>42.250000000000107</v>
      </c>
      <c r="C523" t="str">
        <f>IFERROR(AVERAGEIFS('Hard Drives'!$I$5:$I$355,'Hard Drives'!$A$5:$A$355,"&gt;="&amp;Predictions!A522,'Hard Drives'!$A$5:$A$355,"&lt;"&amp;Predictions!A523), "")</f>
        <v/>
      </c>
      <c r="D523" t="str">
        <f t="shared" si="85"/>
        <v/>
      </c>
      <c r="E523" t="str">
        <f>IFERROR(AVERAGEIFS(SSDs!$H$5:$H$100,SSDs!$A$5:$A$100,"&gt;="&amp;Predictions!A522, SSDs!$A$5:$A$100,"&lt;"&amp;Predictions!A523), "")</f>
        <v/>
      </c>
      <c r="F523" t="str">
        <f t="shared" si="86"/>
        <v/>
      </c>
      <c r="G523" t="str">
        <f>IFERROR(AVERAGEIFS(XPoint!$H$5:$H$100,XPoint!$A$5:$A$100,"&gt;="&amp;Predictions!A522, XPoint!$A$5:$A$100,"&lt;"&amp;Predictions!A523), "")</f>
        <v/>
      </c>
      <c r="H523" t="str">
        <f t="shared" si="87"/>
        <v/>
      </c>
      <c r="J523" s="8">
        <f t="shared" si="79"/>
        <v>10.864938173190222</v>
      </c>
      <c r="K523" t="str">
        <f t="shared" si="80"/>
        <v/>
      </c>
      <c r="M523" s="8">
        <f t="shared" si="81"/>
        <v>10.177127638558295</v>
      </c>
      <c r="N523" t="str">
        <f t="shared" si="82"/>
        <v/>
      </c>
      <c r="P523" s="8">
        <f t="shared" si="88"/>
        <v>9.0336624935726419</v>
      </c>
      <c r="Q523" t="str">
        <f t="shared" si="89"/>
        <v/>
      </c>
    </row>
    <row r="524" spans="1:17">
      <c r="A524" s="1">
        <f t="shared" si="83"/>
        <v>44684</v>
      </c>
      <c r="B524">
        <f t="shared" si="84"/>
        <v>42.333333333333442</v>
      </c>
      <c r="C524" t="str">
        <f>IFERROR(AVERAGEIFS('Hard Drives'!$I$5:$I$355,'Hard Drives'!$A$5:$A$355,"&gt;="&amp;Predictions!A523,'Hard Drives'!$A$5:$A$355,"&lt;"&amp;Predictions!A524), "")</f>
        <v/>
      </c>
      <c r="D524" t="str">
        <f t="shared" si="85"/>
        <v/>
      </c>
      <c r="E524" t="str">
        <f>IFERROR(AVERAGEIFS(SSDs!$H$5:$H$100,SSDs!$A$5:$A$100,"&gt;="&amp;Predictions!A523, SSDs!$A$5:$A$100,"&lt;"&amp;Predictions!A524), "")</f>
        <v/>
      </c>
      <c r="F524" t="str">
        <f t="shared" si="86"/>
        <v/>
      </c>
      <c r="G524" t="str">
        <f>IFERROR(AVERAGEIFS(XPoint!$H$5:$H$100,XPoint!$A$5:$A$100,"&gt;="&amp;Predictions!A523, XPoint!$A$5:$A$100,"&lt;"&amp;Predictions!A524), "")</f>
        <v/>
      </c>
      <c r="H524" t="str">
        <f t="shared" si="87"/>
        <v/>
      </c>
      <c r="J524" s="8">
        <f t="shared" si="79"/>
        <v>10.867574381402306</v>
      </c>
      <c r="K524" t="str">
        <f t="shared" si="80"/>
        <v/>
      </c>
      <c r="M524" s="8">
        <f t="shared" si="81"/>
        <v>10.183558906125906</v>
      </c>
      <c r="N524" t="str">
        <f t="shared" si="82"/>
        <v/>
      </c>
      <c r="P524" s="8">
        <f t="shared" si="88"/>
        <v>9.0336624935726419</v>
      </c>
      <c r="Q524" t="str">
        <f t="shared" si="89"/>
        <v/>
      </c>
    </row>
    <row r="525" spans="1:17">
      <c r="A525" s="1">
        <f t="shared" si="83"/>
        <v>44714.4375</v>
      </c>
      <c r="B525">
        <f t="shared" si="84"/>
        <v>42.416666666666778</v>
      </c>
      <c r="C525">
        <f>IFERROR(AVERAGEIFS('Hard Drives'!$I$5:$I$355,'Hard Drives'!$A$5:$A$355,"&gt;="&amp;Predictions!A524,'Hard Drives'!$A$5:$A$355,"&lt;"&amp;Predictions!A525), "")</f>
        <v>11.005267923712207</v>
      </c>
      <c r="D525">
        <f t="shared" si="85"/>
        <v>11.275783793337999</v>
      </c>
      <c r="E525">
        <f>IFERROR(AVERAGEIFS(SSDs!$H$5:$H$100,SSDs!$A$5:$A$100,"&gt;="&amp;Predictions!A524, SSDs!$A$5:$A$100,"&lt;"&amp;Predictions!A525), "")</f>
        <v>10.212417945259988</v>
      </c>
      <c r="F525">
        <f t="shared" si="86"/>
        <v>5.0775456161045645</v>
      </c>
      <c r="G525">
        <f>IFERROR(AVERAGEIFS(XPoint!$H$5:$H$100,XPoint!$A$5:$A$100,"&gt;="&amp;Predictions!A524, XPoint!$A$5:$A$100,"&lt;"&amp;Predictions!A525), "")</f>
        <v>8.9693735090133657</v>
      </c>
      <c r="H525">
        <f t="shared" si="87"/>
        <v>1.0214619473870341</v>
      </c>
      <c r="J525" s="8">
        <f t="shared" si="79"/>
        <v>10.870182044086071</v>
      </c>
      <c r="K525">
        <f t="shared" si="80"/>
        <v>1.82481948743668E-2</v>
      </c>
      <c r="M525" s="8">
        <f t="shared" si="81"/>
        <v>10.18993825488884</v>
      </c>
      <c r="N525">
        <f t="shared" si="82"/>
        <v>5.0533647918266154E-4</v>
      </c>
      <c r="P525" s="8">
        <f t="shared" si="88"/>
        <v>9.0336624935726419</v>
      </c>
      <c r="Q525">
        <f t="shared" si="89"/>
        <v>4.1330735356628571E-3</v>
      </c>
    </row>
    <row r="526" spans="1:17">
      <c r="A526" s="1">
        <f t="shared" si="83"/>
        <v>44744.875</v>
      </c>
      <c r="B526">
        <f t="shared" si="84"/>
        <v>42.500000000000114</v>
      </c>
      <c r="C526" t="str">
        <f>IFERROR(AVERAGEIFS('Hard Drives'!$I$5:$I$355,'Hard Drives'!$A$5:$A$355,"&gt;="&amp;Predictions!A525,'Hard Drives'!$A$5:$A$355,"&lt;"&amp;Predictions!A526), "")</f>
        <v/>
      </c>
      <c r="D526" t="str">
        <f t="shared" si="85"/>
        <v/>
      </c>
      <c r="E526" t="str">
        <f>IFERROR(AVERAGEIFS(SSDs!$H$5:$H$100,SSDs!$A$5:$A$100,"&gt;="&amp;Predictions!A525, SSDs!$A$5:$A$100,"&lt;"&amp;Predictions!A526), "")</f>
        <v/>
      </c>
      <c r="F526" t="str">
        <f t="shared" si="86"/>
        <v/>
      </c>
      <c r="G526" t="str">
        <f>IFERROR(AVERAGEIFS(XPoint!$H$5:$H$100,XPoint!$A$5:$A$100,"&gt;="&amp;Predictions!A525, XPoint!$A$5:$A$100,"&lt;"&amp;Predictions!A526), "")</f>
        <v/>
      </c>
      <c r="H526" t="str">
        <f t="shared" si="87"/>
        <v/>
      </c>
      <c r="J526" s="8">
        <f t="shared" si="79"/>
        <v>10.872761456925753</v>
      </c>
      <c r="K526" t="str">
        <f t="shared" si="80"/>
        <v/>
      </c>
      <c r="M526" s="8">
        <f t="shared" si="81"/>
        <v>10.196266046305423</v>
      </c>
      <c r="N526" t="str">
        <f t="shared" si="82"/>
        <v/>
      </c>
      <c r="P526" s="8">
        <f t="shared" si="88"/>
        <v>9.0336624935726419</v>
      </c>
      <c r="Q526" t="str">
        <f t="shared" si="89"/>
        <v/>
      </c>
    </row>
    <row r="527" spans="1:17">
      <c r="A527" s="1">
        <f t="shared" si="83"/>
        <v>44775.3125</v>
      </c>
      <c r="B527">
        <f t="shared" si="84"/>
        <v>42.583333333333449</v>
      </c>
      <c r="C527" t="str">
        <f>IFERROR(AVERAGEIFS('Hard Drives'!$I$5:$I$355,'Hard Drives'!$A$5:$A$355,"&gt;="&amp;Predictions!A526,'Hard Drives'!$A$5:$A$355,"&lt;"&amp;Predictions!A527), "")</f>
        <v/>
      </c>
      <c r="D527" t="str">
        <f t="shared" si="85"/>
        <v/>
      </c>
      <c r="E527" t="str">
        <f>IFERROR(AVERAGEIFS(SSDs!$H$5:$H$100,SSDs!$A$5:$A$100,"&gt;="&amp;Predictions!A526, SSDs!$A$5:$A$100,"&lt;"&amp;Predictions!A527), "")</f>
        <v/>
      </c>
      <c r="F527" t="str">
        <f t="shared" si="86"/>
        <v/>
      </c>
      <c r="G527" t="str">
        <f>IFERROR(AVERAGEIFS(XPoint!$H$5:$H$100,XPoint!$A$5:$A$100,"&gt;="&amp;Predictions!A526, XPoint!$A$5:$A$100,"&lt;"&amp;Predictions!A527), "")</f>
        <v/>
      </c>
      <c r="H527" t="str">
        <f t="shared" si="87"/>
        <v/>
      </c>
      <c r="J527" s="8">
        <f t="shared" si="79"/>
        <v>10.875312912840863</v>
      </c>
      <c r="K527" t="str">
        <f t="shared" si="80"/>
        <v/>
      </c>
      <c r="M527" s="8">
        <f t="shared" si="81"/>
        <v>10.202542640346115</v>
      </c>
      <c r="N527" t="str">
        <f t="shared" si="82"/>
        <v/>
      </c>
      <c r="P527" s="8">
        <f t="shared" si="88"/>
        <v>9.0336624935726419</v>
      </c>
      <c r="Q527" t="str">
        <f t="shared" si="89"/>
        <v/>
      </c>
    </row>
    <row r="528" spans="1:17">
      <c r="A528" s="1">
        <f t="shared" si="83"/>
        <v>44805.75</v>
      </c>
      <c r="B528">
        <f t="shared" si="84"/>
        <v>42.666666666666785</v>
      </c>
      <c r="C528" t="str">
        <f>IFERROR(AVERAGEIFS('Hard Drives'!$I$5:$I$355,'Hard Drives'!$A$5:$A$355,"&gt;="&amp;Predictions!A527,'Hard Drives'!$A$5:$A$355,"&lt;"&amp;Predictions!A528), "")</f>
        <v/>
      </c>
      <c r="D528" t="str">
        <f t="shared" si="85"/>
        <v/>
      </c>
      <c r="E528" t="str">
        <f>IFERROR(AVERAGEIFS(SSDs!$H$5:$H$100,SSDs!$A$5:$A$100,"&gt;="&amp;Predictions!A527, SSDs!$A$5:$A$100,"&lt;"&amp;Predictions!A528), "")</f>
        <v/>
      </c>
      <c r="F528" t="str">
        <f t="shared" si="86"/>
        <v/>
      </c>
      <c r="G528" t="str">
        <f>IFERROR(AVERAGEIFS(XPoint!$H$5:$H$100,XPoint!$A$5:$A$100,"&gt;="&amp;Predictions!A527, XPoint!$A$5:$A$100,"&lt;"&amp;Predictions!A528), "")</f>
        <v/>
      </c>
      <c r="H528" t="str">
        <f t="shared" si="87"/>
        <v/>
      </c>
      <c r="J528" s="8">
        <f t="shared" si="79"/>
        <v>10.877836702005306</v>
      </c>
      <c r="K528" t="str">
        <f t="shared" si="80"/>
        <v/>
      </c>
      <c r="M528" s="8">
        <f t="shared" si="81"/>
        <v>10.208768395479609</v>
      </c>
      <c r="N528" t="str">
        <f t="shared" si="82"/>
        <v/>
      </c>
      <c r="P528" s="8">
        <f t="shared" si="88"/>
        <v>9.0336624935726419</v>
      </c>
      <c r="Q528" t="str">
        <f t="shared" si="89"/>
        <v/>
      </c>
    </row>
    <row r="529" spans="1:17">
      <c r="A529" s="1">
        <f t="shared" si="83"/>
        <v>44836.1875</v>
      </c>
      <c r="B529">
        <f t="shared" si="84"/>
        <v>42.750000000000121</v>
      </c>
      <c r="C529" t="str">
        <f>IFERROR(AVERAGEIFS('Hard Drives'!$I$5:$I$355,'Hard Drives'!$A$5:$A$355,"&gt;="&amp;Predictions!A528,'Hard Drives'!$A$5:$A$355,"&lt;"&amp;Predictions!A529), "")</f>
        <v/>
      </c>
      <c r="D529" t="str">
        <f t="shared" si="85"/>
        <v/>
      </c>
      <c r="E529" t="str">
        <f>IFERROR(AVERAGEIFS(SSDs!$H$5:$H$100,SSDs!$A$5:$A$100,"&gt;="&amp;Predictions!A528, SSDs!$A$5:$A$100,"&lt;"&amp;Predictions!A529), "")</f>
        <v/>
      </c>
      <c r="F529" t="str">
        <f t="shared" si="86"/>
        <v/>
      </c>
      <c r="G529" t="str">
        <f>IFERROR(AVERAGEIFS(XPoint!$H$5:$H$100,XPoint!$A$5:$A$100,"&gt;="&amp;Predictions!A528, XPoint!$A$5:$A$100,"&lt;"&amp;Predictions!A529), "")</f>
        <v/>
      </c>
      <c r="H529" t="str">
        <f t="shared" si="87"/>
        <v/>
      </c>
      <c r="J529" s="8">
        <f t="shared" ref="J529:J592" si="90">$J$6+(($J$7-$J$6)/POWER(1+$J$8*EXP(-$J$9*(B529-$J$10)), 1/$J$11))</f>
        <v>10.880333111866499</v>
      </c>
      <c r="K529" t="str">
        <f t="shared" ref="K529:K592" si="91">IF(C529&lt;&gt;"", (C529-J529)^2, "")</f>
        <v/>
      </c>
      <c r="M529" s="8">
        <f t="shared" ref="M529:M592" si="92">$M$6+(($M$7-$M$6)/POWER(1+$M$8*EXP(-$M$9*(B529-$M$10)), 1/$M$11))</f>
        <v>10.214943668659329</v>
      </c>
      <c r="N529" t="str">
        <f t="shared" ref="N529:N592" si="93">IF(E529&lt;&gt;"", (E529-M529)^2, "")</f>
        <v/>
      </c>
      <c r="P529" s="8">
        <f t="shared" si="88"/>
        <v>9.0336624935726419</v>
      </c>
      <c r="Q529" t="str">
        <f t="shared" si="89"/>
        <v/>
      </c>
    </row>
    <row r="530" spans="1:17">
      <c r="A530" s="1">
        <f t="shared" ref="A530:A570" si="94">A529+365.25/12</f>
        <v>44866.625</v>
      </c>
      <c r="B530">
        <f t="shared" ref="B530:B570" si="95">B529+1/12</f>
        <v>42.833333333333456</v>
      </c>
      <c r="C530" t="str">
        <f>IFERROR(AVERAGEIFS('Hard Drives'!$I$5:$I$355,'Hard Drives'!$A$5:$A$355,"&gt;="&amp;Predictions!A529,'Hard Drives'!$A$5:$A$355,"&lt;"&amp;Predictions!A530), "")</f>
        <v/>
      </c>
      <c r="D530" t="str">
        <f t="shared" ref="D530:D593" si="96">IF(C530&lt;&gt;"", (C530-$C$14)^2, "")</f>
        <v/>
      </c>
      <c r="E530" t="str">
        <f>IFERROR(AVERAGEIFS(SSDs!$H$5:$H$100,SSDs!$A$5:$A$100,"&gt;="&amp;Predictions!A529, SSDs!$A$5:$A$100,"&lt;"&amp;Predictions!A530), "")</f>
        <v/>
      </c>
      <c r="F530" t="str">
        <f t="shared" ref="F530:F593" si="97">IF(E530&lt;&gt;"", (E530-$E$14)^2, "")</f>
        <v/>
      </c>
      <c r="G530" t="str">
        <f>IFERROR(AVERAGEIFS(XPoint!$H$5:$H$100,XPoint!$A$5:$A$100,"&gt;="&amp;Predictions!A529, XPoint!$A$5:$A$100,"&lt;"&amp;Predictions!A530), "")</f>
        <v/>
      </c>
      <c r="H530" t="str">
        <f t="shared" ref="H530:H593" si="98">IF(G530&lt;&gt;"", (G530-$G$14)^2, "")</f>
        <v/>
      </c>
      <c r="J530" s="8">
        <f t="shared" si="90"/>
        <v>10.882802427164517</v>
      </c>
      <c r="K530" t="str">
        <f t="shared" si="91"/>
        <v/>
      </c>
      <c r="M530" s="8">
        <f t="shared" si="92"/>
        <v>10.221068815310518</v>
      </c>
      <c r="N530" t="str">
        <f t="shared" si="93"/>
        <v/>
      </c>
      <c r="P530" s="8">
        <f t="shared" ref="P530:P593" si="99">$P$6+(($P$7-$P$6)/POWER(1+$P$8*EXP(-$P$9*(B530-$P$10)), 1/$P$11))</f>
        <v>9.0336624935726419</v>
      </c>
      <c r="Q530" t="str">
        <f t="shared" ref="Q530:Q593" si="100">IF(G530&lt;&gt;"", (G530-P530)^2, "")</f>
        <v/>
      </c>
    </row>
    <row r="531" spans="1:17">
      <c r="A531" s="1">
        <f t="shared" si="94"/>
        <v>44897.0625</v>
      </c>
      <c r="B531">
        <f t="shared" si="95"/>
        <v>42.916666666666792</v>
      </c>
      <c r="C531" t="str">
        <f>IFERROR(AVERAGEIFS('Hard Drives'!$I$5:$I$355,'Hard Drives'!$A$5:$A$355,"&gt;="&amp;Predictions!A530,'Hard Drives'!$A$5:$A$355,"&lt;"&amp;Predictions!A531), "")</f>
        <v/>
      </c>
      <c r="D531" t="str">
        <f t="shared" si="96"/>
        <v/>
      </c>
      <c r="E531" t="str">
        <f>IFERROR(AVERAGEIFS(SSDs!$H$5:$H$100,SSDs!$A$5:$A$100,"&gt;="&amp;Predictions!A530, SSDs!$A$5:$A$100,"&lt;"&amp;Predictions!A531), "")</f>
        <v/>
      </c>
      <c r="F531" t="str">
        <f t="shared" si="97"/>
        <v/>
      </c>
      <c r="G531" t="str">
        <f>IFERROR(AVERAGEIFS(XPoint!$H$5:$H$100,XPoint!$A$5:$A$100,"&gt;="&amp;Predictions!A530, XPoint!$A$5:$A$100,"&lt;"&amp;Predictions!A531), "")</f>
        <v/>
      </c>
      <c r="H531" t="str">
        <f t="shared" si="98"/>
        <v/>
      </c>
      <c r="J531" s="8">
        <f t="shared" si="90"/>
        <v>10.885244929951284</v>
      </c>
      <c r="K531" t="str">
        <f t="shared" si="91"/>
        <v/>
      </c>
      <c r="M531" s="8">
        <f t="shared" si="92"/>
        <v>10.227144189317768</v>
      </c>
      <c r="N531" t="str">
        <f t="shared" si="93"/>
        <v/>
      </c>
      <c r="P531" s="8">
        <f t="shared" si="99"/>
        <v>9.0336624935726419</v>
      </c>
      <c r="Q531" t="str">
        <f t="shared" si="100"/>
        <v/>
      </c>
    </row>
    <row r="532" spans="1:17">
      <c r="A532" s="1">
        <f t="shared" si="94"/>
        <v>44927.5</v>
      </c>
      <c r="B532">
        <f t="shared" si="95"/>
        <v>43.000000000000128</v>
      </c>
      <c r="C532" t="str">
        <f>IFERROR(AVERAGEIFS('Hard Drives'!$I$5:$I$355,'Hard Drives'!$A$5:$A$355,"&gt;="&amp;Predictions!A531,'Hard Drives'!$A$5:$A$355,"&lt;"&amp;Predictions!A532), "")</f>
        <v/>
      </c>
      <c r="D532" t="str">
        <f t="shared" si="96"/>
        <v/>
      </c>
      <c r="E532" t="str">
        <f>IFERROR(AVERAGEIFS(SSDs!$H$5:$H$100,SSDs!$A$5:$A$100,"&gt;="&amp;Predictions!A531, SSDs!$A$5:$A$100,"&lt;"&amp;Predictions!A532), "")</f>
        <v/>
      </c>
      <c r="F532" t="str">
        <f t="shared" si="97"/>
        <v/>
      </c>
      <c r="G532" t="str">
        <f>IFERROR(AVERAGEIFS(XPoint!$H$5:$H$100,XPoint!$A$5:$A$100,"&gt;="&amp;Predictions!A531, XPoint!$A$5:$A$100,"&lt;"&amp;Predictions!A532), "")</f>
        <v/>
      </c>
      <c r="H532" t="str">
        <f t="shared" si="98"/>
        <v/>
      </c>
      <c r="J532" s="8">
        <f t="shared" si="90"/>
        <v>10.887660899609754</v>
      </c>
      <c r="K532" t="str">
        <f t="shared" si="91"/>
        <v/>
      </c>
      <c r="M532" s="8">
        <f t="shared" si="92"/>
        <v>10.233170143013004</v>
      </c>
      <c r="N532" t="str">
        <f t="shared" si="93"/>
        <v/>
      </c>
      <c r="P532" s="8">
        <f t="shared" si="99"/>
        <v>9.0336624935726419</v>
      </c>
      <c r="Q532" t="str">
        <f t="shared" si="100"/>
        <v/>
      </c>
    </row>
    <row r="533" spans="1:17">
      <c r="A533" s="1">
        <f t="shared" si="94"/>
        <v>44957.9375</v>
      </c>
      <c r="B533">
        <f t="shared" si="95"/>
        <v>43.083333333333464</v>
      </c>
      <c r="C533" t="str">
        <f>IFERROR(AVERAGEIFS('Hard Drives'!$I$5:$I$355,'Hard Drives'!$A$5:$A$355,"&gt;="&amp;Predictions!A532,'Hard Drives'!$A$5:$A$355,"&lt;"&amp;Predictions!A533), "")</f>
        <v/>
      </c>
      <c r="D533" t="str">
        <f t="shared" si="96"/>
        <v/>
      </c>
      <c r="E533" t="str">
        <f>IFERROR(AVERAGEIFS(SSDs!$H$5:$H$100,SSDs!$A$5:$A$100,"&gt;="&amp;Predictions!A532, SSDs!$A$5:$A$100,"&lt;"&amp;Predictions!A533), "")</f>
        <v/>
      </c>
      <c r="F533" t="str">
        <f t="shared" si="97"/>
        <v/>
      </c>
      <c r="G533" t="str">
        <f>IFERROR(AVERAGEIFS(XPoint!$H$5:$H$100,XPoint!$A$5:$A$100,"&gt;="&amp;Predictions!A532, XPoint!$A$5:$A$100,"&lt;"&amp;Predictions!A533), "")</f>
        <v/>
      </c>
      <c r="H533" t="str">
        <f t="shared" si="98"/>
        <v/>
      </c>
      <c r="J533" s="8">
        <f t="shared" si="90"/>
        <v>10.890050612873139</v>
      </c>
      <c r="K533" t="str">
        <f t="shared" si="91"/>
        <v/>
      </c>
      <c r="M533" s="8">
        <f t="shared" si="92"/>
        <v>10.239147027163961</v>
      </c>
      <c r="N533" t="str">
        <f t="shared" si="93"/>
        <v/>
      </c>
      <c r="P533" s="8">
        <f t="shared" si="99"/>
        <v>9.0336624935726419</v>
      </c>
      <c r="Q533" t="str">
        <f t="shared" si="100"/>
        <v/>
      </c>
    </row>
    <row r="534" spans="1:17">
      <c r="A534" s="1">
        <f t="shared" si="94"/>
        <v>44988.375</v>
      </c>
      <c r="B534">
        <f t="shared" si="95"/>
        <v>43.166666666666799</v>
      </c>
      <c r="C534" t="str">
        <f>IFERROR(AVERAGEIFS('Hard Drives'!$I$5:$I$355,'Hard Drives'!$A$5:$A$355,"&gt;="&amp;Predictions!A533,'Hard Drives'!$A$5:$A$355,"&lt;"&amp;Predictions!A534), "")</f>
        <v/>
      </c>
      <c r="D534" t="str">
        <f t="shared" si="96"/>
        <v/>
      </c>
      <c r="E534" t="str">
        <f>IFERROR(AVERAGEIFS(SSDs!$H$5:$H$100,SSDs!$A$5:$A$100,"&gt;="&amp;Predictions!A533, SSDs!$A$5:$A$100,"&lt;"&amp;Predictions!A534), "")</f>
        <v/>
      </c>
      <c r="F534" t="str">
        <f t="shared" si="97"/>
        <v/>
      </c>
      <c r="G534" t="str">
        <f>IFERROR(AVERAGEIFS(XPoint!$H$5:$H$100,XPoint!$A$5:$A$100,"&gt;="&amp;Predictions!A533, XPoint!$A$5:$A$100,"&lt;"&amp;Predictions!A534), "")</f>
        <v/>
      </c>
      <c r="H534" t="str">
        <f t="shared" si="98"/>
        <v/>
      </c>
      <c r="J534" s="8">
        <f t="shared" si="90"/>
        <v>10.892414343844083</v>
      </c>
      <c r="K534" t="str">
        <f t="shared" si="91"/>
        <v/>
      </c>
      <c r="M534" s="8">
        <f t="shared" si="92"/>
        <v>10.245075190963144</v>
      </c>
      <c r="N534" t="str">
        <f t="shared" si="93"/>
        <v/>
      </c>
      <c r="P534" s="8">
        <f t="shared" si="99"/>
        <v>9.0336624935726419</v>
      </c>
      <c r="Q534" t="str">
        <f t="shared" si="100"/>
        <v/>
      </c>
    </row>
    <row r="535" spans="1:17">
      <c r="A535" s="1">
        <f t="shared" si="94"/>
        <v>45018.8125</v>
      </c>
      <c r="B535">
        <f t="shared" si="95"/>
        <v>43.250000000000135</v>
      </c>
      <c r="C535" t="str">
        <f>IFERROR(AVERAGEIFS('Hard Drives'!$I$5:$I$355,'Hard Drives'!$A$5:$A$355,"&gt;="&amp;Predictions!A534,'Hard Drives'!$A$5:$A$355,"&lt;"&amp;Predictions!A535), "")</f>
        <v/>
      </c>
      <c r="D535" t="str">
        <f t="shared" si="96"/>
        <v/>
      </c>
      <c r="E535" t="str">
        <f>IFERROR(AVERAGEIFS(SSDs!$H$5:$H$100,SSDs!$A$5:$A$100,"&gt;="&amp;Predictions!A534, SSDs!$A$5:$A$100,"&lt;"&amp;Predictions!A535), "")</f>
        <v/>
      </c>
      <c r="F535" t="str">
        <f t="shared" si="97"/>
        <v/>
      </c>
      <c r="G535" t="str">
        <f>IFERROR(AVERAGEIFS(XPoint!$H$5:$H$100,XPoint!$A$5:$A$100,"&gt;="&amp;Predictions!A534, XPoint!$A$5:$A$100,"&lt;"&amp;Predictions!A535), "")</f>
        <v/>
      </c>
      <c r="H535" t="str">
        <f t="shared" si="98"/>
        <v/>
      </c>
      <c r="J535" s="8">
        <f t="shared" si="90"/>
        <v>10.894752364013923</v>
      </c>
      <c r="K535" t="str">
        <f t="shared" si="91"/>
        <v/>
      </c>
      <c r="M535" s="8">
        <f t="shared" si="92"/>
        <v>10.250954982017188</v>
      </c>
      <c r="N535" t="str">
        <f t="shared" si="93"/>
        <v/>
      </c>
      <c r="P535" s="8">
        <f t="shared" si="99"/>
        <v>9.0336624935726419</v>
      </c>
      <c r="Q535" t="str">
        <f t="shared" si="100"/>
        <v/>
      </c>
    </row>
    <row r="536" spans="1:17">
      <c r="A536" s="1">
        <f t="shared" si="94"/>
        <v>45049.25</v>
      </c>
      <c r="B536">
        <f t="shared" si="95"/>
        <v>43.333333333333471</v>
      </c>
      <c r="C536" t="str">
        <f>IFERROR(AVERAGEIFS('Hard Drives'!$I$5:$I$355,'Hard Drives'!$A$5:$A$355,"&gt;="&amp;Predictions!A535,'Hard Drives'!$A$5:$A$355,"&lt;"&amp;Predictions!A536), "")</f>
        <v/>
      </c>
      <c r="D536" t="str">
        <f t="shared" si="96"/>
        <v/>
      </c>
      <c r="E536" t="str">
        <f>IFERROR(AVERAGEIFS(SSDs!$H$5:$H$100,SSDs!$A$5:$A$100,"&gt;="&amp;Predictions!A535, SSDs!$A$5:$A$100,"&lt;"&amp;Predictions!A536), "")</f>
        <v/>
      </c>
      <c r="F536" t="str">
        <f t="shared" si="97"/>
        <v/>
      </c>
      <c r="G536" t="str">
        <f>IFERROR(AVERAGEIFS(XPoint!$H$5:$H$100,XPoint!$A$5:$A$100,"&gt;="&amp;Predictions!A535, XPoint!$A$5:$A$100,"&lt;"&amp;Predictions!A536), "")</f>
        <v/>
      </c>
      <c r="H536" t="str">
        <f t="shared" si="98"/>
        <v/>
      </c>
      <c r="J536" s="8">
        <f t="shared" si="90"/>
        <v>10.897064942281881</v>
      </c>
      <c r="K536" t="str">
        <f t="shared" si="91"/>
        <v/>
      </c>
      <c r="M536" s="8">
        <f t="shared" si="92"/>
        <v>10.256786746336665</v>
      </c>
      <c r="N536" t="str">
        <f t="shared" si="93"/>
        <v/>
      </c>
      <c r="P536" s="8">
        <f t="shared" si="99"/>
        <v>9.0336624935726419</v>
      </c>
      <c r="Q536" t="str">
        <f t="shared" si="100"/>
        <v/>
      </c>
    </row>
    <row r="537" spans="1:17">
      <c r="A537" s="1">
        <f t="shared" si="94"/>
        <v>45079.6875</v>
      </c>
      <c r="B537">
        <f t="shared" si="95"/>
        <v>43.416666666666806</v>
      </c>
      <c r="C537">
        <f>IFERROR(AVERAGEIFS('Hard Drives'!$I$5:$I$355,'Hard Drives'!$A$5:$A$355,"&gt;="&amp;Predictions!A536,'Hard Drives'!$A$5:$A$355,"&lt;"&amp;Predictions!A537), "")</f>
        <v>11.062950752339844</v>
      </c>
      <c r="D537">
        <f t="shared" si="96"/>
        <v>11.666502447975981</v>
      </c>
      <c r="E537">
        <f>IFERROR(AVERAGEIFS(SSDs!$H$5:$H$100,SSDs!$A$5:$A$100,"&gt;="&amp;Predictions!A536, SSDs!$A$5:$A$100,"&lt;"&amp;Predictions!A537), "")</f>
        <v>10.481456097577729</v>
      </c>
      <c r="F537">
        <f t="shared" si="97"/>
        <v>6.3623965363574833</v>
      </c>
      <c r="G537">
        <f>IFERROR(AVERAGEIFS(XPoint!$H$5:$H$100,XPoint!$A$5:$A$100,"&gt;="&amp;Predictions!A536, XPoint!$A$5:$A$100,"&lt;"&amp;Predictions!A537), "")</f>
        <v>9.3776850804985212</v>
      </c>
      <c r="H537">
        <f t="shared" si="98"/>
        <v>2.013520070490936</v>
      </c>
      <c r="J537" s="8">
        <f t="shared" si="90"/>
        <v>10.899352344974279</v>
      </c>
      <c r="K537">
        <f t="shared" si="91"/>
        <v>2.676443889254956E-2</v>
      </c>
      <c r="M537" s="8">
        <f t="shared" si="92"/>
        <v>10.262570828326393</v>
      </c>
      <c r="N537">
        <f t="shared" si="93"/>
        <v>4.7910761095229903E-2</v>
      </c>
      <c r="P537" s="8">
        <f t="shared" si="99"/>
        <v>9.0336624935726419</v>
      </c>
      <c r="Q537">
        <f t="shared" si="100"/>
        <v>0.11835154031517417</v>
      </c>
    </row>
    <row r="538" spans="1:17">
      <c r="A538" s="1">
        <f t="shared" si="94"/>
        <v>45110.125</v>
      </c>
      <c r="B538">
        <f t="shared" si="95"/>
        <v>43.500000000000142</v>
      </c>
      <c r="C538" t="str">
        <f>IFERROR(AVERAGEIFS('Hard Drives'!$I$5:$I$355,'Hard Drives'!$A$5:$A$355,"&gt;="&amp;Predictions!A537,'Hard Drives'!$A$5:$A$355,"&lt;"&amp;Predictions!A538), "")</f>
        <v/>
      </c>
      <c r="D538" t="str">
        <f t="shared" si="96"/>
        <v/>
      </c>
      <c r="E538" t="str">
        <f>IFERROR(AVERAGEIFS(SSDs!$H$5:$H$100,SSDs!$A$5:$A$100,"&gt;="&amp;Predictions!A537, SSDs!$A$5:$A$100,"&lt;"&amp;Predictions!A538), "")</f>
        <v/>
      </c>
      <c r="F538" t="str">
        <f t="shared" si="97"/>
        <v/>
      </c>
      <c r="G538" t="str">
        <f>IFERROR(AVERAGEIFS(XPoint!$H$5:$H$100,XPoint!$A$5:$A$100,"&gt;="&amp;Predictions!A537, XPoint!$A$5:$A$100,"&lt;"&amp;Predictions!A538), "")</f>
        <v/>
      </c>
      <c r="H538" t="str">
        <f t="shared" si="98"/>
        <v/>
      </c>
      <c r="J538" s="8">
        <f t="shared" si="90"/>
        <v>10.901614835863738</v>
      </c>
      <c r="K538" t="str">
        <f t="shared" si="91"/>
        <v/>
      </c>
      <c r="M538" s="8">
        <f t="shared" si="92"/>
        <v>10.268307570776065</v>
      </c>
      <c r="N538" t="str">
        <f t="shared" si="93"/>
        <v/>
      </c>
      <c r="P538" s="8">
        <f t="shared" si="99"/>
        <v>9.0336624935726419</v>
      </c>
      <c r="Q538" t="str">
        <f t="shared" si="100"/>
        <v/>
      </c>
    </row>
    <row r="539" spans="1:17">
      <c r="A539" s="1">
        <f t="shared" si="94"/>
        <v>45140.5625</v>
      </c>
      <c r="B539">
        <f t="shared" si="95"/>
        <v>43.583333333333478</v>
      </c>
      <c r="C539" t="str">
        <f>IFERROR(AVERAGEIFS('Hard Drives'!$I$5:$I$355,'Hard Drives'!$A$5:$A$355,"&gt;="&amp;Predictions!A538,'Hard Drives'!$A$5:$A$355,"&lt;"&amp;Predictions!A539), "")</f>
        <v/>
      </c>
      <c r="D539" t="str">
        <f t="shared" si="96"/>
        <v/>
      </c>
      <c r="E539" t="str">
        <f>IFERROR(AVERAGEIFS(SSDs!$H$5:$H$100,SSDs!$A$5:$A$100,"&gt;="&amp;Predictions!A538, SSDs!$A$5:$A$100,"&lt;"&amp;Predictions!A539), "")</f>
        <v/>
      </c>
      <c r="F539" t="str">
        <f t="shared" si="97"/>
        <v/>
      </c>
      <c r="G539" t="str">
        <f>IFERROR(AVERAGEIFS(XPoint!$H$5:$H$100,XPoint!$A$5:$A$100,"&gt;="&amp;Predictions!A538, XPoint!$A$5:$A$100,"&lt;"&amp;Predictions!A539), "")</f>
        <v/>
      </c>
      <c r="H539" t="str">
        <f t="shared" si="98"/>
        <v/>
      </c>
      <c r="J539" s="8">
        <f t="shared" si="90"/>
        <v>10.903852676188375</v>
      </c>
      <c r="K539" t="str">
        <f t="shared" si="91"/>
        <v/>
      </c>
      <c r="M539" s="8">
        <f t="shared" si="92"/>
        <v>10.2739973148514</v>
      </c>
      <c r="N539" t="str">
        <f t="shared" si="93"/>
        <v/>
      </c>
      <c r="P539" s="8">
        <f t="shared" si="99"/>
        <v>9.0336624935726419</v>
      </c>
      <c r="Q539" t="str">
        <f t="shared" si="100"/>
        <v/>
      </c>
    </row>
    <row r="540" spans="1:17">
      <c r="A540" s="1">
        <f t="shared" si="94"/>
        <v>45171</v>
      </c>
      <c r="B540">
        <f t="shared" si="95"/>
        <v>43.666666666666814</v>
      </c>
      <c r="C540" t="str">
        <f>IFERROR(AVERAGEIFS('Hard Drives'!$I$5:$I$355,'Hard Drives'!$A$5:$A$355,"&gt;="&amp;Predictions!A539,'Hard Drives'!$A$5:$A$355,"&lt;"&amp;Predictions!A540), "")</f>
        <v/>
      </c>
      <c r="D540" t="str">
        <f t="shared" si="96"/>
        <v/>
      </c>
      <c r="E540" t="str">
        <f>IFERROR(AVERAGEIFS(SSDs!$H$5:$H$100,SSDs!$A$5:$A$100,"&gt;="&amp;Predictions!A539, SSDs!$A$5:$A$100,"&lt;"&amp;Predictions!A540), "")</f>
        <v/>
      </c>
      <c r="F540" t="str">
        <f t="shared" si="97"/>
        <v/>
      </c>
      <c r="G540" t="str">
        <f>IFERROR(AVERAGEIFS(XPoint!$H$5:$H$100,XPoint!$A$5:$A$100,"&gt;="&amp;Predictions!A539, XPoint!$A$5:$A$100,"&lt;"&amp;Predictions!A540), "")</f>
        <v/>
      </c>
      <c r="H540" t="str">
        <f t="shared" si="98"/>
        <v/>
      </c>
      <c r="J540" s="8">
        <f t="shared" si="90"/>
        <v>10.906066124670961</v>
      </c>
      <c r="K540" t="str">
        <f t="shared" si="91"/>
        <v/>
      </c>
      <c r="M540" s="8">
        <f t="shared" si="92"/>
        <v>10.279640400085647</v>
      </c>
      <c r="N540" t="str">
        <f t="shared" si="93"/>
        <v/>
      </c>
      <c r="P540" s="8">
        <f t="shared" si="99"/>
        <v>9.0336624935726419</v>
      </c>
      <c r="Q540" t="str">
        <f t="shared" si="100"/>
        <v/>
      </c>
    </row>
    <row r="541" spans="1:17">
      <c r="A541" s="1">
        <f t="shared" si="94"/>
        <v>45201.4375</v>
      </c>
      <c r="B541">
        <f t="shared" si="95"/>
        <v>43.750000000000149</v>
      </c>
      <c r="C541" t="str">
        <f>IFERROR(AVERAGEIFS('Hard Drives'!$I$5:$I$355,'Hard Drives'!$A$5:$A$355,"&gt;="&amp;Predictions!A540,'Hard Drives'!$A$5:$A$355,"&lt;"&amp;Predictions!A541), "")</f>
        <v/>
      </c>
      <c r="D541" t="str">
        <f t="shared" si="96"/>
        <v/>
      </c>
      <c r="E541" t="str">
        <f>IFERROR(AVERAGEIFS(SSDs!$H$5:$H$100,SSDs!$A$5:$A$100,"&gt;="&amp;Predictions!A540, SSDs!$A$5:$A$100,"&lt;"&amp;Predictions!A541), "")</f>
        <v/>
      </c>
      <c r="F541" t="str">
        <f t="shared" si="97"/>
        <v/>
      </c>
      <c r="G541" t="str">
        <f>IFERROR(AVERAGEIFS(XPoint!$H$5:$H$100,XPoint!$A$5:$A$100,"&gt;="&amp;Predictions!A540, XPoint!$A$5:$A$100,"&lt;"&amp;Predictions!A541), "")</f>
        <v/>
      </c>
      <c r="H541" t="str">
        <f t="shared" si="98"/>
        <v/>
      </c>
      <c r="J541" s="8">
        <f t="shared" si="90"/>
        <v>10.908255437538079</v>
      </c>
      <c r="K541" t="str">
        <f t="shared" si="91"/>
        <v/>
      </c>
      <c r="M541" s="8">
        <f t="shared" si="92"/>
        <v>10.285237164371495</v>
      </c>
      <c r="N541" t="str">
        <f t="shared" si="93"/>
        <v/>
      </c>
      <c r="P541" s="8">
        <f t="shared" si="99"/>
        <v>9.0336624935726419</v>
      </c>
      <c r="Q541" t="str">
        <f t="shared" si="100"/>
        <v/>
      </c>
    </row>
    <row r="542" spans="1:17">
      <c r="A542" s="1">
        <f t="shared" si="94"/>
        <v>45231.875</v>
      </c>
      <c r="B542">
        <f t="shared" si="95"/>
        <v>43.833333333333485</v>
      </c>
      <c r="C542" t="str">
        <f>IFERROR(AVERAGEIFS('Hard Drives'!$I$5:$I$355,'Hard Drives'!$A$5:$A$355,"&gt;="&amp;Predictions!A541,'Hard Drives'!$A$5:$A$355,"&lt;"&amp;Predictions!A542), "")</f>
        <v/>
      </c>
      <c r="D542" t="str">
        <f t="shared" si="96"/>
        <v/>
      </c>
      <c r="E542" t="str">
        <f>IFERROR(AVERAGEIFS(SSDs!$H$5:$H$100,SSDs!$A$5:$A$100,"&gt;="&amp;Predictions!A541, SSDs!$A$5:$A$100,"&lt;"&amp;Predictions!A542), "")</f>
        <v/>
      </c>
      <c r="F542" t="str">
        <f t="shared" si="97"/>
        <v/>
      </c>
      <c r="G542" t="str">
        <f>IFERROR(AVERAGEIFS(XPoint!$H$5:$H$100,XPoint!$A$5:$A$100,"&gt;="&amp;Predictions!A541, XPoint!$A$5:$A$100,"&lt;"&amp;Predictions!A542), "")</f>
        <v/>
      </c>
      <c r="H542" t="str">
        <f t="shared" si="98"/>
        <v/>
      </c>
      <c r="J542" s="8">
        <f t="shared" si="90"/>
        <v>10.910420868539257</v>
      </c>
      <c r="K542" t="str">
        <f t="shared" si="91"/>
        <v/>
      </c>
      <c r="M542" s="8">
        <f t="shared" si="92"/>
        <v>10.290787943953415</v>
      </c>
      <c r="N542" t="str">
        <f t="shared" si="93"/>
        <v/>
      </c>
      <c r="P542" s="8">
        <f t="shared" si="99"/>
        <v>9.0336624935726419</v>
      </c>
      <c r="Q542" t="str">
        <f t="shared" si="100"/>
        <v/>
      </c>
    </row>
    <row r="543" spans="1:17">
      <c r="A543" s="1">
        <f t="shared" si="94"/>
        <v>45262.3125</v>
      </c>
      <c r="B543">
        <f t="shared" si="95"/>
        <v>43.916666666666821</v>
      </c>
      <c r="C543" t="str">
        <f>IFERROR(AVERAGEIFS('Hard Drives'!$I$5:$I$355,'Hard Drives'!$A$5:$A$355,"&gt;="&amp;Predictions!A542,'Hard Drives'!$A$5:$A$355,"&lt;"&amp;Predictions!A543), "")</f>
        <v/>
      </c>
      <c r="D543" t="str">
        <f t="shared" si="96"/>
        <v/>
      </c>
      <c r="E543" t="str">
        <f>IFERROR(AVERAGEIFS(SSDs!$H$5:$H$100,SSDs!$A$5:$A$100,"&gt;="&amp;Predictions!A542, SSDs!$A$5:$A$100,"&lt;"&amp;Predictions!A543), "")</f>
        <v/>
      </c>
      <c r="F543" t="str">
        <f t="shared" si="97"/>
        <v/>
      </c>
      <c r="G543" t="str">
        <f>IFERROR(AVERAGEIFS(XPoint!$H$5:$H$100,XPoint!$A$5:$A$100,"&gt;="&amp;Predictions!A542, XPoint!$A$5:$A$100,"&lt;"&amp;Predictions!A543), "")</f>
        <v/>
      </c>
      <c r="H543" t="str">
        <f t="shared" si="98"/>
        <v/>
      </c>
      <c r="J543" s="8">
        <f t="shared" si="90"/>
        <v>10.912562668966036</v>
      </c>
      <c r="K543" t="str">
        <f t="shared" si="91"/>
        <v/>
      </c>
      <c r="M543" s="8">
        <f t="shared" si="92"/>
        <v>10.296293073420358</v>
      </c>
      <c r="N543" t="str">
        <f t="shared" si="93"/>
        <v/>
      </c>
      <c r="P543" s="8">
        <f t="shared" si="99"/>
        <v>9.0336624935726419</v>
      </c>
      <c r="Q543" t="str">
        <f t="shared" si="100"/>
        <v/>
      </c>
    </row>
    <row r="544" spans="1:17">
      <c r="A544" s="1">
        <f t="shared" si="94"/>
        <v>45292.75</v>
      </c>
      <c r="B544">
        <f t="shared" si="95"/>
        <v>44.000000000000156</v>
      </c>
      <c r="C544" t="str">
        <f>IFERROR(AVERAGEIFS('Hard Drives'!$I$5:$I$355,'Hard Drives'!$A$5:$A$355,"&gt;="&amp;Predictions!A543,'Hard Drives'!$A$5:$A$355,"&lt;"&amp;Predictions!A544), "")</f>
        <v/>
      </c>
      <c r="D544" t="str">
        <f t="shared" si="96"/>
        <v/>
      </c>
      <c r="E544" t="str">
        <f>IFERROR(AVERAGEIFS(SSDs!$H$5:$H$100,SSDs!$A$5:$A$100,"&gt;="&amp;Predictions!A543, SSDs!$A$5:$A$100,"&lt;"&amp;Predictions!A544), "")</f>
        <v/>
      </c>
      <c r="F544" t="str">
        <f t="shared" si="97"/>
        <v/>
      </c>
      <c r="G544" t="str">
        <f>IFERROR(AVERAGEIFS(XPoint!$H$5:$H$100,XPoint!$A$5:$A$100,"&gt;="&amp;Predictions!A543, XPoint!$A$5:$A$100,"&lt;"&amp;Predictions!A544), "")</f>
        <v/>
      </c>
      <c r="H544" t="str">
        <f t="shared" si="98"/>
        <v/>
      </c>
      <c r="J544" s="8">
        <f t="shared" si="90"/>
        <v>10.914681087671068</v>
      </c>
      <c r="K544" t="str">
        <f t="shared" si="91"/>
        <v/>
      </c>
      <c r="M544" s="8">
        <f t="shared" si="92"/>
        <v>10.301752885698864</v>
      </c>
      <c r="N544" t="str">
        <f t="shared" si="93"/>
        <v/>
      </c>
      <c r="P544" s="8">
        <f t="shared" si="99"/>
        <v>9.0336624935726419</v>
      </c>
      <c r="Q544" t="str">
        <f t="shared" si="100"/>
        <v/>
      </c>
    </row>
    <row r="545" spans="1:17">
      <c r="A545" s="1">
        <f t="shared" si="94"/>
        <v>45323.1875</v>
      </c>
      <c r="B545">
        <f t="shared" si="95"/>
        <v>44.083333333333492</v>
      </c>
      <c r="C545" t="str">
        <f>IFERROR(AVERAGEIFS('Hard Drives'!$I$5:$I$355,'Hard Drives'!$A$5:$A$355,"&gt;="&amp;Predictions!A544,'Hard Drives'!$A$5:$A$355,"&lt;"&amp;Predictions!A545), "")</f>
        <v/>
      </c>
      <c r="D545" t="str">
        <f t="shared" si="96"/>
        <v/>
      </c>
      <c r="E545" t="str">
        <f>IFERROR(AVERAGEIFS(SSDs!$H$5:$H$100,SSDs!$A$5:$A$100,"&gt;="&amp;Predictions!A544, SSDs!$A$5:$A$100,"&lt;"&amp;Predictions!A545), "")</f>
        <v/>
      </c>
      <c r="F545" t="str">
        <f t="shared" si="97"/>
        <v/>
      </c>
      <c r="G545" t="str">
        <f>IFERROR(AVERAGEIFS(XPoint!$H$5:$H$100,XPoint!$A$5:$A$100,"&gt;="&amp;Predictions!A544, XPoint!$A$5:$A$100,"&lt;"&amp;Predictions!A545), "")</f>
        <v/>
      </c>
      <c r="H545" t="str">
        <f t="shared" si="98"/>
        <v/>
      </c>
      <c r="J545" s="8">
        <f t="shared" si="90"/>
        <v>10.916776371087142</v>
      </c>
      <c r="K545" t="str">
        <f t="shared" si="91"/>
        <v/>
      </c>
      <c r="M545" s="8">
        <f t="shared" si="92"/>
        <v>10.307167712046498</v>
      </c>
      <c r="N545" t="str">
        <f t="shared" si="93"/>
        <v/>
      </c>
      <c r="P545" s="8">
        <f t="shared" si="99"/>
        <v>9.0336624935726419</v>
      </c>
      <c r="Q545" t="str">
        <f t="shared" si="100"/>
        <v/>
      </c>
    </row>
    <row r="546" spans="1:17">
      <c r="A546" s="1">
        <f t="shared" si="94"/>
        <v>45353.625</v>
      </c>
      <c r="B546">
        <f t="shared" si="95"/>
        <v>44.166666666666828</v>
      </c>
      <c r="C546" t="str">
        <f>IFERROR(AVERAGEIFS('Hard Drives'!$I$5:$I$355,'Hard Drives'!$A$5:$A$355,"&gt;="&amp;Predictions!A545,'Hard Drives'!$A$5:$A$355,"&lt;"&amp;Predictions!A546), "")</f>
        <v/>
      </c>
      <c r="D546" t="str">
        <f t="shared" si="96"/>
        <v/>
      </c>
      <c r="E546" t="str">
        <f>IFERROR(AVERAGEIFS(SSDs!$H$5:$H$100,SSDs!$A$5:$A$100,"&gt;="&amp;Predictions!A545, SSDs!$A$5:$A$100,"&lt;"&amp;Predictions!A546), "")</f>
        <v/>
      </c>
      <c r="F546" t="str">
        <f t="shared" si="97"/>
        <v/>
      </c>
      <c r="G546" t="str">
        <f>IFERROR(AVERAGEIFS(XPoint!$H$5:$H$100,XPoint!$A$5:$A$100,"&gt;="&amp;Predictions!A545, XPoint!$A$5:$A$100,"&lt;"&amp;Predictions!A546), "")</f>
        <v/>
      </c>
      <c r="H546" t="str">
        <f t="shared" si="98"/>
        <v/>
      </c>
      <c r="J546" s="8">
        <f t="shared" si="90"/>
        <v>10.918848763246148</v>
      </c>
      <c r="K546" t="str">
        <f t="shared" si="91"/>
        <v/>
      </c>
      <c r="M546" s="8">
        <f t="shared" si="92"/>
        <v>10.31253788204573</v>
      </c>
      <c r="N546" t="str">
        <f t="shared" si="93"/>
        <v/>
      </c>
      <c r="P546" s="8">
        <f t="shared" si="99"/>
        <v>9.0336624935726419</v>
      </c>
      <c r="Q546" t="str">
        <f t="shared" si="100"/>
        <v/>
      </c>
    </row>
    <row r="547" spans="1:17">
      <c r="A547" s="1">
        <f t="shared" si="94"/>
        <v>45384.0625</v>
      </c>
      <c r="B547">
        <f t="shared" si="95"/>
        <v>44.250000000000163</v>
      </c>
      <c r="C547" t="str">
        <f>IFERROR(AVERAGEIFS('Hard Drives'!$I$5:$I$355,'Hard Drives'!$A$5:$A$355,"&gt;="&amp;Predictions!A546,'Hard Drives'!$A$5:$A$355,"&lt;"&amp;Predictions!A547), "")</f>
        <v/>
      </c>
      <c r="D547" t="str">
        <f t="shared" si="96"/>
        <v/>
      </c>
      <c r="E547" t="str">
        <f>IFERROR(AVERAGEIFS(SSDs!$H$5:$H$100,SSDs!$A$5:$A$100,"&gt;="&amp;Predictions!A546, SSDs!$A$5:$A$100,"&lt;"&amp;Predictions!A547), "")</f>
        <v/>
      </c>
      <c r="F547" t="str">
        <f t="shared" si="97"/>
        <v/>
      </c>
      <c r="G547" t="str">
        <f>IFERROR(AVERAGEIFS(XPoint!$H$5:$H$100,XPoint!$A$5:$A$100,"&gt;="&amp;Predictions!A546, XPoint!$A$5:$A$100,"&lt;"&amp;Predictions!A547), "")</f>
        <v/>
      </c>
      <c r="H547" t="str">
        <f t="shared" si="98"/>
        <v/>
      </c>
      <c r="J547" s="8">
        <f t="shared" si="90"/>
        <v>10.920898505798059</v>
      </c>
      <c r="K547" t="str">
        <f t="shared" si="91"/>
        <v/>
      </c>
      <c r="M547" s="8">
        <f t="shared" si="92"/>
        <v>10.317863723598087</v>
      </c>
      <c r="N547" t="str">
        <f t="shared" si="93"/>
        <v/>
      </c>
      <c r="P547" s="8">
        <f t="shared" si="99"/>
        <v>9.0336624935726419</v>
      </c>
      <c r="Q547" t="str">
        <f t="shared" si="100"/>
        <v/>
      </c>
    </row>
    <row r="548" spans="1:17">
      <c r="A548" s="1">
        <f t="shared" si="94"/>
        <v>45414.5</v>
      </c>
      <c r="B548">
        <f t="shared" si="95"/>
        <v>44.333333333333499</v>
      </c>
      <c r="C548" t="str">
        <f>IFERROR(AVERAGEIFS('Hard Drives'!$I$5:$I$355,'Hard Drives'!$A$5:$A$355,"&gt;="&amp;Predictions!A547,'Hard Drives'!$A$5:$A$355,"&lt;"&amp;Predictions!A548), "")</f>
        <v/>
      </c>
      <c r="D548" t="str">
        <f t="shared" si="96"/>
        <v/>
      </c>
      <c r="E548" t="str">
        <f>IFERROR(AVERAGEIFS(SSDs!$H$5:$H$100,SSDs!$A$5:$A$100,"&gt;="&amp;Predictions!A547, SSDs!$A$5:$A$100,"&lt;"&amp;Predictions!A548), "")</f>
        <v/>
      </c>
      <c r="F548" t="str">
        <f t="shared" si="97"/>
        <v/>
      </c>
      <c r="G548" t="str">
        <f>IFERROR(AVERAGEIFS(XPoint!$H$5:$H$100,XPoint!$A$5:$A$100,"&gt;="&amp;Predictions!A547, XPoint!$A$5:$A$100,"&lt;"&amp;Predictions!A548), "")</f>
        <v/>
      </c>
      <c r="H548" t="str">
        <f t="shared" si="98"/>
        <v/>
      </c>
      <c r="J548" s="8">
        <f t="shared" si="90"/>
        <v>10.922925838029835</v>
      </c>
      <c r="K548" t="str">
        <f t="shared" si="91"/>
        <v/>
      </c>
      <c r="M548" s="8">
        <f t="shared" si="92"/>
        <v>10.323145562918763</v>
      </c>
      <c r="N548" t="str">
        <f t="shared" si="93"/>
        <v/>
      </c>
      <c r="P548" s="8">
        <f t="shared" si="99"/>
        <v>9.0336624935726419</v>
      </c>
      <c r="Q548" t="str">
        <f t="shared" si="100"/>
        <v/>
      </c>
    </row>
    <row r="549" spans="1:17">
      <c r="A549" s="1">
        <f t="shared" si="94"/>
        <v>45444.9375</v>
      </c>
      <c r="B549">
        <f t="shared" si="95"/>
        <v>44.416666666666835</v>
      </c>
      <c r="C549" t="str">
        <f>IFERROR(AVERAGEIFS('Hard Drives'!$I$5:$I$355,'Hard Drives'!$A$5:$A$355,"&gt;="&amp;Predictions!A548,'Hard Drives'!$A$5:$A$355,"&lt;"&amp;Predictions!A549), "")</f>
        <v/>
      </c>
      <c r="D549" t="str">
        <f t="shared" si="96"/>
        <v/>
      </c>
      <c r="E549" t="str">
        <f>IFERROR(AVERAGEIFS(SSDs!$H$5:$H$100,SSDs!$A$5:$A$100,"&gt;="&amp;Predictions!A548, SSDs!$A$5:$A$100,"&lt;"&amp;Predictions!A549), "")</f>
        <v/>
      </c>
      <c r="F549" t="str">
        <f t="shared" si="97"/>
        <v/>
      </c>
      <c r="G549" t="str">
        <f>IFERROR(AVERAGEIFS(XPoint!$H$5:$H$100,XPoint!$A$5:$A$100,"&gt;="&amp;Predictions!A548, XPoint!$A$5:$A$100,"&lt;"&amp;Predictions!A549), "")</f>
        <v/>
      </c>
      <c r="H549" t="str">
        <f t="shared" si="98"/>
        <v/>
      </c>
      <c r="J549" s="8">
        <f t="shared" si="90"/>
        <v>10.924930996884266</v>
      </c>
      <c r="K549" t="str">
        <f t="shared" si="91"/>
        <v/>
      </c>
      <c r="M549" s="8">
        <f t="shared" si="92"/>
        <v>10.328383724531475</v>
      </c>
      <c r="N549" t="str">
        <f t="shared" si="93"/>
        <v/>
      </c>
      <c r="P549" s="8">
        <f t="shared" si="99"/>
        <v>9.0336624935726419</v>
      </c>
      <c r="Q549" t="str">
        <f t="shared" si="100"/>
        <v/>
      </c>
    </row>
    <row r="550" spans="1:17">
      <c r="A550" s="1">
        <f t="shared" si="94"/>
        <v>45475.375</v>
      </c>
      <c r="B550">
        <f t="shared" si="95"/>
        <v>44.500000000000171</v>
      </c>
      <c r="C550" t="str">
        <f>IFERROR(AVERAGEIFS('Hard Drives'!$I$5:$I$355,'Hard Drives'!$A$5:$A$355,"&gt;="&amp;Predictions!A549,'Hard Drives'!$A$5:$A$355,"&lt;"&amp;Predictions!A550), "")</f>
        <v/>
      </c>
      <c r="D550" t="str">
        <f t="shared" si="96"/>
        <v/>
      </c>
      <c r="E550" t="str">
        <f>IFERROR(AVERAGEIFS(SSDs!$H$5:$H$100,SSDs!$A$5:$A$100,"&gt;="&amp;Predictions!A549, SSDs!$A$5:$A$100,"&lt;"&amp;Predictions!A550), "")</f>
        <v/>
      </c>
      <c r="F550" t="str">
        <f t="shared" si="97"/>
        <v/>
      </c>
      <c r="G550" t="str">
        <f>IFERROR(AVERAGEIFS(XPoint!$H$5:$H$100,XPoint!$A$5:$A$100,"&gt;="&amp;Predictions!A549, XPoint!$A$5:$A$100,"&lt;"&amp;Predictions!A550), "")</f>
        <v/>
      </c>
      <c r="H550" t="str">
        <f t="shared" si="98"/>
        <v/>
      </c>
      <c r="J550" s="8">
        <f t="shared" si="90"/>
        <v>10.926914216978805</v>
      </c>
      <c r="K550" t="str">
        <f t="shared" si="91"/>
        <v/>
      </c>
      <c r="M550" s="8">
        <f t="shared" si="92"/>
        <v>10.33357853126372</v>
      </c>
      <c r="N550" t="str">
        <f t="shared" si="93"/>
        <v/>
      </c>
      <c r="P550" s="8">
        <f t="shared" si="99"/>
        <v>9.0336624935726419</v>
      </c>
      <c r="Q550" t="str">
        <f t="shared" si="100"/>
        <v/>
      </c>
    </row>
    <row r="551" spans="1:17">
      <c r="A551" s="1">
        <f t="shared" si="94"/>
        <v>45505.8125</v>
      </c>
      <c r="B551">
        <f t="shared" si="95"/>
        <v>44.583333333333506</v>
      </c>
      <c r="C551" t="str">
        <f>IFERROR(AVERAGEIFS('Hard Drives'!$I$5:$I$355,'Hard Drives'!$A$5:$A$355,"&gt;="&amp;Predictions!A550,'Hard Drives'!$A$5:$A$355,"&lt;"&amp;Predictions!A551), "")</f>
        <v/>
      </c>
      <c r="D551" t="str">
        <f t="shared" si="96"/>
        <v/>
      </c>
      <c r="E551" t="str">
        <f>IFERROR(AVERAGEIFS(SSDs!$H$5:$H$100,SSDs!$A$5:$A$100,"&gt;="&amp;Predictions!A550, SSDs!$A$5:$A$100,"&lt;"&amp;Predictions!A551), "")</f>
        <v/>
      </c>
      <c r="F551" t="str">
        <f t="shared" si="97"/>
        <v/>
      </c>
      <c r="G551" t="str">
        <f>IFERROR(AVERAGEIFS(XPoint!$H$5:$H$100,XPoint!$A$5:$A$100,"&gt;="&amp;Predictions!A550, XPoint!$A$5:$A$100,"&lt;"&amp;Predictions!A551), "")</f>
        <v/>
      </c>
      <c r="H551" t="str">
        <f t="shared" si="98"/>
        <v/>
      </c>
      <c r="J551" s="8">
        <f t="shared" si="90"/>
        <v>10.9288757306243</v>
      </c>
      <c r="K551" t="str">
        <f t="shared" si="91"/>
        <v/>
      </c>
      <c r="M551" s="8">
        <f t="shared" si="92"/>
        <v>10.338730304242363</v>
      </c>
      <c r="N551" t="str">
        <f t="shared" si="93"/>
        <v/>
      </c>
      <c r="P551" s="8">
        <f t="shared" si="99"/>
        <v>9.0336624935726419</v>
      </c>
      <c r="Q551" t="str">
        <f t="shared" si="100"/>
        <v/>
      </c>
    </row>
    <row r="552" spans="1:17">
      <c r="A552" s="1">
        <f t="shared" si="94"/>
        <v>45536.25</v>
      </c>
      <c r="B552">
        <f t="shared" si="95"/>
        <v>44.666666666666842</v>
      </c>
      <c r="C552" t="str">
        <f>IFERROR(AVERAGEIFS('Hard Drives'!$I$5:$I$355,'Hard Drives'!$A$5:$A$355,"&gt;="&amp;Predictions!A551,'Hard Drives'!$A$5:$A$355,"&lt;"&amp;Predictions!A552), "")</f>
        <v/>
      </c>
      <c r="D552" t="str">
        <f t="shared" si="96"/>
        <v/>
      </c>
      <c r="E552" t="str">
        <f>IFERROR(AVERAGEIFS(SSDs!$H$5:$H$100,SSDs!$A$5:$A$100,"&gt;="&amp;Predictions!A551, SSDs!$A$5:$A$100,"&lt;"&amp;Predictions!A552), "")</f>
        <v/>
      </c>
      <c r="F552" t="str">
        <f t="shared" si="97"/>
        <v/>
      </c>
      <c r="G552" t="str">
        <f>IFERROR(AVERAGEIFS(XPoint!$H$5:$H$100,XPoint!$A$5:$A$100,"&gt;="&amp;Predictions!A551, XPoint!$A$5:$A$100,"&lt;"&amp;Predictions!A552), "")</f>
        <v/>
      </c>
      <c r="H552" t="str">
        <f t="shared" si="98"/>
        <v/>
      </c>
      <c r="J552" s="8">
        <f t="shared" si="90"/>
        <v>10.93081576784374</v>
      </c>
      <c r="K552" t="str">
        <f t="shared" si="91"/>
        <v/>
      </c>
      <c r="M552" s="8">
        <f t="shared" si="92"/>
        <v>10.343839362889533</v>
      </c>
      <c r="N552" t="str">
        <f t="shared" si="93"/>
        <v/>
      </c>
      <c r="P552" s="8">
        <f t="shared" si="99"/>
        <v>9.0336624935726419</v>
      </c>
      <c r="Q552" t="str">
        <f t="shared" si="100"/>
        <v/>
      </c>
    </row>
    <row r="553" spans="1:17">
      <c r="A553" s="1">
        <f t="shared" si="94"/>
        <v>45566.6875</v>
      </c>
      <c r="B553">
        <f t="shared" si="95"/>
        <v>44.750000000000178</v>
      </c>
      <c r="C553" t="str">
        <f>IFERROR(AVERAGEIFS('Hard Drives'!$I$5:$I$355,'Hard Drives'!$A$5:$A$355,"&gt;="&amp;Predictions!A552,'Hard Drives'!$A$5:$A$355,"&lt;"&amp;Predictions!A553), "")</f>
        <v/>
      </c>
      <c r="D553" t="str">
        <f t="shared" si="96"/>
        <v/>
      </c>
      <c r="E553" t="str">
        <f>IFERROR(AVERAGEIFS(SSDs!$H$5:$H$100,SSDs!$A$5:$A$100,"&gt;="&amp;Predictions!A552, SSDs!$A$5:$A$100,"&lt;"&amp;Predictions!A553), "")</f>
        <v/>
      </c>
      <c r="F553" t="str">
        <f t="shared" si="97"/>
        <v/>
      </c>
      <c r="G553" t="str">
        <f>IFERROR(AVERAGEIFS(XPoint!$H$5:$H$100,XPoint!$A$5:$A$100,"&gt;="&amp;Predictions!A552, XPoint!$A$5:$A$100,"&lt;"&amp;Predictions!A553), "")</f>
        <v/>
      </c>
      <c r="H553" t="str">
        <f t="shared" si="98"/>
        <v/>
      </c>
      <c r="J553" s="8">
        <f t="shared" si="90"/>
        <v>10.932734556390841</v>
      </c>
      <c r="K553" t="str">
        <f t="shared" si="91"/>
        <v/>
      </c>
      <c r="M553" s="8">
        <f t="shared" si="92"/>
        <v>10.348906024918854</v>
      </c>
      <c r="N553" t="str">
        <f t="shared" si="93"/>
        <v/>
      </c>
      <c r="P553" s="8">
        <f t="shared" si="99"/>
        <v>9.0336624935726419</v>
      </c>
      <c r="Q553" t="str">
        <f t="shared" si="100"/>
        <v/>
      </c>
    </row>
    <row r="554" spans="1:17">
      <c r="A554" s="1">
        <f t="shared" si="94"/>
        <v>45597.125</v>
      </c>
      <c r="B554">
        <f t="shared" si="95"/>
        <v>44.833333333333513</v>
      </c>
      <c r="C554" t="str">
        <f>IFERROR(AVERAGEIFS('Hard Drives'!$I$5:$I$355,'Hard Drives'!$A$5:$A$355,"&gt;="&amp;Predictions!A553,'Hard Drives'!$A$5:$A$355,"&lt;"&amp;Predictions!A554), "")</f>
        <v/>
      </c>
      <c r="D554" t="str">
        <f t="shared" si="96"/>
        <v/>
      </c>
      <c r="E554" t="str">
        <f>IFERROR(AVERAGEIFS(SSDs!$H$5:$H$100,SSDs!$A$5:$A$100,"&gt;="&amp;Predictions!A553, SSDs!$A$5:$A$100,"&lt;"&amp;Predictions!A554), "")</f>
        <v/>
      </c>
      <c r="F554" t="str">
        <f t="shared" si="97"/>
        <v/>
      </c>
      <c r="G554" t="str">
        <f>IFERROR(AVERAGEIFS(XPoint!$H$5:$H$100,XPoint!$A$5:$A$100,"&gt;="&amp;Predictions!A553, XPoint!$A$5:$A$100,"&lt;"&amp;Predictions!A554), "")</f>
        <v/>
      </c>
      <c r="H554" t="str">
        <f t="shared" si="98"/>
        <v/>
      </c>
      <c r="J554" s="8">
        <f t="shared" si="90"/>
        <v>10.934632321768687</v>
      </c>
      <c r="K554" t="str">
        <f t="shared" si="91"/>
        <v/>
      </c>
      <c r="M554" s="8">
        <f t="shared" si="92"/>
        <v>10.353930606331991</v>
      </c>
      <c r="N554" t="str">
        <f t="shared" si="93"/>
        <v/>
      </c>
      <c r="P554" s="8">
        <f t="shared" si="99"/>
        <v>9.0336624935726419</v>
      </c>
      <c r="Q554" t="str">
        <f t="shared" si="100"/>
        <v/>
      </c>
    </row>
    <row r="555" spans="1:17">
      <c r="A555" s="1">
        <f t="shared" si="94"/>
        <v>45627.5625</v>
      </c>
      <c r="B555">
        <f t="shared" si="95"/>
        <v>44.916666666666849</v>
      </c>
      <c r="C555" t="str">
        <f>IFERROR(AVERAGEIFS('Hard Drives'!$I$5:$I$355,'Hard Drives'!$A$5:$A$355,"&gt;="&amp;Predictions!A554,'Hard Drives'!$A$5:$A$355,"&lt;"&amp;Predictions!A555), "")</f>
        <v/>
      </c>
      <c r="D555" t="str">
        <f t="shared" si="96"/>
        <v/>
      </c>
      <c r="E555" t="str">
        <f>IFERROR(AVERAGEIFS(SSDs!$H$5:$H$100,SSDs!$A$5:$A$100,"&gt;="&amp;Predictions!A554, SSDs!$A$5:$A$100,"&lt;"&amp;Predictions!A555), "")</f>
        <v/>
      </c>
      <c r="F555" t="str">
        <f t="shared" si="97"/>
        <v/>
      </c>
      <c r="G555" t="str">
        <f>IFERROR(AVERAGEIFS(XPoint!$H$5:$H$100,XPoint!$A$5:$A$100,"&gt;="&amp;Predictions!A554, XPoint!$A$5:$A$100,"&lt;"&amp;Predictions!A555), "")</f>
        <v/>
      </c>
      <c r="H555" t="str">
        <f t="shared" si="98"/>
        <v/>
      </c>
      <c r="J555" s="8">
        <f t="shared" si="90"/>
        <v>10.936509287248224</v>
      </c>
      <c r="K555" t="str">
        <f t="shared" si="91"/>
        <v/>
      </c>
      <c r="M555" s="8">
        <f t="shared" si="92"/>
        <v>10.358913421415496</v>
      </c>
      <c r="N555" t="str">
        <f t="shared" si="93"/>
        <v/>
      </c>
      <c r="P555" s="8">
        <f t="shared" si="99"/>
        <v>9.0336624935726419</v>
      </c>
      <c r="Q555" t="str">
        <f t="shared" si="100"/>
        <v/>
      </c>
    </row>
    <row r="556" spans="1:17">
      <c r="A556" s="1">
        <f t="shared" si="94"/>
        <v>45658</v>
      </c>
      <c r="B556">
        <f t="shared" si="95"/>
        <v>45.000000000000185</v>
      </c>
      <c r="C556" t="str">
        <f>IFERROR(AVERAGEIFS('Hard Drives'!$I$5:$I$355,'Hard Drives'!$A$5:$A$355,"&gt;="&amp;Predictions!A555,'Hard Drives'!$A$5:$A$355,"&lt;"&amp;Predictions!A556), "")</f>
        <v/>
      </c>
      <c r="D556" t="str">
        <f t="shared" si="96"/>
        <v/>
      </c>
      <c r="E556" t="str">
        <f>IFERROR(AVERAGEIFS(SSDs!$H$5:$H$100,SSDs!$A$5:$A$100,"&gt;="&amp;Predictions!A555, SSDs!$A$5:$A$100,"&lt;"&amp;Predictions!A556), "")</f>
        <v/>
      </c>
      <c r="F556" t="str">
        <f t="shared" si="97"/>
        <v/>
      </c>
      <c r="G556" t="str">
        <f>IFERROR(AVERAGEIFS(XPoint!$H$5:$H$100,XPoint!$A$5:$A$100,"&gt;="&amp;Predictions!A555, XPoint!$A$5:$A$100,"&lt;"&amp;Predictions!A556), "")</f>
        <v/>
      </c>
      <c r="H556" t="str">
        <f t="shared" si="98"/>
        <v/>
      </c>
      <c r="J556" s="8">
        <f t="shared" si="90"/>
        <v>10.938365673886729</v>
      </c>
      <c r="K556" t="str">
        <f t="shared" si="91"/>
        <v/>
      </c>
      <c r="M556" s="8">
        <f t="shared" si="92"/>
        <v>10.363854782737961</v>
      </c>
      <c r="N556" t="str">
        <f t="shared" si="93"/>
        <v/>
      </c>
      <c r="P556" s="8">
        <f t="shared" si="99"/>
        <v>9.0336624935726419</v>
      </c>
      <c r="Q556" t="str">
        <f t="shared" si="100"/>
        <v/>
      </c>
    </row>
    <row r="557" spans="1:17">
      <c r="A557" s="1">
        <f t="shared" si="94"/>
        <v>45688.4375</v>
      </c>
      <c r="B557">
        <f t="shared" si="95"/>
        <v>45.08333333333352</v>
      </c>
      <c r="C557" t="str">
        <f>IFERROR(AVERAGEIFS('Hard Drives'!$I$5:$I$355,'Hard Drives'!$A$5:$A$355,"&gt;="&amp;Predictions!A556,'Hard Drives'!$A$5:$A$355,"&lt;"&amp;Predictions!A557), "")</f>
        <v/>
      </c>
      <c r="D557" t="str">
        <f t="shared" si="96"/>
        <v/>
      </c>
      <c r="E557" t="str">
        <f>IFERROR(AVERAGEIFS(SSDs!$H$5:$H$100,SSDs!$A$5:$A$100,"&gt;="&amp;Predictions!A556, SSDs!$A$5:$A$100,"&lt;"&amp;Predictions!A557), "")</f>
        <v/>
      </c>
      <c r="F557" t="str">
        <f t="shared" si="97"/>
        <v/>
      </c>
      <c r="G557" t="str">
        <f>IFERROR(AVERAGEIFS(XPoint!$H$5:$H$100,XPoint!$A$5:$A$100,"&gt;="&amp;Predictions!A556, XPoint!$A$5:$A$100,"&lt;"&amp;Predictions!A557), "")</f>
        <v/>
      </c>
      <c r="H557" t="str">
        <f t="shared" si="98"/>
        <v/>
      </c>
      <c r="J557" s="8">
        <f t="shared" si="90"/>
        <v>10.940201700546186</v>
      </c>
      <c r="K557" t="str">
        <f t="shared" si="91"/>
        <v/>
      </c>
      <c r="M557" s="8">
        <f t="shared" si="92"/>
        <v>10.368755001147479</v>
      </c>
      <c r="N557" t="str">
        <f t="shared" si="93"/>
        <v/>
      </c>
      <c r="P557" s="8">
        <f t="shared" si="99"/>
        <v>9.0336624935726419</v>
      </c>
      <c r="Q557" t="str">
        <f t="shared" si="100"/>
        <v/>
      </c>
    </row>
    <row r="558" spans="1:17">
      <c r="A558" s="1">
        <f t="shared" si="94"/>
        <v>45718.875</v>
      </c>
      <c r="B558">
        <f t="shared" si="95"/>
        <v>45.166666666666856</v>
      </c>
      <c r="C558" t="str">
        <f>IFERROR(AVERAGEIFS('Hard Drives'!$I$5:$I$355,'Hard Drives'!$A$5:$A$355,"&gt;="&amp;Predictions!A557,'Hard Drives'!$A$5:$A$355,"&lt;"&amp;Predictions!A558), "")</f>
        <v/>
      </c>
      <c r="D558" t="str">
        <f t="shared" si="96"/>
        <v/>
      </c>
      <c r="E558" t="str">
        <f>IFERROR(AVERAGEIFS(SSDs!$H$5:$H$100,SSDs!$A$5:$A$100,"&gt;="&amp;Predictions!A557, SSDs!$A$5:$A$100,"&lt;"&amp;Predictions!A558), "")</f>
        <v/>
      </c>
      <c r="F558" t="str">
        <f t="shared" si="97"/>
        <v/>
      </c>
      <c r="G558" t="str">
        <f>IFERROR(AVERAGEIFS(XPoint!$H$5:$H$100,XPoint!$A$5:$A$100,"&gt;="&amp;Predictions!A557, XPoint!$A$5:$A$100,"&lt;"&amp;Predictions!A558), "")</f>
        <v/>
      </c>
      <c r="H558" t="str">
        <f t="shared" si="98"/>
        <v/>
      </c>
      <c r="J558" s="8">
        <f t="shared" si="90"/>
        <v>10.942017583911635</v>
      </c>
      <c r="K558" t="str">
        <f t="shared" si="91"/>
        <v/>
      </c>
      <c r="M558" s="8">
        <f t="shared" si="92"/>
        <v>10.373614385769379</v>
      </c>
      <c r="N558" t="str">
        <f t="shared" si="93"/>
        <v/>
      </c>
      <c r="P558" s="8">
        <f t="shared" si="99"/>
        <v>9.0336624935726419</v>
      </c>
      <c r="Q558" t="str">
        <f t="shared" si="100"/>
        <v/>
      </c>
    </row>
    <row r="559" spans="1:17">
      <c r="A559" s="1">
        <f t="shared" si="94"/>
        <v>45749.3125</v>
      </c>
      <c r="B559">
        <f t="shared" si="95"/>
        <v>45.250000000000192</v>
      </c>
      <c r="C559" t="str">
        <f>IFERROR(AVERAGEIFS('Hard Drives'!$I$5:$I$355,'Hard Drives'!$A$5:$A$355,"&gt;="&amp;Predictions!A558,'Hard Drives'!$A$5:$A$355,"&lt;"&amp;Predictions!A559), "")</f>
        <v/>
      </c>
      <c r="D559" t="str">
        <f t="shared" si="96"/>
        <v/>
      </c>
      <c r="E559" t="str">
        <f>IFERROR(AVERAGEIFS(SSDs!$H$5:$H$100,SSDs!$A$5:$A$100,"&gt;="&amp;Predictions!A558, SSDs!$A$5:$A$100,"&lt;"&amp;Predictions!A559), "")</f>
        <v/>
      </c>
      <c r="F559" t="str">
        <f t="shared" si="97"/>
        <v/>
      </c>
      <c r="G559" t="str">
        <f>IFERROR(AVERAGEIFS(XPoint!$H$5:$H$100,XPoint!$A$5:$A$100,"&gt;="&amp;Predictions!A558, XPoint!$A$5:$A$100,"&lt;"&amp;Predictions!A559), "")</f>
        <v/>
      </c>
      <c r="H559" t="str">
        <f t="shared" si="98"/>
        <v/>
      </c>
      <c r="J559" s="8">
        <f t="shared" si="90"/>
        <v>10.943813538509401</v>
      </c>
      <c r="K559" t="str">
        <f t="shared" si="91"/>
        <v/>
      </c>
      <c r="M559" s="8">
        <f t="shared" si="92"/>
        <v>10.378433244004256</v>
      </c>
      <c r="N559" t="str">
        <f t="shared" si="93"/>
        <v/>
      </c>
      <c r="P559" s="8">
        <f t="shared" si="99"/>
        <v>9.0336624935726419</v>
      </c>
      <c r="Q559" t="str">
        <f t="shared" si="100"/>
        <v/>
      </c>
    </row>
    <row r="560" spans="1:17">
      <c r="A560" s="1">
        <f t="shared" si="94"/>
        <v>45779.75</v>
      </c>
      <c r="B560">
        <f t="shared" si="95"/>
        <v>45.333333333333528</v>
      </c>
      <c r="C560" t="str">
        <f>IFERROR(AVERAGEIFS('Hard Drives'!$I$5:$I$355,'Hard Drives'!$A$5:$A$355,"&gt;="&amp;Predictions!A559,'Hard Drives'!$A$5:$A$355,"&lt;"&amp;Predictions!A560), "")</f>
        <v/>
      </c>
      <c r="D560" t="str">
        <f t="shared" si="96"/>
        <v/>
      </c>
      <c r="E560" t="str">
        <f>IFERROR(AVERAGEIFS(SSDs!$H$5:$H$100,SSDs!$A$5:$A$100,"&gt;="&amp;Predictions!A559, SSDs!$A$5:$A$100,"&lt;"&amp;Predictions!A560), "")</f>
        <v/>
      </c>
      <c r="F560" t="str">
        <f t="shared" si="97"/>
        <v/>
      </c>
      <c r="G560" t="str">
        <f>IFERROR(AVERAGEIFS(XPoint!$H$5:$H$100,XPoint!$A$5:$A$100,"&gt;="&amp;Predictions!A559, XPoint!$A$5:$A$100,"&lt;"&amp;Predictions!A560), "")</f>
        <v/>
      </c>
      <c r="H560" t="str">
        <f t="shared" si="98"/>
        <v/>
      </c>
      <c r="J560" s="8">
        <f t="shared" si="90"/>
        <v>10.94558977672529</v>
      </c>
      <c r="K560" t="str">
        <f t="shared" si="91"/>
        <v/>
      </c>
      <c r="M560" s="8">
        <f t="shared" si="92"/>
        <v>10.383211881526279</v>
      </c>
      <c r="N560" t="str">
        <f t="shared" si="93"/>
        <v/>
      </c>
      <c r="P560" s="8">
        <f t="shared" si="99"/>
        <v>9.0336624935726419</v>
      </c>
      <c r="Q560" t="str">
        <f t="shared" si="100"/>
        <v/>
      </c>
    </row>
    <row r="561" spans="1:17">
      <c r="A561" s="1">
        <f t="shared" si="94"/>
        <v>45810.1875</v>
      </c>
      <c r="B561">
        <f t="shared" si="95"/>
        <v>45.416666666666863</v>
      </c>
      <c r="C561" t="str">
        <f>IFERROR(AVERAGEIFS('Hard Drives'!$I$5:$I$355,'Hard Drives'!$A$5:$A$355,"&gt;="&amp;Predictions!A560,'Hard Drives'!$A$5:$A$355,"&lt;"&amp;Predictions!A561), "")</f>
        <v/>
      </c>
      <c r="D561" t="str">
        <f t="shared" si="96"/>
        <v/>
      </c>
      <c r="E561" t="str">
        <f>IFERROR(AVERAGEIFS(SSDs!$H$5:$H$100,SSDs!$A$5:$A$100,"&gt;="&amp;Predictions!A560, SSDs!$A$5:$A$100,"&lt;"&amp;Predictions!A561), "")</f>
        <v/>
      </c>
      <c r="F561" t="str">
        <f t="shared" si="97"/>
        <v/>
      </c>
      <c r="G561" t="str">
        <f>IFERROR(AVERAGEIFS(XPoint!$H$5:$H$100,XPoint!$A$5:$A$100,"&gt;="&amp;Predictions!A560, XPoint!$A$5:$A$100,"&lt;"&amp;Predictions!A561), "")</f>
        <v/>
      </c>
      <c r="H561" t="str">
        <f t="shared" si="98"/>
        <v/>
      </c>
      <c r="J561" s="8">
        <f t="shared" si="90"/>
        <v>10.947346508822674</v>
      </c>
      <c r="K561" t="str">
        <f t="shared" si="91"/>
        <v/>
      </c>
      <c r="M561" s="8">
        <f t="shared" si="92"/>
        <v>10.387950602281739</v>
      </c>
      <c r="N561" t="str">
        <f t="shared" si="93"/>
        <v/>
      </c>
      <c r="P561" s="8">
        <f t="shared" si="99"/>
        <v>9.0336624935726419</v>
      </c>
      <c r="Q561" t="str">
        <f t="shared" si="100"/>
        <v/>
      </c>
    </row>
    <row r="562" spans="1:17">
      <c r="A562" s="1">
        <f t="shared" si="94"/>
        <v>45840.625</v>
      </c>
      <c r="B562">
        <f t="shared" si="95"/>
        <v>45.500000000000199</v>
      </c>
      <c r="C562" t="str">
        <f>IFERROR(AVERAGEIFS('Hard Drives'!$I$5:$I$355,'Hard Drives'!$A$5:$A$355,"&gt;="&amp;Predictions!A561,'Hard Drives'!$A$5:$A$355,"&lt;"&amp;Predictions!A562), "")</f>
        <v/>
      </c>
      <c r="D562" t="str">
        <f t="shared" si="96"/>
        <v/>
      </c>
      <c r="E562" t="str">
        <f>IFERROR(AVERAGEIFS(SSDs!$H$5:$H$100,SSDs!$A$5:$A$100,"&gt;="&amp;Predictions!A561, SSDs!$A$5:$A$100,"&lt;"&amp;Predictions!A562), "")</f>
        <v/>
      </c>
      <c r="F562" t="str">
        <f t="shared" si="97"/>
        <v/>
      </c>
      <c r="G562" t="str">
        <f>IFERROR(AVERAGEIFS(XPoint!$H$5:$H$100,XPoint!$A$5:$A$100,"&gt;="&amp;Predictions!A561, XPoint!$A$5:$A$100,"&lt;"&amp;Predictions!A562), "")</f>
        <v/>
      </c>
      <c r="H562" t="str">
        <f t="shared" si="98"/>
        <v/>
      </c>
      <c r="J562" s="8">
        <f t="shared" si="90"/>
        <v>10.949083942960531</v>
      </c>
      <c r="K562" t="str">
        <f t="shared" si="91"/>
        <v/>
      </c>
      <c r="M562" s="8">
        <f t="shared" si="92"/>
        <v>10.39264970848795</v>
      </c>
      <c r="N562" t="str">
        <f t="shared" si="93"/>
        <v/>
      </c>
      <c r="P562" s="8">
        <f t="shared" si="99"/>
        <v>9.0336624935726419</v>
      </c>
      <c r="Q562" t="str">
        <f t="shared" si="100"/>
        <v/>
      </c>
    </row>
    <row r="563" spans="1:17">
      <c r="A563" s="1">
        <f t="shared" si="94"/>
        <v>45871.0625</v>
      </c>
      <c r="B563">
        <f t="shared" si="95"/>
        <v>45.583333333333535</v>
      </c>
      <c r="C563" t="str">
        <f>IFERROR(AVERAGEIFS('Hard Drives'!$I$5:$I$355,'Hard Drives'!$A$5:$A$355,"&gt;="&amp;Predictions!A562,'Hard Drives'!$A$5:$A$355,"&lt;"&amp;Predictions!A563), "")</f>
        <v/>
      </c>
      <c r="D563" t="str">
        <f t="shared" si="96"/>
        <v/>
      </c>
      <c r="E563" t="str">
        <f>IFERROR(AVERAGEIFS(SSDs!$H$5:$H$100,SSDs!$A$5:$A$100,"&gt;="&amp;Predictions!A562, SSDs!$A$5:$A$100,"&lt;"&amp;Predictions!A563), "")</f>
        <v/>
      </c>
      <c r="F563" t="str">
        <f t="shared" si="97"/>
        <v/>
      </c>
      <c r="G563" t="str">
        <f>IFERROR(AVERAGEIFS(XPoint!$H$5:$H$100,XPoint!$A$5:$A$100,"&gt;="&amp;Predictions!A562, XPoint!$A$5:$A$100,"&lt;"&amp;Predictions!A563), "")</f>
        <v/>
      </c>
      <c r="H563" t="str">
        <f t="shared" si="98"/>
        <v/>
      </c>
      <c r="J563" s="8">
        <f t="shared" si="90"/>
        <v>10.950802285211401</v>
      </c>
      <c r="K563" t="str">
        <f t="shared" si="91"/>
        <v/>
      </c>
      <c r="M563" s="8">
        <f t="shared" si="92"/>
        <v>10.397309500632304</v>
      </c>
      <c r="N563" t="str">
        <f t="shared" si="93"/>
        <v/>
      </c>
      <c r="P563" s="8">
        <f t="shared" si="99"/>
        <v>9.0336624935726419</v>
      </c>
      <c r="Q563" t="str">
        <f t="shared" si="100"/>
        <v/>
      </c>
    </row>
    <row r="564" spans="1:17">
      <c r="A564" s="1">
        <f t="shared" si="94"/>
        <v>45901.5</v>
      </c>
      <c r="B564">
        <f t="shared" si="95"/>
        <v>45.66666666666687</v>
      </c>
      <c r="C564" t="str">
        <f>IFERROR(AVERAGEIFS('Hard Drives'!$I$5:$I$355,'Hard Drives'!$A$5:$A$355,"&gt;="&amp;Predictions!A563,'Hard Drives'!$A$5:$A$355,"&lt;"&amp;Predictions!A564), "")</f>
        <v/>
      </c>
      <c r="D564" t="str">
        <f t="shared" si="96"/>
        <v/>
      </c>
      <c r="E564" t="str">
        <f>IFERROR(AVERAGEIFS(SSDs!$H$5:$H$100,SSDs!$A$5:$A$100,"&gt;="&amp;Predictions!A563, SSDs!$A$5:$A$100,"&lt;"&amp;Predictions!A564), "")</f>
        <v/>
      </c>
      <c r="F564" t="str">
        <f t="shared" si="97"/>
        <v/>
      </c>
      <c r="G564" t="str">
        <f>IFERROR(AVERAGEIFS(XPoint!$H$5:$H$100,XPoint!$A$5:$A$100,"&gt;="&amp;Predictions!A563, XPoint!$A$5:$A$100,"&lt;"&amp;Predictions!A564), "")</f>
        <v/>
      </c>
      <c r="H564" t="str">
        <f t="shared" si="98"/>
        <v/>
      </c>
      <c r="J564" s="8">
        <f t="shared" si="90"/>
        <v>10.952501739579242</v>
      </c>
      <c r="K564" t="str">
        <f t="shared" si="91"/>
        <v/>
      </c>
      <c r="M564" s="8">
        <f t="shared" si="92"/>
        <v>10.40193027747166</v>
      </c>
      <c r="N564" t="str">
        <f t="shared" si="93"/>
        <v/>
      </c>
      <c r="P564" s="8">
        <f t="shared" si="99"/>
        <v>9.0336624935726419</v>
      </c>
      <c r="Q564" t="str">
        <f t="shared" si="100"/>
        <v/>
      </c>
    </row>
    <row r="565" spans="1:17">
      <c r="A565" s="1">
        <f t="shared" si="94"/>
        <v>45931.9375</v>
      </c>
      <c r="B565">
        <f t="shared" si="95"/>
        <v>45.750000000000206</v>
      </c>
      <c r="C565" t="str">
        <f>IFERROR(AVERAGEIFS('Hard Drives'!$I$5:$I$355,'Hard Drives'!$A$5:$A$355,"&gt;="&amp;Predictions!A564,'Hard Drives'!$A$5:$A$355,"&lt;"&amp;Predictions!A565), "")</f>
        <v/>
      </c>
      <c r="D565" t="str">
        <f t="shared" si="96"/>
        <v/>
      </c>
      <c r="E565" t="str">
        <f>IFERROR(AVERAGEIFS(SSDs!$H$5:$H$100,SSDs!$A$5:$A$100,"&gt;="&amp;Predictions!A564, SSDs!$A$5:$A$100,"&lt;"&amp;Predictions!A565), "")</f>
        <v/>
      </c>
      <c r="F565" t="str">
        <f t="shared" si="97"/>
        <v/>
      </c>
      <c r="G565" t="str">
        <f>IFERROR(AVERAGEIFS(XPoint!$H$5:$H$100,XPoint!$A$5:$A$100,"&gt;="&amp;Predictions!A564, XPoint!$A$5:$A$100,"&lt;"&amp;Predictions!A565), "")</f>
        <v/>
      </c>
      <c r="H565" t="str">
        <f t="shared" si="98"/>
        <v/>
      </c>
      <c r="J565" s="8">
        <f t="shared" si="90"/>
        <v>10.954182508017212</v>
      </c>
      <c r="K565" t="str">
        <f t="shared" si="91"/>
        <v/>
      </c>
      <c r="M565" s="8">
        <f t="shared" si="92"/>
        <v>10.406512336031954</v>
      </c>
      <c r="N565" t="str">
        <f t="shared" si="93"/>
        <v/>
      </c>
      <c r="P565" s="8">
        <f t="shared" si="99"/>
        <v>9.0336624935726419</v>
      </c>
      <c r="Q565" t="str">
        <f t="shared" si="100"/>
        <v/>
      </c>
    </row>
    <row r="566" spans="1:17">
      <c r="A566" s="1">
        <f t="shared" si="94"/>
        <v>45962.375</v>
      </c>
      <c r="B566">
        <f t="shared" si="95"/>
        <v>45.833333333333542</v>
      </c>
      <c r="C566" t="str">
        <f>IFERROR(AVERAGEIFS('Hard Drives'!$I$5:$I$355,'Hard Drives'!$A$5:$A$355,"&gt;="&amp;Predictions!A565,'Hard Drives'!$A$5:$A$355,"&lt;"&amp;Predictions!A566), "")</f>
        <v/>
      </c>
      <c r="D566" t="str">
        <f t="shared" si="96"/>
        <v/>
      </c>
      <c r="E566" t="str">
        <f>IFERROR(AVERAGEIFS(SSDs!$H$5:$H$100,SSDs!$A$5:$A$100,"&gt;="&amp;Predictions!A565, SSDs!$A$5:$A$100,"&lt;"&amp;Predictions!A566), "")</f>
        <v/>
      </c>
      <c r="F566" t="str">
        <f t="shared" si="97"/>
        <v/>
      </c>
      <c r="G566" t="str">
        <f>IFERROR(AVERAGEIFS(XPoint!$H$5:$H$100,XPoint!$A$5:$A$100,"&gt;="&amp;Predictions!A565, XPoint!$A$5:$A$100,"&lt;"&amp;Predictions!A566), "")</f>
        <v/>
      </c>
      <c r="H566" t="str">
        <f t="shared" si="98"/>
        <v/>
      </c>
      <c r="J566" s="8">
        <f t="shared" si="90"/>
        <v>10.955844790445402</v>
      </c>
      <c r="K566" t="str">
        <f t="shared" si="91"/>
        <v/>
      </c>
      <c r="M566" s="8">
        <f t="shared" si="92"/>
        <v>10.41105597160804</v>
      </c>
      <c r="N566" t="str">
        <f t="shared" si="93"/>
        <v/>
      </c>
      <c r="P566" s="8">
        <f t="shared" si="99"/>
        <v>9.0336624935726419</v>
      </c>
      <c r="Q566" t="str">
        <f t="shared" si="100"/>
        <v/>
      </c>
    </row>
    <row r="567" spans="1:17">
      <c r="A567" s="1">
        <f t="shared" si="94"/>
        <v>45992.8125</v>
      </c>
      <c r="B567">
        <f t="shared" si="95"/>
        <v>45.916666666666877</v>
      </c>
      <c r="C567" t="str">
        <f>IFERROR(AVERAGEIFS('Hard Drives'!$I$5:$I$355,'Hard Drives'!$A$5:$A$355,"&gt;="&amp;Predictions!A566,'Hard Drives'!$A$5:$A$355,"&lt;"&amp;Predictions!A567), "")</f>
        <v/>
      </c>
      <c r="D567" t="str">
        <f t="shared" si="96"/>
        <v/>
      </c>
      <c r="E567" t="str">
        <f>IFERROR(AVERAGEIFS(SSDs!$H$5:$H$100,SSDs!$A$5:$A$100,"&gt;="&amp;Predictions!A566, SSDs!$A$5:$A$100,"&lt;"&amp;Predictions!A567), "")</f>
        <v/>
      </c>
      <c r="F567" t="str">
        <f t="shared" si="97"/>
        <v/>
      </c>
      <c r="G567" t="str">
        <f>IFERROR(AVERAGEIFS(XPoint!$H$5:$H$100,XPoint!$A$5:$A$100,"&gt;="&amp;Predictions!A566, XPoint!$A$5:$A$100,"&lt;"&amp;Predictions!A567), "")</f>
        <v/>
      </c>
      <c r="H567" t="str">
        <f t="shared" si="98"/>
        <v/>
      </c>
      <c r="J567" s="8">
        <f t="shared" si="90"/>
        <v>10.957488784768413</v>
      </c>
      <c r="K567" t="str">
        <f t="shared" si="91"/>
        <v/>
      </c>
      <c r="M567" s="8">
        <f t="shared" si="92"/>
        <v>10.415561477763815</v>
      </c>
      <c r="N567" t="str">
        <f t="shared" si="93"/>
        <v/>
      </c>
      <c r="P567" s="8">
        <f t="shared" si="99"/>
        <v>9.0336624935726419</v>
      </c>
      <c r="Q567" t="str">
        <f t="shared" si="100"/>
        <v/>
      </c>
    </row>
    <row r="568" spans="1:17">
      <c r="A568" s="1">
        <f t="shared" si="94"/>
        <v>46023.25</v>
      </c>
      <c r="B568">
        <f t="shared" si="95"/>
        <v>46.000000000000213</v>
      </c>
      <c r="C568" t="str">
        <f>IFERROR(AVERAGEIFS('Hard Drives'!$I$5:$I$355,'Hard Drives'!$A$5:$A$355,"&gt;="&amp;Predictions!A567,'Hard Drives'!$A$5:$A$355,"&lt;"&amp;Predictions!A568), "")</f>
        <v/>
      </c>
      <c r="D568" t="str">
        <f t="shared" si="96"/>
        <v/>
      </c>
      <c r="E568" t="str">
        <f>IFERROR(AVERAGEIFS(SSDs!$H$5:$H$100,SSDs!$A$5:$A$100,"&gt;="&amp;Predictions!A567, SSDs!$A$5:$A$100,"&lt;"&amp;Predictions!A568), "")</f>
        <v/>
      </c>
      <c r="F568" t="str">
        <f t="shared" si="97"/>
        <v/>
      </c>
      <c r="G568" t="str">
        <f>IFERROR(AVERAGEIFS(XPoint!$H$5:$H$100,XPoint!$A$5:$A$100,"&gt;="&amp;Predictions!A567, XPoint!$A$5:$A$100,"&lt;"&amp;Predictions!A568), "")</f>
        <v/>
      </c>
      <c r="H568" t="str">
        <f t="shared" si="98"/>
        <v/>
      </c>
      <c r="J568" s="8">
        <f t="shared" si="90"/>
        <v>10.959114686892935</v>
      </c>
      <c r="K568" t="str">
        <f t="shared" si="91"/>
        <v/>
      </c>
      <c r="M568" s="8">
        <f t="shared" si="92"/>
        <v>10.420029146332515</v>
      </c>
      <c r="N568" t="str">
        <f t="shared" si="93"/>
        <v/>
      </c>
      <c r="P568" s="8">
        <f t="shared" si="99"/>
        <v>9.0336624935726419</v>
      </c>
      <c r="Q568" t="str">
        <f t="shared" si="100"/>
        <v/>
      </c>
    </row>
    <row r="569" spans="1:17">
      <c r="A569" s="1">
        <f t="shared" si="94"/>
        <v>46053.6875</v>
      </c>
      <c r="B569">
        <f t="shared" si="95"/>
        <v>46.083333333333549</v>
      </c>
      <c r="C569" t="str">
        <f>IFERROR(AVERAGEIFS('Hard Drives'!$I$5:$I$355,'Hard Drives'!$A$5:$A$355,"&gt;="&amp;Predictions!A568,'Hard Drives'!$A$5:$A$355,"&lt;"&amp;Predictions!A569), "")</f>
        <v/>
      </c>
      <c r="D569" t="str">
        <f t="shared" si="96"/>
        <v/>
      </c>
      <c r="E569" t="str">
        <f>IFERROR(AVERAGEIFS(SSDs!$H$5:$H$100,SSDs!$A$5:$A$100,"&gt;="&amp;Predictions!A568, SSDs!$A$5:$A$100,"&lt;"&amp;Predictions!A569), "")</f>
        <v/>
      </c>
      <c r="F569" t="str">
        <f t="shared" si="97"/>
        <v/>
      </c>
      <c r="G569" t="str">
        <f>IFERROR(AVERAGEIFS(XPoint!$H$5:$H$100,XPoint!$A$5:$A$100,"&gt;="&amp;Predictions!A568, XPoint!$A$5:$A$100,"&lt;"&amp;Predictions!A569), "")</f>
        <v/>
      </c>
      <c r="H569" t="str">
        <f t="shared" si="98"/>
        <v/>
      </c>
      <c r="J569" s="8">
        <f t="shared" si="90"/>
        <v>10.960722690745166</v>
      </c>
      <c r="K569" t="str">
        <f t="shared" si="91"/>
        <v/>
      </c>
      <c r="M569" s="8">
        <f t="shared" si="92"/>
        <v>10.42445926741731</v>
      </c>
      <c r="N569" t="str">
        <f t="shared" si="93"/>
        <v/>
      </c>
      <c r="P569" s="8">
        <f t="shared" si="99"/>
        <v>9.0336624935726419</v>
      </c>
      <c r="Q569" t="str">
        <f t="shared" si="100"/>
        <v/>
      </c>
    </row>
    <row r="570" spans="1:17">
      <c r="A570" s="1">
        <f t="shared" si="94"/>
        <v>46084.125</v>
      </c>
      <c r="B570">
        <f t="shared" si="95"/>
        <v>46.166666666666885</v>
      </c>
      <c r="C570" t="str">
        <f>IFERROR(AVERAGEIFS('Hard Drives'!$I$5:$I$355,'Hard Drives'!$A$5:$A$355,"&gt;="&amp;Predictions!A569,'Hard Drives'!$A$5:$A$355,"&lt;"&amp;Predictions!A570), "")</f>
        <v/>
      </c>
      <c r="D570" t="str">
        <f t="shared" si="96"/>
        <v/>
      </c>
      <c r="E570" t="str">
        <f>IFERROR(AVERAGEIFS(SSDs!$H$5:$H$100,SSDs!$A$5:$A$100,"&gt;="&amp;Predictions!A569, SSDs!$A$5:$A$100,"&lt;"&amp;Predictions!A570), "")</f>
        <v/>
      </c>
      <c r="F570" t="str">
        <f t="shared" si="97"/>
        <v/>
      </c>
      <c r="G570" t="str">
        <f>IFERROR(AVERAGEIFS(XPoint!$H$5:$H$100,XPoint!$A$5:$A$100,"&gt;="&amp;Predictions!A569, XPoint!$A$5:$A$100,"&lt;"&amp;Predictions!A570), "")</f>
        <v/>
      </c>
      <c r="H570" t="str">
        <f t="shared" si="98"/>
        <v/>
      </c>
      <c r="J570" s="8">
        <f t="shared" si="90"/>
        <v>10.962312988288161</v>
      </c>
      <c r="K570" t="str">
        <f t="shared" si="91"/>
        <v/>
      </c>
      <c r="M570" s="8">
        <f t="shared" si="92"/>
        <v>10.428852129392068</v>
      </c>
      <c r="N570" t="str">
        <f t="shared" si="93"/>
        <v/>
      </c>
      <c r="P570" s="8">
        <f t="shared" si="99"/>
        <v>9.0336624935726419</v>
      </c>
      <c r="Q570" t="str">
        <f t="shared" si="100"/>
        <v/>
      </c>
    </row>
    <row r="571" spans="1:17">
      <c r="A571" s="1">
        <f t="shared" ref="A571:A634" si="101">A570+365.25/12</f>
        <v>46114.5625</v>
      </c>
      <c r="B571">
        <f t="shared" ref="B571:B634" si="102">B570+1/12</f>
        <v>46.25000000000022</v>
      </c>
      <c r="C571" t="str">
        <f>IFERROR(AVERAGEIFS('Hard Drives'!$I$5:$I$355,'Hard Drives'!$A$5:$A$355,"&gt;="&amp;Predictions!A570,'Hard Drives'!$A$5:$A$355,"&lt;"&amp;Predictions!A571), "")</f>
        <v/>
      </c>
      <c r="D571" t="str">
        <f t="shared" si="96"/>
        <v/>
      </c>
      <c r="E571" t="str">
        <f>IFERROR(AVERAGEIFS(SSDs!$H$5:$H$100,SSDs!$A$5:$A$100,"&gt;="&amp;Predictions!A570, SSDs!$A$5:$A$100,"&lt;"&amp;Predictions!A571), "")</f>
        <v/>
      </c>
      <c r="F571" t="str">
        <f t="shared" si="97"/>
        <v/>
      </c>
      <c r="G571" t="str">
        <f>IFERROR(AVERAGEIFS(XPoint!$H$5:$H$100,XPoint!$A$5:$A$100,"&gt;="&amp;Predictions!A570, XPoint!$A$5:$A$100,"&lt;"&amp;Predictions!A571), "")</f>
        <v/>
      </c>
      <c r="H571" t="str">
        <f t="shared" si="98"/>
        <v/>
      </c>
      <c r="J571" s="8">
        <f t="shared" si="90"/>
        <v>10.963885769539131</v>
      </c>
      <c r="K571" t="str">
        <f t="shared" si="91"/>
        <v/>
      </c>
      <c r="M571" s="8">
        <f t="shared" si="92"/>
        <v>10.433208018902363</v>
      </c>
      <c r="N571" t="str">
        <f t="shared" si="93"/>
        <v/>
      </c>
      <c r="P571" s="8">
        <f t="shared" si="99"/>
        <v>9.0336624935726419</v>
      </c>
      <c r="Q571" t="str">
        <f t="shared" si="100"/>
        <v/>
      </c>
    </row>
    <row r="572" spans="1:17">
      <c r="A572" s="1">
        <f t="shared" si="101"/>
        <v>46145</v>
      </c>
      <c r="B572">
        <f t="shared" si="102"/>
        <v>46.333333333333556</v>
      </c>
      <c r="C572" t="str">
        <f>IFERROR(AVERAGEIFS('Hard Drives'!$I$5:$I$355,'Hard Drives'!$A$5:$A$355,"&gt;="&amp;Predictions!A571,'Hard Drives'!$A$5:$A$355,"&lt;"&amp;Predictions!A572), "")</f>
        <v/>
      </c>
      <c r="D572" t="str">
        <f t="shared" si="96"/>
        <v/>
      </c>
      <c r="E572" t="str">
        <f>IFERROR(AVERAGEIFS(SSDs!$H$5:$H$100,SSDs!$A$5:$A$100,"&gt;="&amp;Predictions!A571, SSDs!$A$5:$A$100,"&lt;"&amp;Predictions!A572), "")</f>
        <v/>
      </c>
      <c r="F572" t="str">
        <f t="shared" si="97"/>
        <v/>
      </c>
      <c r="G572" t="str">
        <f>IFERROR(AVERAGEIFS(XPoint!$H$5:$H$100,XPoint!$A$5:$A$100,"&gt;="&amp;Predictions!A571, XPoint!$A$5:$A$100,"&lt;"&amp;Predictions!A572), "")</f>
        <v/>
      </c>
      <c r="H572" t="str">
        <f t="shared" si="98"/>
        <v/>
      </c>
      <c r="J572" s="8">
        <f t="shared" si="90"/>
        <v>10.965441222586604</v>
      </c>
      <c r="K572" t="str">
        <f t="shared" si="91"/>
        <v/>
      </c>
      <c r="M572" s="8">
        <f t="shared" si="92"/>
        <v>10.437527220866688</v>
      </c>
      <c r="N572" t="str">
        <f t="shared" si="93"/>
        <v/>
      </c>
      <c r="P572" s="8">
        <f t="shared" si="99"/>
        <v>9.0336624935726419</v>
      </c>
      <c r="Q572" t="str">
        <f t="shared" si="100"/>
        <v/>
      </c>
    </row>
    <row r="573" spans="1:17">
      <c r="A573" s="1">
        <f t="shared" si="101"/>
        <v>46175.4375</v>
      </c>
      <c r="B573">
        <f t="shared" si="102"/>
        <v>46.416666666666892</v>
      </c>
      <c r="C573" t="str">
        <f>IFERROR(AVERAGEIFS('Hard Drives'!$I$5:$I$355,'Hard Drives'!$A$5:$A$355,"&gt;="&amp;Predictions!A572,'Hard Drives'!$A$5:$A$355,"&lt;"&amp;Predictions!A573), "")</f>
        <v/>
      </c>
      <c r="D573" t="str">
        <f t="shared" si="96"/>
        <v/>
      </c>
      <c r="E573" t="str">
        <f>IFERROR(AVERAGEIFS(SSDs!$H$5:$H$100,SSDs!$A$5:$A$100,"&gt;="&amp;Predictions!A572, SSDs!$A$5:$A$100,"&lt;"&amp;Predictions!A573), "")</f>
        <v/>
      </c>
      <c r="F573" t="str">
        <f t="shared" si="97"/>
        <v/>
      </c>
      <c r="G573" t="str">
        <f>IFERROR(AVERAGEIFS(XPoint!$H$5:$H$100,XPoint!$A$5:$A$100,"&gt;="&amp;Predictions!A572, XPoint!$A$5:$A$100,"&lt;"&amp;Predictions!A573), "")</f>
        <v/>
      </c>
      <c r="H573" t="str">
        <f t="shared" si="98"/>
        <v/>
      </c>
      <c r="J573" s="8">
        <f t="shared" si="90"/>
        <v>10.966979533607487</v>
      </c>
      <c r="K573" t="str">
        <f t="shared" si="91"/>
        <v/>
      </c>
      <c r="M573" s="8">
        <f t="shared" si="92"/>
        <v>10.441810018477888</v>
      </c>
      <c r="N573" t="str">
        <f t="shared" si="93"/>
        <v/>
      </c>
      <c r="P573" s="8">
        <f t="shared" si="99"/>
        <v>9.0336624935726419</v>
      </c>
      <c r="Q573" t="str">
        <f t="shared" si="100"/>
        <v/>
      </c>
    </row>
    <row r="574" spans="1:17">
      <c r="A574" s="1">
        <f t="shared" si="101"/>
        <v>46205.875</v>
      </c>
      <c r="B574">
        <f t="shared" si="102"/>
        <v>46.500000000000227</v>
      </c>
      <c r="C574" t="str">
        <f>IFERROR(AVERAGEIFS('Hard Drives'!$I$5:$I$355,'Hard Drives'!$A$5:$A$355,"&gt;="&amp;Predictions!A573,'Hard Drives'!$A$5:$A$355,"&lt;"&amp;Predictions!A574), "")</f>
        <v/>
      </c>
      <c r="D574" t="str">
        <f t="shared" si="96"/>
        <v/>
      </c>
      <c r="E574" t="str">
        <f>IFERROR(AVERAGEIFS(SSDs!$H$5:$H$100,SSDs!$A$5:$A$100,"&gt;="&amp;Predictions!A573, SSDs!$A$5:$A$100,"&lt;"&amp;Predictions!A574), "")</f>
        <v/>
      </c>
      <c r="F574" t="str">
        <f t="shared" si="97"/>
        <v/>
      </c>
      <c r="G574" t="str">
        <f>IFERROR(AVERAGEIFS(XPoint!$H$5:$H$100,XPoint!$A$5:$A$100,"&gt;="&amp;Predictions!A573, XPoint!$A$5:$A$100,"&lt;"&amp;Predictions!A574), "")</f>
        <v/>
      </c>
      <c r="H574" t="str">
        <f t="shared" si="98"/>
        <v/>
      </c>
      <c r="J574" s="8">
        <f t="shared" si="90"/>
        <v>10.968500886884103</v>
      </c>
      <c r="K574" t="str">
        <f t="shared" si="91"/>
        <v/>
      </c>
      <c r="M574" s="8">
        <f t="shared" si="92"/>
        <v>10.446056693204778</v>
      </c>
      <c r="N574" t="str">
        <f t="shared" si="93"/>
        <v/>
      </c>
      <c r="P574" s="8">
        <f t="shared" si="99"/>
        <v>9.0336624935726419</v>
      </c>
      <c r="Q574" t="str">
        <f t="shared" si="100"/>
        <v/>
      </c>
    </row>
    <row r="575" spans="1:17">
      <c r="A575" s="1">
        <f t="shared" si="101"/>
        <v>46236.3125</v>
      </c>
      <c r="B575">
        <f t="shared" si="102"/>
        <v>46.583333333333563</v>
      </c>
      <c r="C575" t="str">
        <f>IFERROR(AVERAGEIFS('Hard Drives'!$I$5:$I$355,'Hard Drives'!$A$5:$A$355,"&gt;="&amp;Predictions!A574,'Hard Drives'!$A$5:$A$355,"&lt;"&amp;Predictions!A575), "")</f>
        <v/>
      </c>
      <c r="D575" t="str">
        <f t="shared" si="96"/>
        <v/>
      </c>
      <c r="E575" t="str">
        <f>IFERROR(AVERAGEIFS(SSDs!$H$5:$H$100,SSDs!$A$5:$A$100,"&gt;="&amp;Predictions!A574, SSDs!$A$5:$A$100,"&lt;"&amp;Predictions!A575), "")</f>
        <v/>
      </c>
      <c r="F575" t="str">
        <f t="shared" si="97"/>
        <v/>
      </c>
      <c r="G575" t="str">
        <f>IFERROR(AVERAGEIFS(XPoint!$H$5:$H$100,XPoint!$A$5:$A$100,"&gt;="&amp;Predictions!A574, XPoint!$A$5:$A$100,"&lt;"&amp;Predictions!A575), "")</f>
        <v/>
      </c>
      <c r="H575" t="str">
        <f t="shared" si="98"/>
        <v/>
      </c>
      <c r="J575" s="8">
        <f t="shared" si="90"/>
        <v>10.970005464821055</v>
      </c>
      <c r="K575" t="str">
        <f t="shared" si="91"/>
        <v/>
      </c>
      <c r="M575" s="8">
        <f t="shared" si="92"/>
        <v>10.450267524793999</v>
      </c>
      <c r="N575" t="str">
        <f t="shared" si="93"/>
        <v/>
      </c>
      <c r="P575" s="8">
        <f t="shared" si="99"/>
        <v>9.0336624935726419</v>
      </c>
      <c r="Q575" t="str">
        <f t="shared" si="100"/>
        <v/>
      </c>
    </row>
    <row r="576" spans="1:17">
      <c r="A576" s="1">
        <f t="shared" si="101"/>
        <v>46266.75</v>
      </c>
      <c r="B576">
        <f t="shared" si="102"/>
        <v>46.666666666666899</v>
      </c>
      <c r="C576" t="str">
        <f>IFERROR(AVERAGEIFS('Hard Drives'!$I$5:$I$355,'Hard Drives'!$A$5:$A$355,"&gt;="&amp;Predictions!A575,'Hard Drives'!$A$5:$A$355,"&lt;"&amp;Predictions!A576), "")</f>
        <v/>
      </c>
      <c r="D576" t="str">
        <f t="shared" si="96"/>
        <v/>
      </c>
      <c r="E576" t="str">
        <f>IFERROR(AVERAGEIFS(SSDs!$H$5:$H$100,SSDs!$A$5:$A$100,"&gt;="&amp;Predictions!A575, SSDs!$A$5:$A$100,"&lt;"&amp;Predictions!A576), "")</f>
        <v/>
      </c>
      <c r="F576" t="str">
        <f t="shared" si="97"/>
        <v/>
      </c>
      <c r="G576" t="str">
        <f>IFERROR(AVERAGEIFS(XPoint!$H$5:$H$100,XPoint!$A$5:$A$100,"&gt;="&amp;Predictions!A575, XPoint!$A$5:$A$100,"&lt;"&amp;Predictions!A576), "")</f>
        <v/>
      </c>
      <c r="H576" t="str">
        <f t="shared" si="98"/>
        <v/>
      </c>
      <c r="J576" s="8">
        <f t="shared" si="90"/>
        <v>10.971493447962027</v>
      </c>
      <c r="K576" t="str">
        <f t="shared" si="91"/>
        <v/>
      </c>
      <c r="M576" s="8">
        <f t="shared" si="92"/>
        <v>10.454442791272008</v>
      </c>
      <c r="N576" t="str">
        <f t="shared" si="93"/>
        <v/>
      </c>
      <c r="P576" s="8">
        <f t="shared" si="99"/>
        <v>9.0336624935726419</v>
      </c>
      <c r="Q576" t="str">
        <f t="shared" si="100"/>
        <v/>
      </c>
    </row>
    <row r="577" spans="1:17">
      <c r="A577" s="1">
        <f t="shared" si="101"/>
        <v>46297.1875</v>
      </c>
      <c r="B577">
        <f t="shared" si="102"/>
        <v>46.750000000000234</v>
      </c>
      <c r="C577" t="str">
        <f>IFERROR(AVERAGEIFS('Hard Drives'!$I$5:$I$355,'Hard Drives'!$A$5:$A$355,"&gt;="&amp;Predictions!A576,'Hard Drives'!$A$5:$A$355,"&lt;"&amp;Predictions!A577), "")</f>
        <v/>
      </c>
      <c r="D577" t="str">
        <f t="shared" si="96"/>
        <v/>
      </c>
      <c r="E577" t="str">
        <f>IFERROR(AVERAGEIFS(SSDs!$H$5:$H$100,SSDs!$A$5:$A$100,"&gt;="&amp;Predictions!A576, SSDs!$A$5:$A$100,"&lt;"&amp;Predictions!A577), "")</f>
        <v/>
      </c>
      <c r="F577" t="str">
        <f t="shared" si="97"/>
        <v/>
      </c>
      <c r="G577" t="str">
        <f>IFERROR(AVERAGEIFS(XPoint!$H$5:$H$100,XPoint!$A$5:$A$100,"&gt;="&amp;Predictions!A576, XPoint!$A$5:$A$100,"&lt;"&amp;Predictions!A577), "")</f>
        <v/>
      </c>
      <c r="H577" t="str">
        <f t="shared" si="98"/>
        <v/>
      </c>
      <c r="J577" s="8">
        <f t="shared" si="90"/>
        <v>10.972965015006521</v>
      </c>
      <c r="K577" t="str">
        <f t="shared" si="91"/>
        <v/>
      </c>
      <c r="M577" s="8">
        <f t="shared" si="92"/>
        <v>10.458582768947322</v>
      </c>
      <c r="N577" t="str">
        <f t="shared" si="93"/>
        <v/>
      </c>
      <c r="P577" s="8">
        <f t="shared" si="99"/>
        <v>9.0336624935726419</v>
      </c>
      <c r="Q577" t="str">
        <f t="shared" si="100"/>
        <v/>
      </c>
    </row>
    <row r="578" spans="1:17">
      <c r="A578" s="1">
        <f t="shared" si="101"/>
        <v>46327.625</v>
      </c>
      <c r="B578">
        <f t="shared" si="102"/>
        <v>46.83333333333357</v>
      </c>
      <c r="C578" t="str">
        <f>IFERROR(AVERAGEIFS('Hard Drives'!$I$5:$I$355,'Hard Drives'!$A$5:$A$355,"&gt;="&amp;Predictions!A577,'Hard Drives'!$A$5:$A$355,"&lt;"&amp;Predictions!A578), "")</f>
        <v/>
      </c>
      <c r="D578" t="str">
        <f t="shared" si="96"/>
        <v/>
      </c>
      <c r="E578" t="str">
        <f>IFERROR(AVERAGEIFS(SSDs!$H$5:$H$100,SSDs!$A$5:$A$100,"&gt;="&amp;Predictions!A577, SSDs!$A$5:$A$100,"&lt;"&amp;Predictions!A578), "")</f>
        <v/>
      </c>
      <c r="F578" t="str">
        <f t="shared" si="97"/>
        <v/>
      </c>
      <c r="G578" t="str">
        <f>IFERROR(AVERAGEIFS(XPoint!$H$5:$H$100,XPoint!$A$5:$A$100,"&gt;="&amp;Predictions!A577, XPoint!$A$5:$A$100,"&lt;"&amp;Predictions!A578), "")</f>
        <v/>
      </c>
      <c r="H578" t="str">
        <f t="shared" si="98"/>
        <v/>
      </c>
      <c r="J578" s="8">
        <f t="shared" si="90"/>
        <v>10.974420342826429</v>
      </c>
      <c r="K578" t="str">
        <f t="shared" si="91"/>
        <v/>
      </c>
      <c r="M578" s="8">
        <f t="shared" si="92"/>
        <v>10.462687732412885</v>
      </c>
      <c r="N578" t="str">
        <f t="shared" si="93"/>
        <v/>
      </c>
      <c r="P578" s="8">
        <f t="shared" si="99"/>
        <v>9.0336624935726419</v>
      </c>
      <c r="Q578" t="str">
        <f t="shared" si="100"/>
        <v/>
      </c>
    </row>
    <row r="579" spans="1:17">
      <c r="A579" s="1">
        <f t="shared" si="101"/>
        <v>46358.0625</v>
      </c>
      <c r="B579">
        <f t="shared" si="102"/>
        <v>46.916666666666906</v>
      </c>
      <c r="C579" t="str">
        <f>IFERROR(AVERAGEIFS('Hard Drives'!$I$5:$I$355,'Hard Drives'!$A$5:$A$355,"&gt;="&amp;Predictions!A578,'Hard Drives'!$A$5:$A$355,"&lt;"&amp;Predictions!A579), "")</f>
        <v/>
      </c>
      <c r="D579" t="str">
        <f t="shared" si="96"/>
        <v/>
      </c>
      <c r="E579" t="str">
        <f>IFERROR(AVERAGEIFS(SSDs!$H$5:$H$100,SSDs!$A$5:$A$100,"&gt;="&amp;Predictions!A578, SSDs!$A$5:$A$100,"&lt;"&amp;Predictions!A579), "")</f>
        <v/>
      </c>
      <c r="F579" t="str">
        <f t="shared" si="97"/>
        <v/>
      </c>
      <c r="G579" t="str">
        <f>IFERROR(AVERAGEIFS(XPoint!$H$5:$H$100,XPoint!$A$5:$A$100,"&gt;="&amp;Predictions!A578, XPoint!$A$5:$A$100,"&lt;"&amp;Predictions!A579), "")</f>
        <v/>
      </c>
      <c r="H579" t="str">
        <f t="shared" si="98"/>
        <v/>
      </c>
      <c r="J579" s="8">
        <f t="shared" si="90"/>
        <v>10.975859606482562</v>
      </c>
      <c r="K579" t="str">
        <f t="shared" si="91"/>
        <v/>
      </c>
      <c r="M579" s="8">
        <f t="shared" si="92"/>
        <v>10.466757954548683</v>
      </c>
      <c r="N579" t="str">
        <f t="shared" si="93"/>
        <v/>
      </c>
      <c r="P579" s="8">
        <f t="shared" si="99"/>
        <v>9.0336624935726419</v>
      </c>
      <c r="Q579" t="str">
        <f t="shared" si="100"/>
        <v/>
      </c>
    </row>
    <row r="580" spans="1:17">
      <c r="A580" s="1">
        <f t="shared" si="101"/>
        <v>46388.5</v>
      </c>
      <c r="B580">
        <f t="shared" si="102"/>
        <v>47.000000000000242</v>
      </c>
      <c r="C580" t="str">
        <f>IFERROR(AVERAGEIFS('Hard Drives'!$I$5:$I$355,'Hard Drives'!$A$5:$A$355,"&gt;="&amp;Predictions!A579,'Hard Drives'!$A$5:$A$355,"&lt;"&amp;Predictions!A580), "")</f>
        <v/>
      </c>
      <c r="D580" t="str">
        <f t="shared" si="96"/>
        <v/>
      </c>
      <c r="E580" t="str">
        <f>IFERROR(AVERAGEIFS(SSDs!$H$5:$H$100,SSDs!$A$5:$A$100,"&gt;="&amp;Predictions!A579, SSDs!$A$5:$A$100,"&lt;"&amp;Predictions!A580), "")</f>
        <v/>
      </c>
      <c r="F580" t="str">
        <f t="shared" si="97"/>
        <v/>
      </c>
      <c r="G580" t="str">
        <f>IFERROR(AVERAGEIFS(XPoint!$H$5:$H$100,XPoint!$A$5:$A$100,"&gt;="&amp;Predictions!A579, XPoint!$A$5:$A$100,"&lt;"&amp;Predictions!A580), "")</f>
        <v/>
      </c>
      <c r="H580" t="str">
        <f t="shared" si="98"/>
        <v/>
      </c>
      <c r="J580" s="8">
        <f t="shared" si="90"/>
        <v>10.977282979241069</v>
      </c>
      <c r="K580" t="str">
        <f t="shared" si="91"/>
        <v/>
      </c>
      <c r="M580" s="8">
        <f t="shared" si="92"/>
        <v>10.470793706524486</v>
      </c>
      <c r="N580" t="str">
        <f t="shared" si="93"/>
        <v/>
      </c>
      <c r="P580" s="8">
        <f t="shared" si="99"/>
        <v>9.0336624935726419</v>
      </c>
      <c r="Q580" t="str">
        <f t="shared" si="100"/>
        <v/>
      </c>
    </row>
    <row r="581" spans="1:17">
      <c r="A581" s="1">
        <f t="shared" si="101"/>
        <v>46418.9375</v>
      </c>
      <c r="B581">
        <f t="shared" si="102"/>
        <v>47.083333333333577</v>
      </c>
      <c r="C581" t="str">
        <f>IFERROR(AVERAGEIFS('Hard Drives'!$I$5:$I$355,'Hard Drives'!$A$5:$A$355,"&gt;="&amp;Predictions!A580,'Hard Drives'!$A$5:$A$355,"&lt;"&amp;Predictions!A581), "")</f>
        <v/>
      </c>
      <c r="D581" t="str">
        <f t="shared" si="96"/>
        <v/>
      </c>
      <c r="E581" t="str">
        <f>IFERROR(AVERAGEIFS(SSDs!$H$5:$H$100,SSDs!$A$5:$A$100,"&gt;="&amp;Predictions!A580, SSDs!$A$5:$A$100,"&lt;"&amp;Predictions!A581), "")</f>
        <v/>
      </c>
      <c r="F581" t="str">
        <f t="shared" si="97"/>
        <v/>
      </c>
      <c r="G581" t="str">
        <f>IFERROR(AVERAGEIFS(XPoint!$H$5:$H$100,XPoint!$A$5:$A$100,"&gt;="&amp;Predictions!A580, XPoint!$A$5:$A$100,"&lt;"&amp;Predictions!A581), "")</f>
        <v/>
      </c>
      <c r="H581" t="str">
        <f t="shared" si="98"/>
        <v/>
      </c>
      <c r="J581" s="8">
        <f t="shared" si="90"/>
        <v>10.978690632589732</v>
      </c>
      <c r="K581" t="str">
        <f t="shared" si="91"/>
        <v/>
      </c>
      <c r="M581" s="8">
        <f t="shared" si="92"/>
        <v>10.47479525780277</v>
      </c>
      <c r="N581" t="str">
        <f t="shared" si="93"/>
        <v/>
      </c>
      <c r="P581" s="8">
        <f t="shared" si="99"/>
        <v>9.0336624935726419</v>
      </c>
      <c r="Q581" t="str">
        <f t="shared" si="100"/>
        <v/>
      </c>
    </row>
    <row r="582" spans="1:17">
      <c r="A582" s="1">
        <f t="shared" si="101"/>
        <v>46449.375</v>
      </c>
      <c r="B582">
        <f t="shared" si="102"/>
        <v>47.166666666666913</v>
      </c>
      <c r="C582" t="str">
        <f>IFERROR(AVERAGEIFS('Hard Drives'!$I$5:$I$355,'Hard Drives'!$A$5:$A$355,"&gt;="&amp;Predictions!A581,'Hard Drives'!$A$5:$A$355,"&lt;"&amp;Predictions!A582), "")</f>
        <v/>
      </c>
      <c r="D582" t="str">
        <f t="shared" si="96"/>
        <v/>
      </c>
      <c r="E582" t="str">
        <f>IFERROR(AVERAGEIFS(SSDs!$H$5:$H$100,SSDs!$A$5:$A$100,"&gt;="&amp;Predictions!A581, SSDs!$A$5:$A$100,"&lt;"&amp;Predictions!A582), "")</f>
        <v/>
      </c>
      <c r="F582" t="str">
        <f t="shared" si="97"/>
        <v/>
      </c>
      <c r="G582" t="str">
        <f>IFERROR(AVERAGEIFS(XPoint!$H$5:$H$100,XPoint!$A$5:$A$100,"&gt;="&amp;Predictions!A581, XPoint!$A$5:$A$100,"&lt;"&amp;Predictions!A582), "")</f>
        <v/>
      </c>
      <c r="H582" t="str">
        <f t="shared" si="98"/>
        <v/>
      </c>
      <c r="J582" s="8">
        <f t="shared" si="90"/>
        <v>10.980082736254207</v>
      </c>
      <c r="K582" t="str">
        <f t="shared" si="91"/>
        <v/>
      </c>
      <c r="M582" s="8">
        <f t="shared" si="92"/>
        <v>10.478762876141818</v>
      </c>
      <c r="N582" t="str">
        <f t="shared" si="93"/>
        <v/>
      </c>
      <c r="P582" s="8">
        <f t="shared" si="99"/>
        <v>9.0336624935726419</v>
      </c>
      <c r="Q582" t="str">
        <f t="shared" si="100"/>
        <v/>
      </c>
    </row>
    <row r="583" spans="1:17">
      <c r="A583" s="1">
        <f t="shared" si="101"/>
        <v>46479.8125</v>
      </c>
      <c r="B583">
        <f t="shared" si="102"/>
        <v>47.250000000000249</v>
      </c>
      <c r="C583" t="str">
        <f>IFERROR(AVERAGEIFS('Hard Drives'!$I$5:$I$355,'Hard Drives'!$A$5:$A$355,"&gt;="&amp;Predictions!A582,'Hard Drives'!$A$5:$A$355,"&lt;"&amp;Predictions!A583), "")</f>
        <v/>
      </c>
      <c r="D583" t="str">
        <f t="shared" si="96"/>
        <v/>
      </c>
      <c r="E583" t="str">
        <f>IFERROR(AVERAGEIFS(SSDs!$H$5:$H$100,SSDs!$A$5:$A$100,"&gt;="&amp;Predictions!A582, SSDs!$A$5:$A$100,"&lt;"&amp;Predictions!A583), "")</f>
        <v/>
      </c>
      <c r="F583" t="str">
        <f t="shared" si="97"/>
        <v/>
      </c>
      <c r="G583" t="str">
        <f>IFERROR(AVERAGEIFS(XPoint!$H$5:$H$100,XPoint!$A$5:$A$100,"&gt;="&amp;Predictions!A582, XPoint!$A$5:$A$100,"&lt;"&amp;Predictions!A583), "")</f>
        <v/>
      </c>
      <c r="H583" t="str">
        <f t="shared" si="98"/>
        <v/>
      </c>
      <c r="J583" s="8">
        <f t="shared" si="90"/>
        <v>10.981459458214104</v>
      </c>
      <c r="K583" t="str">
        <f t="shared" si="91"/>
        <v/>
      </c>
      <c r="M583" s="8">
        <f t="shared" si="92"/>
        <v>10.482696827599009</v>
      </c>
      <c r="N583" t="str">
        <f t="shared" si="93"/>
        <v/>
      </c>
      <c r="P583" s="8">
        <f t="shared" si="99"/>
        <v>9.0336624935726419</v>
      </c>
      <c r="Q583" t="str">
        <f t="shared" si="100"/>
        <v/>
      </c>
    </row>
    <row r="584" spans="1:17">
      <c r="A584" s="1">
        <f t="shared" si="101"/>
        <v>46510.25</v>
      </c>
      <c r="B584">
        <f t="shared" si="102"/>
        <v>47.333333333333584</v>
      </c>
      <c r="C584" t="str">
        <f>IFERROR(AVERAGEIFS('Hard Drives'!$I$5:$I$355,'Hard Drives'!$A$5:$A$355,"&gt;="&amp;Predictions!A583,'Hard Drives'!$A$5:$A$355,"&lt;"&amp;Predictions!A584), "")</f>
        <v/>
      </c>
      <c r="D584" t="str">
        <f t="shared" si="96"/>
        <v/>
      </c>
      <c r="E584" t="str">
        <f>IFERROR(AVERAGEIFS(SSDs!$H$5:$H$100,SSDs!$A$5:$A$100,"&gt;="&amp;Predictions!A583, SSDs!$A$5:$A$100,"&lt;"&amp;Predictions!A584), "")</f>
        <v/>
      </c>
      <c r="F584" t="str">
        <f t="shared" si="97"/>
        <v/>
      </c>
      <c r="G584" t="str">
        <f>IFERROR(AVERAGEIFS(XPoint!$H$5:$H$100,XPoint!$A$5:$A$100,"&gt;="&amp;Predictions!A583, XPoint!$A$5:$A$100,"&lt;"&amp;Predictions!A584), "")</f>
        <v/>
      </c>
      <c r="H584" t="str">
        <f t="shared" si="98"/>
        <v/>
      </c>
      <c r="J584" s="8">
        <f t="shared" si="90"/>
        <v>10.98282096471902</v>
      </c>
      <c r="K584" t="str">
        <f t="shared" si="91"/>
        <v/>
      </c>
      <c r="M584" s="8">
        <f t="shared" si="92"/>
        <v>10.48659737653419</v>
      </c>
      <c r="N584" t="str">
        <f t="shared" si="93"/>
        <v/>
      </c>
      <c r="P584" s="8">
        <f t="shared" si="99"/>
        <v>9.0336624935726419</v>
      </c>
      <c r="Q584" t="str">
        <f t="shared" si="100"/>
        <v/>
      </c>
    </row>
    <row r="585" spans="1:17">
      <c r="A585" s="1">
        <f t="shared" si="101"/>
        <v>46540.6875</v>
      </c>
      <c r="B585">
        <f t="shared" si="102"/>
        <v>47.41666666666692</v>
      </c>
      <c r="C585" t="str">
        <f>IFERROR(AVERAGEIFS('Hard Drives'!$I$5:$I$355,'Hard Drives'!$A$5:$A$355,"&gt;="&amp;Predictions!A584,'Hard Drives'!$A$5:$A$355,"&lt;"&amp;Predictions!A585), "")</f>
        <v/>
      </c>
      <c r="D585" t="str">
        <f t="shared" si="96"/>
        <v/>
      </c>
      <c r="E585" t="str">
        <f>IFERROR(AVERAGEIFS(SSDs!$H$5:$H$100,SSDs!$A$5:$A$100,"&gt;="&amp;Predictions!A584, SSDs!$A$5:$A$100,"&lt;"&amp;Predictions!A585), "")</f>
        <v/>
      </c>
      <c r="F585" t="str">
        <f t="shared" si="97"/>
        <v/>
      </c>
      <c r="G585" t="str">
        <f>IFERROR(AVERAGEIFS(XPoint!$H$5:$H$100,XPoint!$A$5:$A$100,"&gt;="&amp;Predictions!A584, XPoint!$A$5:$A$100,"&lt;"&amp;Predictions!A585), "")</f>
        <v/>
      </c>
      <c r="H585" t="str">
        <f t="shared" si="98"/>
        <v/>
      </c>
      <c r="J585" s="8">
        <f t="shared" si="90"/>
        <v>10.984167420304463</v>
      </c>
      <c r="K585" t="str">
        <f t="shared" si="91"/>
        <v/>
      </c>
      <c r="M585" s="8">
        <f t="shared" si="92"/>
        <v>10.490464785613298</v>
      </c>
      <c r="N585" t="str">
        <f t="shared" si="93"/>
        <v/>
      </c>
      <c r="P585" s="8">
        <f t="shared" si="99"/>
        <v>9.0336624935726419</v>
      </c>
      <c r="Q585" t="str">
        <f t="shared" si="100"/>
        <v/>
      </c>
    </row>
    <row r="586" spans="1:17">
      <c r="A586" s="1">
        <f t="shared" si="101"/>
        <v>46571.125</v>
      </c>
      <c r="B586">
        <f t="shared" si="102"/>
        <v>47.500000000000256</v>
      </c>
      <c r="C586" t="str">
        <f>IFERROR(AVERAGEIFS('Hard Drives'!$I$5:$I$355,'Hard Drives'!$A$5:$A$355,"&gt;="&amp;Predictions!A585,'Hard Drives'!$A$5:$A$355,"&lt;"&amp;Predictions!A586), "")</f>
        <v/>
      </c>
      <c r="D586" t="str">
        <f t="shared" si="96"/>
        <v/>
      </c>
      <c r="E586" t="str">
        <f>IFERROR(AVERAGEIFS(SSDs!$H$5:$H$100,SSDs!$A$5:$A$100,"&gt;="&amp;Predictions!A585, SSDs!$A$5:$A$100,"&lt;"&amp;Predictions!A586), "")</f>
        <v/>
      </c>
      <c r="F586" t="str">
        <f t="shared" si="97"/>
        <v/>
      </c>
      <c r="G586" t="str">
        <f>IFERROR(AVERAGEIFS(XPoint!$H$5:$H$100,XPoint!$A$5:$A$100,"&gt;="&amp;Predictions!A585, XPoint!$A$5:$A$100,"&lt;"&amp;Predictions!A586), "")</f>
        <v/>
      </c>
      <c r="H586" t="str">
        <f t="shared" si="98"/>
        <v/>
      </c>
      <c r="J586" s="8">
        <f t="shared" si="90"/>
        <v>10.985498987807622</v>
      </c>
      <c r="K586" t="str">
        <f t="shared" si="91"/>
        <v/>
      </c>
      <c r="M586" s="8">
        <f t="shared" si="92"/>
        <v>10.494299315812054</v>
      </c>
      <c r="N586" t="str">
        <f t="shared" si="93"/>
        <v/>
      </c>
      <c r="P586" s="8">
        <f t="shared" si="99"/>
        <v>9.0336624935726419</v>
      </c>
      <c r="Q586" t="str">
        <f t="shared" si="100"/>
        <v/>
      </c>
    </row>
    <row r="587" spans="1:17">
      <c r="A587" s="1">
        <f t="shared" si="101"/>
        <v>46601.5625</v>
      </c>
      <c r="B587">
        <f t="shared" si="102"/>
        <v>47.583333333333591</v>
      </c>
      <c r="C587" t="str">
        <f>IFERROR(AVERAGEIFS('Hard Drives'!$I$5:$I$355,'Hard Drives'!$A$5:$A$355,"&gt;="&amp;Predictions!A586,'Hard Drives'!$A$5:$A$355,"&lt;"&amp;Predictions!A587), "")</f>
        <v/>
      </c>
      <c r="D587" t="str">
        <f t="shared" si="96"/>
        <v/>
      </c>
      <c r="E587" t="str">
        <f>IFERROR(AVERAGEIFS(SSDs!$H$5:$H$100,SSDs!$A$5:$A$100,"&gt;="&amp;Predictions!A586, SSDs!$A$5:$A$100,"&lt;"&amp;Predictions!A587), "")</f>
        <v/>
      </c>
      <c r="F587" t="str">
        <f t="shared" si="97"/>
        <v/>
      </c>
      <c r="G587" t="str">
        <f>IFERROR(AVERAGEIFS(XPoint!$H$5:$H$100,XPoint!$A$5:$A$100,"&gt;="&amp;Predictions!A586, XPoint!$A$5:$A$100,"&lt;"&amp;Predictions!A587), "")</f>
        <v/>
      </c>
      <c r="H587" t="str">
        <f t="shared" si="98"/>
        <v/>
      </c>
      <c r="J587" s="8">
        <f t="shared" si="90"/>
        <v>10.986815828383103</v>
      </c>
      <c r="K587" t="str">
        <f t="shared" si="91"/>
        <v/>
      </c>
      <c r="M587" s="8">
        <f t="shared" si="92"/>
        <v>10.498101226419852</v>
      </c>
      <c r="N587" t="str">
        <f t="shared" si="93"/>
        <v/>
      </c>
      <c r="P587" s="8">
        <f t="shared" si="99"/>
        <v>9.0336624935726419</v>
      </c>
      <c r="Q587" t="str">
        <f t="shared" si="100"/>
        <v/>
      </c>
    </row>
    <row r="588" spans="1:17">
      <c r="A588" s="1">
        <f t="shared" si="101"/>
        <v>46632</v>
      </c>
      <c r="B588">
        <f t="shared" si="102"/>
        <v>47.666666666666927</v>
      </c>
      <c r="C588" t="str">
        <f>IFERROR(AVERAGEIFS('Hard Drives'!$I$5:$I$355,'Hard Drives'!$A$5:$A$355,"&gt;="&amp;Predictions!A587,'Hard Drives'!$A$5:$A$355,"&lt;"&amp;Predictions!A588), "")</f>
        <v/>
      </c>
      <c r="D588" t="str">
        <f t="shared" si="96"/>
        <v/>
      </c>
      <c r="E588" t="str">
        <f>IFERROR(AVERAGEIFS(SSDs!$H$5:$H$100,SSDs!$A$5:$A$100,"&gt;="&amp;Predictions!A587, SSDs!$A$5:$A$100,"&lt;"&amp;Predictions!A588), "")</f>
        <v/>
      </c>
      <c r="F588" t="str">
        <f t="shared" si="97"/>
        <v/>
      </c>
      <c r="G588" t="str">
        <f>IFERROR(AVERAGEIFS(XPoint!$H$5:$H$100,XPoint!$A$5:$A$100,"&gt;="&amp;Predictions!A587, XPoint!$A$5:$A$100,"&lt;"&amp;Predictions!A588), "")</f>
        <v/>
      </c>
      <c r="H588" t="str">
        <f t="shared" si="98"/>
        <v/>
      </c>
      <c r="J588" s="8">
        <f t="shared" si="90"/>
        <v>10.988118101518527</v>
      </c>
      <c r="K588" t="str">
        <f t="shared" si="91"/>
        <v/>
      </c>
      <c r="M588" s="8">
        <f t="shared" si="92"/>
        <v>10.501870775043807</v>
      </c>
      <c r="N588" t="str">
        <f t="shared" si="93"/>
        <v/>
      </c>
      <c r="P588" s="8">
        <f t="shared" si="99"/>
        <v>9.0336624935726419</v>
      </c>
      <c r="Q588" t="str">
        <f t="shared" si="100"/>
        <v/>
      </c>
    </row>
    <row r="589" spans="1:17">
      <c r="A589" s="1">
        <f t="shared" si="101"/>
        <v>46662.4375</v>
      </c>
      <c r="B589">
        <f t="shared" si="102"/>
        <v>47.750000000000263</v>
      </c>
      <c r="C589" t="str">
        <f>IFERROR(AVERAGEIFS('Hard Drives'!$I$5:$I$355,'Hard Drives'!$A$5:$A$355,"&gt;="&amp;Predictions!A588,'Hard Drives'!$A$5:$A$355,"&lt;"&amp;Predictions!A589), "")</f>
        <v/>
      </c>
      <c r="D589" t="str">
        <f t="shared" si="96"/>
        <v/>
      </c>
      <c r="E589" t="str">
        <f>IFERROR(AVERAGEIFS(SSDs!$H$5:$H$100,SSDs!$A$5:$A$100,"&gt;="&amp;Predictions!A588, SSDs!$A$5:$A$100,"&lt;"&amp;Predictions!A589), "")</f>
        <v/>
      </c>
      <c r="F589" t="str">
        <f t="shared" si="97"/>
        <v/>
      </c>
      <c r="G589" t="str">
        <f>IFERROR(AVERAGEIFS(XPoint!$H$5:$H$100,XPoint!$A$5:$A$100,"&gt;="&amp;Predictions!A588, XPoint!$A$5:$A$100,"&lt;"&amp;Predictions!A589), "")</f>
        <v/>
      </c>
      <c r="H589" t="str">
        <f t="shared" si="98"/>
        <v/>
      </c>
      <c r="J589" s="8">
        <f t="shared" si="90"/>
        <v>10.989405965050022</v>
      </c>
      <c r="K589" t="str">
        <f t="shared" si="91"/>
        <v/>
      </c>
      <c r="M589" s="8">
        <f t="shared" si="92"/>
        <v>10.50560821761286</v>
      </c>
      <c r="N589" t="str">
        <f t="shared" si="93"/>
        <v/>
      </c>
      <c r="P589" s="8">
        <f t="shared" si="99"/>
        <v>9.0336624935726419</v>
      </c>
      <c r="Q589" t="str">
        <f t="shared" si="100"/>
        <v/>
      </c>
    </row>
    <row r="590" spans="1:17">
      <c r="A590" s="1">
        <f t="shared" si="101"/>
        <v>46692.875</v>
      </c>
      <c r="B590">
        <f t="shared" si="102"/>
        <v>47.833333333333599</v>
      </c>
      <c r="C590" t="str">
        <f>IFERROR(AVERAGEIFS('Hard Drives'!$I$5:$I$355,'Hard Drives'!$A$5:$A$355,"&gt;="&amp;Predictions!A589,'Hard Drives'!$A$5:$A$355,"&lt;"&amp;Predictions!A590), "")</f>
        <v/>
      </c>
      <c r="D590" t="str">
        <f t="shared" si="96"/>
        <v/>
      </c>
      <c r="E590" t="str">
        <f>IFERROR(AVERAGEIFS(SSDs!$H$5:$H$100,SSDs!$A$5:$A$100,"&gt;="&amp;Predictions!A589, SSDs!$A$5:$A$100,"&lt;"&amp;Predictions!A590), "")</f>
        <v/>
      </c>
      <c r="F590" t="str">
        <f t="shared" si="97"/>
        <v/>
      </c>
      <c r="G590" t="str">
        <f>IFERROR(AVERAGEIFS(XPoint!$H$5:$H$100,XPoint!$A$5:$A$100,"&gt;="&amp;Predictions!A589, XPoint!$A$5:$A$100,"&lt;"&amp;Predictions!A590), "")</f>
        <v/>
      </c>
      <c r="H590" t="str">
        <f t="shared" si="98"/>
        <v/>
      </c>
      <c r="J590" s="8">
        <f t="shared" si="90"/>
        <v>10.990679575177625</v>
      </c>
      <c r="K590" t="str">
        <f t="shared" si="91"/>
        <v/>
      </c>
      <c r="M590" s="8">
        <f t="shared" si="92"/>
        <v>10.509313808382107</v>
      </c>
      <c r="N590" t="str">
        <f t="shared" si="93"/>
        <v/>
      </c>
      <c r="P590" s="8">
        <f t="shared" si="99"/>
        <v>9.0336624935726419</v>
      </c>
      <c r="Q590" t="str">
        <f t="shared" si="100"/>
        <v/>
      </c>
    </row>
    <row r="591" spans="1:17">
      <c r="A591" s="1">
        <f t="shared" si="101"/>
        <v>46723.3125</v>
      </c>
      <c r="B591">
        <f t="shared" si="102"/>
        <v>47.916666666666934</v>
      </c>
      <c r="C591" t="str">
        <f>IFERROR(AVERAGEIFS('Hard Drives'!$I$5:$I$355,'Hard Drives'!$A$5:$A$355,"&gt;="&amp;Predictions!A590,'Hard Drives'!$A$5:$A$355,"&lt;"&amp;Predictions!A591), "")</f>
        <v/>
      </c>
      <c r="D591" t="str">
        <f t="shared" si="96"/>
        <v/>
      </c>
      <c r="E591" t="str">
        <f>IFERROR(AVERAGEIFS(SSDs!$H$5:$H$100,SSDs!$A$5:$A$100,"&gt;="&amp;Predictions!A590, SSDs!$A$5:$A$100,"&lt;"&amp;Predictions!A591), "")</f>
        <v/>
      </c>
      <c r="F591" t="str">
        <f t="shared" si="97"/>
        <v/>
      </c>
      <c r="G591" t="str">
        <f>IFERROR(AVERAGEIFS(XPoint!$H$5:$H$100,XPoint!$A$5:$A$100,"&gt;="&amp;Predictions!A590, XPoint!$A$5:$A$100,"&lt;"&amp;Predictions!A591), "")</f>
        <v/>
      </c>
      <c r="H591" t="str">
        <f t="shared" si="98"/>
        <v/>
      </c>
      <c r="J591" s="8">
        <f t="shared" si="90"/>
        <v>10.991939086480569</v>
      </c>
      <c r="K591" t="str">
        <f t="shared" si="91"/>
        <v/>
      </c>
      <c r="M591" s="8">
        <f t="shared" si="92"/>
        <v>10.512987799937227</v>
      </c>
      <c r="N591" t="str">
        <f t="shared" si="93"/>
        <v/>
      </c>
      <c r="P591" s="8">
        <f t="shared" si="99"/>
        <v>9.0336624935726419</v>
      </c>
      <c r="Q591" t="str">
        <f t="shared" si="100"/>
        <v/>
      </c>
    </row>
    <row r="592" spans="1:17">
      <c r="A592" s="1">
        <f t="shared" si="101"/>
        <v>46753.75</v>
      </c>
      <c r="B592">
        <f t="shared" si="102"/>
        <v>48.00000000000027</v>
      </c>
      <c r="C592" t="str">
        <f>IFERROR(AVERAGEIFS('Hard Drives'!$I$5:$I$355,'Hard Drives'!$A$5:$A$355,"&gt;="&amp;Predictions!A591,'Hard Drives'!$A$5:$A$355,"&lt;"&amp;Predictions!A592), "")</f>
        <v/>
      </c>
      <c r="D592" t="str">
        <f t="shared" si="96"/>
        <v/>
      </c>
      <c r="E592" t="str">
        <f>IFERROR(AVERAGEIFS(SSDs!$H$5:$H$100,SSDs!$A$5:$A$100,"&gt;="&amp;Predictions!A591, SSDs!$A$5:$A$100,"&lt;"&amp;Predictions!A592), "")</f>
        <v/>
      </c>
      <c r="F592" t="str">
        <f t="shared" si="97"/>
        <v/>
      </c>
      <c r="G592" t="str">
        <f>IFERROR(AVERAGEIFS(XPoint!$H$5:$H$100,XPoint!$A$5:$A$100,"&gt;="&amp;Predictions!A591, XPoint!$A$5:$A$100,"&lt;"&amp;Predictions!A592), "")</f>
        <v/>
      </c>
      <c r="H592" t="str">
        <f t="shared" si="98"/>
        <v/>
      </c>
      <c r="J592" s="8">
        <f t="shared" si="90"/>
        <v>10.993184651932477</v>
      </c>
      <c r="K592" t="str">
        <f t="shared" si="91"/>
        <v/>
      </c>
      <c r="M592" s="8">
        <f t="shared" si="92"/>
        <v>10.516630443199038</v>
      </c>
      <c r="N592" t="str">
        <f t="shared" si="93"/>
        <v/>
      </c>
      <c r="P592" s="8">
        <f t="shared" si="99"/>
        <v>9.0336624935726419</v>
      </c>
      <c r="Q592" t="str">
        <f t="shared" si="100"/>
        <v/>
      </c>
    </row>
    <row r="593" spans="1:17">
      <c r="A593" s="1">
        <f t="shared" si="101"/>
        <v>46784.1875</v>
      </c>
      <c r="B593">
        <f t="shared" si="102"/>
        <v>48.083333333333606</v>
      </c>
      <c r="C593" t="str">
        <f>IFERROR(AVERAGEIFS('Hard Drives'!$I$5:$I$355,'Hard Drives'!$A$5:$A$355,"&gt;="&amp;Predictions!A592,'Hard Drives'!$A$5:$A$355,"&lt;"&amp;Predictions!A593), "")</f>
        <v/>
      </c>
      <c r="D593" t="str">
        <f t="shared" si="96"/>
        <v/>
      </c>
      <c r="E593" t="str">
        <f>IFERROR(AVERAGEIFS(SSDs!$H$5:$H$100,SSDs!$A$5:$A$100,"&gt;="&amp;Predictions!A592, SSDs!$A$5:$A$100,"&lt;"&amp;Predictions!A593), "")</f>
        <v/>
      </c>
      <c r="F593" t="str">
        <f t="shared" si="97"/>
        <v/>
      </c>
      <c r="G593" t="str">
        <f>IFERROR(AVERAGEIFS(XPoint!$H$5:$H$100,XPoint!$A$5:$A$100,"&gt;="&amp;Predictions!A592, XPoint!$A$5:$A$100,"&lt;"&amp;Predictions!A593), "")</f>
        <v/>
      </c>
      <c r="H593" t="str">
        <f t="shared" si="98"/>
        <v/>
      </c>
      <c r="J593" s="8">
        <f t="shared" ref="J593:J600" si="103">$J$6+(($J$7-$J$6)/POWER(1+$J$8*EXP(-$J$9*(B593-$J$10)), 1/$J$11))</f>
        <v>10.994416422916439</v>
      </c>
      <c r="K593" t="str">
        <f t="shared" ref="K593:K600" si="104">IF(C593&lt;&gt;"", (C593-J593)^2, "")</f>
        <v/>
      </c>
      <c r="M593" s="8">
        <f t="shared" ref="M593:M600" si="105">$M$6+(($M$7-$M$6)/POWER(1+$M$8*EXP(-$M$9*(B593-$M$10)), 1/$M$11))</f>
        <v>10.520241987428156</v>
      </c>
      <c r="N593" t="str">
        <f t="shared" ref="N593:N600" si="106">IF(E593&lt;&gt;"", (E593-M593)^2, "")</f>
        <v/>
      </c>
      <c r="P593" s="8">
        <f t="shared" si="99"/>
        <v>9.0336624935726419</v>
      </c>
      <c r="Q593" t="str">
        <f t="shared" si="100"/>
        <v/>
      </c>
    </row>
    <row r="594" spans="1:17">
      <c r="A594" s="1">
        <f t="shared" si="101"/>
        <v>46814.625</v>
      </c>
      <c r="B594">
        <f t="shared" si="102"/>
        <v>48.166666666666941</v>
      </c>
      <c r="C594" t="str">
        <f>IFERROR(AVERAGEIFS('Hard Drives'!$I$5:$I$355,'Hard Drives'!$A$5:$A$355,"&gt;="&amp;Predictions!A593,'Hard Drives'!$A$5:$A$355,"&lt;"&amp;Predictions!A594), "")</f>
        <v/>
      </c>
      <c r="D594" t="str">
        <f t="shared" ref="D594:D600" si="107">IF(C594&lt;&gt;"", (C594-$C$14)^2, "")</f>
        <v/>
      </c>
      <c r="E594" t="str">
        <f>IFERROR(AVERAGEIFS(SSDs!$H$5:$H$100,SSDs!$A$5:$A$100,"&gt;="&amp;Predictions!A593, SSDs!$A$5:$A$100,"&lt;"&amp;Predictions!A594), "")</f>
        <v/>
      </c>
      <c r="F594" t="str">
        <f t="shared" ref="F594:F600" si="108">IF(E594&lt;&gt;"", (E594-$E$14)^2, "")</f>
        <v/>
      </c>
      <c r="G594" t="str">
        <f>IFERROR(AVERAGEIFS(XPoint!$H$5:$H$100,XPoint!$A$5:$A$100,"&gt;="&amp;Predictions!A593, XPoint!$A$5:$A$100,"&lt;"&amp;Predictions!A594), "")</f>
        <v/>
      </c>
      <c r="H594" t="str">
        <f t="shared" ref="H594:H600" si="109">IF(G594&lt;&gt;"", (G594-$G$14)^2, "")</f>
        <v/>
      </c>
      <c r="J594" s="8">
        <f t="shared" si="103"/>
        <v>10.995634549239993</v>
      </c>
      <c r="K594" t="str">
        <f t="shared" si="104"/>
        <v/>
      </c>
      <c r="M594" s="8">
        <f t="shared" si="105"/>
        <v>10.523822680229838</v>
      </c>
      <c r="N594" t="str">
        <f t="shared" si="106"/>
        <v/>
      </c>
      <c r="P594" s="8">
        <f t="shared" ref="P594:P600" si="110">$P$6+(($P$7-$P$6)/POWER(1+$P$8*EXP(-$P$9*(B594-$P$10)), 1/$P$11))</f>
        <v>9.0336624935726419</v>
      </c>
      <c r="Q594" t="str">
        <f t="shared" ref="Q594:Q600" si="111">IF(G594&lt;&gt;"", (G594-P594)^2, "")</f>
        <v/>
      </c>
    </row>
    <row r="595" spans="1:17">
      <c r="A595" s="1">
        <f t="shared" si="101"/>
        <v>46845.0625</v>
      </c>
      <c r="B595">
        <f t="shared" si="102"/>
        <v>48.250000000000277</v>
      </c>
      <c r="C595" t="str">
        <f>IFERROR(AVERAGEIFS('Hard Drives'!$I$5:$I$355,'Hard Drives'!$A$5:$A$355,"&gt;="&amp;Predictions!A594,'Hard Drives'!$A$5:$A$355,"&lt;"&amp;Predictions!A595), "")</f>
        <v/>
      </c>
      <c r="D595" t="str">
        <f t="shared" si="107"/>
        <v/>
      </c>
      <c r="E595" t="str">
        <f>IFERROR(AVERAGEIFS(SSDs!$H$5:$H$100,SSDs!$A$5:$A$100,"&gt;="&amp;Predictions!A594, SSDs!$A$5:$A$100,"&lt;"&amp;Predictions!A595), "")</f>
        <v/>
      </c>
      <c r="F595" t="str">
        <f t="shared" si="108"/>
        <v/>
      </c>
      <c r="G595" t="str">
        <f>IFERROR(AVERAGEIFS(XPoint!$H$5:$H$100,XPoint!$A$5:$A$100,"&gt;="&amp;Predictions!A594, XPoint!$A$5:$A$100,"&lt;"&amp;Predictions!A595), "")</f>
        <v/>
      </c>
      <c r="H595" t="str">
        <f t="shared" si="109"/>
        <v/>
      </c>
      <c r="J595" s="8">
        <f t="shared" si="103"/>
        <v>10.996839179149992</v>
      </c>
      <c r="K595" t="str">
        <f t="shared" si="104"/>
        <v/>
      </c>
      <c r="M595" s="8">
        <f t="shared" si="105"/>
        <v>10.527372767558873</v>
      </c>
      <c r="N595" t="str">
        <f t="shared" si="106"/>
        <v/>
      </c>
      <c r="P595" s="8">
        <f t="shared" si="110"/>
        <v>9.0336624935726419</v>
      </c>
      <c r="Q595" t="str">
        <f t="shared" si="111"/>
        <v/>
      </c>
    </row>
    <row r="596" spans="1:17">
      <c r="A596" s="1">
        <f t="shared" si="101"/>
        <v>46875.5</v>
      </c>
      <c r="B596">
        <f t="shared" si="102"/>
        <v>48.333333333333613</v>
      </c>
      <c r="C596" t="str">
        <f>IFERROR(AVERAGEIFS('Hard Drives'!$I$5:$I$355,'Hard Drives'!$A$5:$A$355,"&gt;="&amp;Predictions!A595,'Hard Drives'!$A$5:$A$355,"&lt;"&amp;Predictions!A596), "")</f>
        <v/>
      </c>
      <c r="D596" t="str">
        <f t="shared" si="107"/>
        <v/>
      </c>
      <c r="E596" t="str">
        <f>IFERROR(AVERAGEIFS(SSDs!$H$5:$H$100,SSDs!$A$5:$A$100,"&gt;="&amp;Predictions!A595, SSDs!$A$5:$A$100,"&lt;"&amp;Predictions!A596), "")</f>
        <v/>
      </c>
      <c r="F596" t="str">
        <f t="shared" si="108"/>
        <v/>
      </c>
      <c r="G596" t="str">
        <f>IFERROR(AVERAGEIFS(XPoint!$H$5:$H$100,XPoint!$A$5:$A$100,"&gt;="&amp;Predictions!A595, XPoint!$A$5:$A$100,"&lt;"&amp;Predictions!A596), "")</f>
        <v/>
      </c>
      <c r="H596" t="str">
        <f t="shared" si="109"/>
        <v/>
      </c>
      <c r="J596" s="8">
        <f t="shared" si="103"/>
        <v>10.998030459347392</v>
      </c>
      <c r="K596" t="str">
        <f t="shared" si="104"/>
        <v/>
      </c>
      <c r="M596" s="8">
        <f t="shared" si="105"/>
        <v>10.530892493724634</v>
      </c>
      <c r="N596" t="str">
        <f t="shared" si="106"/>
        <v/>
      </c>
      <c r="P596" s="8">
        <f t="shared" si="110"/>
        <v>9.0336624935726419</v>
      </c>
      <c r="Q596" t="str">
        <f t="shared" si="111"/>
        <v/>
      </c>
    </row>
    <row r="597" spans="1:17">
      <c r="A597" s="1">
        <f t="shared" si="101"/>
        <v>46905.9375</v>
      </c>
      <c r="B597">
        <f t="shared" si="102"/>
        <v>48.416666666666949</v>
      </c>
      <c r="C597" t="str">
        <f>IFERROR(AVERAGEIFS('Hard Drives'!$I$5:$I$355,'Hard Drives'!$A$5:$A$355,"&gt;="&amp;Predictions!A596,'Hard Drives'!$A$5:$A$355,"&lt;"&amp;Predictions!A597), "")</f>
        <v/>
      </c>
      <c r="D597" t="str">
        <f t="shared" si="107"/>
        <v/>
      </c>
      <c r="E597" t="str">
        <f>IFERROR(AVERAGEIFS(SSDs!$H$5:$H$100,SSDs!$A$5:$A$100,"&gt;="&amp;Predictions!A596, SSDs!$A$5:$A$100,"&lt;"&amp;Predictions!A597), "")</f>
        <v/>
      </c>
      <c r="F597" t="str">
        <f t="shared" si="108"/>
        <v/>
      </c>
      <c r="G597" t="str">
        <f>IFERROR(AVERAGEIFS(XPoint!$H$5:$H$100,XPoint!$A$5:$A$100,"&gt;="&amp;Predictions!A596, XPoint!$A$5:$A$100,"&lt;"&amp;Predictions!A597), "")</f>
        <v/>
      </c>
      <c r="H597" t="str">
        <f t="shared" si="109"/>
        <v/>
      </c>
      <c r="J597" s="8">
        <f t="shared" si="103"/>
        <v>10.999208535001873</v>
      </c>
      <c r="K597" t="str">
        <f t="shared" si="104"/>
        <v/>
      </c>
      <c r="M597" s="8">
        <f t="shared" si="105"/>
        <v>10.534382101396211</v>
      </c>
      <c r="N597" t="str">
        <f t="shared" si="106"/>
        <v/>
      </c>
      <c r="P597" s="8">
        <f t="shared" si="110"/>
        <v>9.0336624935726419</v>
      </c>
      <c r="Q597" t="str">
        <f t="shared" si="111"/>
        <v/>
      </c>
    </row>
    <row r="598" spans="1:17">
      <c r="A598" s="1">
        <f t="shared" si="101"/>
        <v>46936.375</v>
      </c>
      <c r="B598">
        <f t="shared" si="102"/>
        <v>48.500000000000284</v>
      </c>
      <c r="C598" t="str">
        <f>IFERROR(AVERAGEIFS('Hard Drives'!$I$5:$I$355,'Hard Drives'!$A$5:$A$355,"&gt;="&amp;Predictions!A597,'Hard Drives'!$A$5:$A$355,"&lt;"&amp;Predictions!A598), "")</f>
        <v/>
      </c>
      <c r="D598" t="str">
        <f t="shared" si="107"/>
        <v/>
      </c>
      <c r="E598" t="str">
        <f>IFERROR(AVERAGEIFS(SSDs!$H$5:$H$100,SSDs!$A$5:$A$100,"&gt;="&amp;Predictions!A597, SSDs!$A$5:$A$100,"&lt;"&amp;Predictions!A598), "")</f>
        <v/>
      </c>
      <c r="F598" t="str">
        <f t="shared" si="108"/>
        <v/>
      </c>
      <c r="G598" t="str">
        <f>IFERROR(AVERAGEIFS(XPoint!$H$5:$H$100,XPoint!$A$5:$A$100,"&gt;="&amp;Predictions!A597, XPoint!$A$5:$A$100,"&lt;"&amp;Predictions!A598), "")</f>
        <v/>
      </c>
      <c r="H598" t="str">
        <f t="shared" si="109"/>
        <v/>
      </c>
      <c r="J598" s="8">
        <f t="shared" si="103"/>
        <v>11.000373549766447</v>
      </c>
      <c r="K598" t="str">
        <f t="shared" si="104"/>
        <v/>
      </c>
      <c r="M598" s="8">
        <f t="shared" si="105"/>
        <v>10.537841831607707</v>
      </c>
      <c r="N598" t="str">
        <f t="shared" si="106"/>
        <v/>
      </c>
      <c r="P598" s="8">
        <f t="shared" si="110"/>
        <v>9.0336624935726419</v>
      </c>
      <c r="Q598" t="str">
        <f t="shared" si="111"/>
        <v/>
      </c>
    </row>
    <row r="599" spans="1:17">
      <c r="A599" s="1">
        <f t="shared" si="101"/>
        <v>46966.8125</v>
      </c>
      <c r="B599">
        <f t="shared" si="102"/>
        <v>48.58333333333362</v>
      </c>
      <c r="C599" t="str">
        <f>IFERROR(AVERAGEIFS('Hard Drives'!$I$5:$I$355,'Hard Drives'!$A$5:$A$355,"&gt;="&amp;Predictions!A598,'Hard Drives'!$A$5:$A$355,"&lt;"&amp;Predictions!A599), "")</f>
        <v/>
      </c>
      <c r="D599" t="str">
        <f t="shared" si="107"/>
        <v/>
      </c>
      <c r="E599" t="str">
        <f>IFERROR(AVERAGEIFS(SSDs!$H$5:$H$100,SSDs!$A$5:$A$100,"&gt;="&amp;Predictions!A598, SSDs!$A$5:$A$100,"&lt;"&amp;Predictions!A599), "")</f>
        <v/>
      </c>
      <c r="F599" t="str">
        <f t="shared" si="108"/>
        <v/>
      </c>
      <c r="G599" t="str">
        <f>IFERROR(AVERAGEIFS(XPoint!$H$5:$H$100,XPoint!$A$5:$A$100,"&gt;="&amp;Predictions!A598, XPoint!$A$5:$A$100,"&lt;"&amp;Predictions!A599), "")</f>
        <v/>
      </c>
      <c r="H599" t="str">
        <f t="shared" si="109"/>
        <v/>
      </c>
      <c r="J599" s="8">
        <f t="shared" si="103"/>
        <v>11.001525645791872</v>
      </c>
      <c r="K599" t="str">
        <f t="shared" si="104"/>
        <v/>
      </c>
      <c r="M599" s="8">
        <f t="shared" si="105"/>
        <v>10.541271923763535</v>
      </c>
      <c r="N599" t="str">
        <f t="shared" si="106"/>
        <v/>
      </c>
      <c r="P599" s="8">
        <f t="shared" si="110"/>
        <v>9.0336624935726419</v>
      </c>
      <c r="Q599" t="str">
        <f t="shared" si="111"/>
        <v/>
      </c>
    </row>
    <row r="600" spans="1:17">
      <c r="A600" s="1">
        <f t="shared" si="101"/>
        <v>46997.25</v>
      </c>
      <c r="B600">
        <f t="shared" si="102"/>
        <v>48.666666666666956</v>
      </c>
      <c r="C600" t="str">
        <f>IFERROR(AVERAGEIFS('Hard Drives'!$I$5:$I$355,'Hard Drives'!$A$5:$A$355,"&gt;="&amp;Predictions!A599,'Hard Drives'!$A$5:$A$355,"&lt;"&amp;Predictions!A600), "")</f>
        <v/>
      </c>
      <c r="D600" t="str">
        <f t="shared" si="107"/>
        <v/>
      </c>
      <c r="E600" t="str">
        <f>IFERROR(AVERAGEIFS(SSDs!$H$5:$H$100,SSDs!$A$5:$A$100,"&gt;="&amp;Predictions!A599, SSDs!$A$5:$A$100,"&lt;"&amp;Predictions!A600), "")</f>
        <v/>
      </c>
      <c r="F600" t="str">
        <f t="shared" si="108"/>
        <v/>
      </c>
      <c r="G600" t="str">
        <f>IFERROR(AVERAGEIFS(XPoint!$H$5:$H$100,XPoint!$A$5:$A$100,"&gt;="&amp;Predictions!A599, XPoint!$A$5:$A$100,"&lt;"&amp;Predictions!A600), "")</f>
        <v/>
      </c>
      <c r="H600" t="str">
        <f t="shared" si="109"/>
        <v/>
      </c>
      <c r="J600" s="8">
        <f t="shared" si="103"/>
        <v>11.002664963741008</v>
      </c>
      <c r="K600" t="str">
        <f t="shared" si="104"/>
        <v/>
      </c>
      <c r="M600" s="8">
        <f t="shared" si="105"/>
        <v>10.544672615643941</v>
      </c>
      <c r="N600" t="str">
        <f t="shared" si="106"/>
        <v/>
      </c>
      <c r="P600" s="8">
        <f t="shared" si="110"/>
        <v>9.0336624935726419</v>
      </c>
      <c r="Q600" t="str">
        <f t="shared" si="111"/>
        <v/>
      </c>
    </row>
    <row r="601" spans="1:17">
      <c r="A601" s="1">
        <f t="shared" si="101"/>
        <v>47027.6875</v>
      </c>
      <c r="B601">
        <f t="shared" si="102"/>
        <v>48.750000000000291</v>
      </c>
      <c r="C601" t="str">
        <f>IFERROR(AVERAGEIFS('Hard Drives'!$I$5:$I$355,'Hard Drives'!$A$5:$A$355,"&gt;="&amp;Predictions!A600,'Hard Drives'!$A$5:$A$355,"&lt;"&amp;Predictions!A601), "")</f>
        <v/>
      </c>
      <c r="D601" t="str">
        <f t="shared" ref="D601:D650" si="112">IF(C601&lt;&gt;"", (C601-$C$14)^2, "")</f>
        <v/>
      </c>
      <c r="E601" t="str">
        <f>IFERROR(AVERAGEIFS(SSDs!$H$5:$H$100,SSDs!$A$5:$A$100,"&gt;="&amp;Predictions!A600, SSDs!$A$5:$A$100,"&lt;"&amp;Predictions!A601), "")</f>
        <v/>
      </c>
      <c r="F601" t="str">
        <f t="shared" ref="F601:F650" si="113">IF(E601&lt;&gt;"", (E601-$E$14)^2, "")</f>
        <v/>
      </c>
      <c r="G601" t="str">
        <f>IFERROR(AVERAGEIFS(XPoint!$H$5:$H$100,XPoint!$A$5:$A$100,"&gt;="&amp;Predictions!A600, XPoint!$A$5:$A$100,"&lt;"&amp;Predictions!A601), "")</f>
        <v/>
      </c>
      <c r="H601" t="str">
        <f t="shared" ref="H601:H650" si="114">IF(G601&lt;&gt;"", (G601-$G$14)^2, "")</f>
        <v/>
      </c>
      <c r="J601" s="8">
        <f t="shared" ref="J601:J650" si="115">$J$6+(($J$7-$J$6)/POWER(1+$J$8*EXP(-$J$9*(B601-$J$10)), 1/$J$11))</f>
        <v>11.003791642803071</v>
      </c>
      <c r="K601" t="str">
        <f t="shared" ref="K601:K650" si="116">IF(C601&lt;&gt;"", (C601-J601)^2, "")</f>
        <v/>
      </c>
      <c r="M601" s="8">
        <f t="shared" ref="M601:M650" si="117">$M$6+(($M$7-$M$6)/POWER(1+$M$8*EXP(-$M$9*(B601-$M$10)), 1/$M$11))</f>
        <v>10.548044143410554</v>
      </c>
      <c r="N601" t="str">
        <f t="shared" ref="N601:N650" si="118">IF(E601&lt;&gt;"", (E601-M601)^2, "")</f>
        <v/>
      </c>
      <c r="P601" s="8">
        <f t="shared" ref="P601:P650" si="119">$P$6+(($P$7-$P$6)/POWER(1+$P$8*EXP(-$P$9*(B601-$P$10)), 1/$P$11))</f>
        <v>9.0336624935726419</v>
      </c>
    </row>
    <row r="602" spans="1:17">
      <c r="A602" s="1">
        <f t="shared" si="101"/>
        <v>47058.125</v>
      </c>
      <c r="B602">
        <f t="shared" si="102"/>
        <v>48.833333333333627</v>
      </c>
      <c r="C602" t="str">
        <f>IFERROR(AVERAGEIFS('Hard Drives'!$I$5:$I$355,'Hard Drives'!$A$5:$A$355,"&gt;="&amp;Predictions!A601,'Hard Drives'!$A$5:$A$355,"&lt;"&amp;Predictions!A602), "")</f>
        <v/>
      </c>
      <c r="D602" t="str">
        <f t="shared" si="112"/>
        <v/>
      </c>
      <c r="E602" t="str">
        <f>IFERROR(AVERAGEIFS(SSDs!$H$5:$H$100,SSDs!$A$5:$A$100,"&gt;="&amp;Predictions!A601, SSDs!$A$5:$A$100,"&lt;"&amp;Predictions!A602), "")</f>
        <v/>
      </c>
      <c r="F602" t="str">
        <f t="shared" si="113"/>
        <v/>
      </c>
      <c r="G602" t="str">
        <f>IFERROR(AVERAGEIFS(XPoint!$H$5:$H$100,XPoint!$A$5:$A$100,"&gt;="&amp;Predictions!A601, XPoint!$A$5:$A$100,"&lt;"&amp;Predictions!A602), "")</f>
        <v/>
      </c>
      <c r="H602" t="str">
        <f t="shared" si="114"/>
        <v/>
      </c>
      <c r="J602" s="8">
        <f t="shared" si="115"/>
        <v>11.004905820707755</v>
      </c>
      <c r="K602" t="str">
        <f t="shared" si="116"/>
        <v/>
      </c>
      <c r="M602" s="8">
        <f t="shared" si="117"/>
        <v>10.55138674161201</v>
      </c>
      <c r="N602" t="str">
        <f t="shared" si="118"/>
        <v/>
      </c>
      <c r="P602" s="8">
        <f t="shared" si="119"/>
        <v>9.0336624935726419</v>
      </c>
    </row>
    <row r="603" spans="1:17">
      <c r="A603" s="1">
        <f t="shared" si="101"/>
        <v>47088.5625</v>
      </c>
      <c r="B603">
        <f t="shared" si="102"/>
        <v>48.916666666666963</v>
      </c>
      <c r="C603" t="str">
        <f>IFERROR(AVERAGEIFS('Hard Drives'!$I$5:$I$355,'Hard Drives'!$A$5:$A$355,"&gt;="&amp;Predictions!A602,'Hard Drives'!$A$5:$A$355,"&lt;"&amp;Predictions!A603), "")</f>
        <v/>
      </c>
      <c r="D603" t="str">
        <f t="shared" si="112"/>
        <v/>
      </c>
      <c r="E603" t="str">
        <f>IFERROR(AVERAGEIFS(SSDs!$H$5:$H$100,SSDs!$A$5:$A$100,"&gt;="&amp;Predictions!A602, SSDs!$A$5:$A$100,"&lt;"&amp;Predictions!A603), "")</f>
        <v/>
      </c>
      <c r="F603" t="str">
        <f t="shared" si="113"/>
        <v/>
      </c>
      <c r="G603" t="str">
        <f>IFERROR(AVERAGEIFS(XPoint!$H$5:$H$100,XPoint!$A$5:$A$100,"&gt;="&amp;Predictions!A602, XPoint!$A$5:$A$100,"&lt;"&amp;Predictions!A603), "")</f>
        <v/>
      </c>
      <c r="H603" t="str">
        <f t="shared" si="114"/>
        <v/>
      </c>
      <c r="J603" s="8">
        <f t="shared" si="115"/>
        <v>11.006007633739245</v>
      </c>
      <c r="K603" t="str">
        <f t="shared" si="116"/>
        <v/>
      </c>
      <c r="M603" s="8">
        <f t="shared" si="117"/>
        <v>10.55470064318974</v>
      </c>
      <c r="N603" t="str">
        <f t="shared" si="118"/>
        <v/>
      </c>
      <c r="P603" s="8">
        <f t="shared" si="119"/>
        <v>9.0336624935726419</v>
      </c>
    </row>
    <row r="604" spans="1:17">
      <c r="A604" s="1">
        <f t="shared" si="101"/>
        <v>47119</v>
      </c>
      <c r="B604">
        <f t="shared" si="102"/>
        <v>49.000000000000298</v>
      </c>
      <c r="C604" t="str">
        <f>IFERROR(AVERAGEIFS('Hard Drives'!$I$5:$I$355,'Hard Drives'!$A$5:$A$355,"&gt;="&amp;Predictions!A603,'Hard Drives'!$A$5:$A$355,"&lt;"&amp;Predictions!A604), "")</f>
        <v/>
      </c>
      <c r="D604" t="str">
        <f t="shared" si="112"/>
        <v/>
      </c>
      <c r="E604" t="str">
        <f>IFERROR(AVERAGEIFS(SSDs!$H$5:$H$100,SSDs!$A$5:$A$100,"&gt;="&amp;Predictions!A603, SSDs!$A$5:$A$100,"&lt;"&amp;Predictions!A604), "")</f>
        <v/>
      </c>
      <c r="F604" t="str">
        <f t="shared" si="113"/>
        <v/>
      </c>
      <c r="G604" t="str">
        <f>IFERROR(AVERAGEIFS(XPoint!$H$5:$H$100,XPoint!$A$5:$A$100,"&gt;="&amp;Predictions!A603, XPoint!$A$5:$A$100,"&lt;"&amp;Predictions!A604), "")</f>
        <v/>
      </c>
      <c r="H604" t="str">
        <f t="shared" si="114"/>
        <v/>
      </c>
      <c r="J604" s="8">
        <f t="shared" si="115"/>
        <v>11.007097216750187</v>
      </c>
      <c r="K604" t="str">
        <f t="shared" si="116"/>
        <v/>
      </c>
      <c r="M604" s="8">
        <f t="shared" si="117"/>
        <v>10.557986079483799</v>
      </c>
      <c r="N604" t="str">
        <f t="shared" si="118"/>
        <v/>
      </c>
      <c r="P604" s="8">
        <f t="shared" si="119"/>
        <v>9.0336624935726419</v>
      </c>
    </row>
    <row r="605" spans="1:17">
      <c r="A605" s="1">
        <f t="shared" si="101"/>
        <v>47149.4375</v>
      </c>
      <c r="B605">
        <f t="shared" si="102"/>
        <v>49.083333333333634</v>
      </c>
      <c r="C605" t="str">
        <f>IFERROR(AVERAGEIFS('Hard Drives'!$I$5:$I$355,'Hard Drives'!$A$5:$A$355,"&gt;="&amp;Predictions!A604,'Hard Drives'!$A$5:$A$355,"&lt;"&amp;Predictions!A605), "")</f>
        <v/>
      </c>
      <c r="D605" t="str">
        <f t="shared" si="112"/>
        <v/>
      </c>
      <c r="E605" t="str">
        <f>IFERROR(AVERAGEIFS(SSDs!$H$5:$H$100,SSDs!$A$5:$A$100,"&gt;="&amp;Predictions!A604, SSDs!$A$5:$A$100,"&lt;"&amp;Predictions!A605), "")</f>
        <v/>
      </c>
      <c r="F605" t="str">
        <f t="shared" si="113"/>
        <v/>
      </c>
      <c r="G605" t="str">
        <f>IFERROR(AVERAGEIFS(XPoint!$H$5:$H$100,XPoint!$A$5:$A$100,"&gt;="&amp;Predictions!A604, XPoint!$A$5:$A$100,"&lt;"&amp;Predictions!A605), "")</f>
        <v/>
      </c>
      <c r="H605" t="str">
        <f t="shared" si="114"/>
        <v/>
      </c>
      <c r="J605" s="8">
        <f t="shared" si="115"/>
        <v>11.008174703175456</v>
      </c>
      <c r="K605" t="str">
        <f t="shared" si="116"/>
        <v/>
      </c>
      <c r="M605" s="8">
        <f t="shared" si="117"/>
        <v>10.561243280238799</v>
      </c>
      <c r="N605" t="str">
        <f t="shared" si="118"/>
        <v/>
      </c>
      <c r="P605" s="8">
        <f t="shared" si="119"/>
        <v>9.0336624935726419</v>
      </c>
    </row>
    <row r="606" spans="1:17">
      <c r="A606" s="1">
        <f t="shared" si="101"/>
        <v>47179.875</v>
      </c>
      <c r="B606">
        <f t="shared" si="102"/>
        <v>49.16666666666697</v>
      </c>
      <c r="C606" t="str">
        <f>IFERROR(AVERAGEIFS('Hard Drives'!$I$5:$I$355,'Hard Drives'!$A$5:$A$355,"&gt;="&amp;Predictions!A605,'Hard Drives'!$A$5:$A$355,"&lt;"&amp;Predictions!A606), "")</f>
        <v/>
      </c>
      <c r="D606" t="str">
        <f t="shared" si="112"/>
        <v/>
      </c>
      <c r="E606" t="str">
        <f>IFERROR(AVERAGEIFS(SSDs!$H$5:$H$100,SSDs!$A$5:$A$100,"&gt;="&amp;Predictions!A605, SSDs!$A$5:$A$100,"&lt;"&amp;Predictions!A606), "")</f>
        <v/>
      </c>
      <c r="F606" t="str">
        <f t="shared" si="113"/>
        <v/>
      </c>
      <c r="G606" t="str">
        <f>IFERROR(AVERAGEIFS(XPoint!$H$5:$H$100,XPoint!$A$5:$A$100,"&gt;="&amp;Predictions!A605, XPoint!$A$5:$A$100,"&lt;"&amp;Predictions!A606), "")</f>
        <v/>
      </c>
      <c r="H606" t="str">
        <f t="shared" si="114"/>
        <v/>
      </c>
      <c r="J606" s="8">
        <f t="shared" si="115"/>
        <v>11.0092402250459</v>
      </c>
      <c r="K606" t="str">
        <f t="shared" si="116"/>
        <v/>
      </c>
      <c r="M606" s="8">
        <f t="shared" si="117"/>
        <v>10.5644724736099</v>
      </c>
      <c r="N606" t="str">
        <f t="shared" si="118"/>
        <v/>
      </c>
      <c r="P606" s="8">
        <f t="shared" si="119"/>
        <v>9.0336624935726419</v>
      </c>
    </row>
    <row r="607" spans="1:17">
      <c r="A607" s="1">
        <f t="shared" si="101"/>
        <v>47210.3125</v>
      </c>
      <c r="B607">
        <f t="shared" si="102"/>
        <v>49.250000000000306</v>
      </c>
      <c r="C607" t="str">
        <f>IFERROR(AVERAGEIFS('Hard Drives'!$I$5:$I$355,'Hard Drives'!$A$5:$A$355,"&gt;="&amp;Predictions!A606,'Hard Drives'!$A$5:$A$355,"&lt;"&amp;Predictions!A607), "")</f>
        <v/>
      </c>
      <c r="D607" t="str">
        <f t="shared" si="112"/>
        <v/>
      </c>
      <c r="E607" t="str">
        <f>IFERROR(AVERAGEIFS(SSDs!$H$5:$H$100,SSDs!$A$5:$A$100,"&gt;="&amp;Predictions!A606, SSDs!$A$5:$A$100,"&lt;"&amp;Predictions!A607), "")</f>
        <v/>
      </c>
      <c r="F607" t="str">
        <f t="shared" si="113"/>
        <v/>
      </c>
      <c r="G607" t="str">
        <f>IFERROR(AVERAGEIFS(XPoint!$H$5:$H$100,XPoint!$A$5:$A$100,"&gt;="&amp;Predictions!A606, XPoint!$A$5:$A$100,"&lt;"&amp;Predictions!A607), "")</f>
        <v/>
      </c>
      <c r="H607" t="str">
        <f t="shared" si="114"/>
        <v/>
      </c>
      <c r="J607" s="8">
        <f t="shared" si="115"/>
        <v>11.010293913001938</v>
      </c>
      <c r="K607" t="str">
        <f t="shared" si="116"/>
        <v/>
      </c>
      <c r="M607" s="8">
        <f t="shared" si="117"/>
        <v>10.567673886168924</v>
      </c>
      <c r="N607" t="str">
        <f t="shared" si="118"/>
        <v/>
      </c>
      <c r="P607" s="8">
        <f t="shared" si="119"/>
        <v>9.0336624935726419</v>
      </c>
    </row>
    <row r="608" spans="1:17">
      <c r="A608" s="1">
        <f t="shared" si="101"/>
        <v>47240.75</v>
      </c>
      <c r="B608">
        <f t="shared" si="102"/>
        <v>49.333333333333641</v>
      </c>
      <c r="C608" t="str">
        <f>IFERROR(AVERAGEIFS('Hard Drives'!$I$5:$I$355,'Hard Drives'!$A$5:$A$355,"&gt;="&amp;Predictions!A607,'Hard Drives'!$A$5:$A$355,"&lt;"&amp;Predictions!A608), "")</f>
        <v/>
      </c>
      <c r="D608" t="str">
        <f t="shared" si="112"/>
        <v/>
      </c>
      <c r="E608" t="str">
        <f>IFERROR(AVERAGEIFS(SSDs!$H$5:$H$100,SSDs!$A$5:$A$100,"&gt;="&amp;Predictions!A607, SSDs!$A$5:$A$100,"&lt;"&amp;Predictions!A608), "")</f>
        <v/>
      </c>
      <c r="F608" t="str">
        <f t="shared" si="113"/>
        <v/>
      </c>
      <c r="G608" t="str">
        <f>IFERROR(AVERAGEIFS(XPoint!$H$5:$H$100,XPoint!$A$5:$A$100,"&gt;="&amp;Predictions!A607, XPoint!$A$5:$A$100,"&lt;"&amp;Predictions!A608), "")</f>
        <v/>
      </c>
      <c r="H608" t="str">
        <f t="shared" si="114"/>
        <v/>
      </c>
      <c r="J608" s="8">
        <f t="shared" si="115"/>
        <v>11.01133589630706</v>
      </c>
      <c r="K608" t="str">
        <f t="shared" si="116"/>
        <v/>
      </c>
      <c r="M608" s="8">
        <f t="shared" si="117"/>
        <v>10.570847742910519</v>
      </c>
      <c r="N608" t="str">
        <f t="shared" si="118"/>
        <v/>
      </c>
      <c r="P608" s="8">
        <f t="shared" si="119"/>
        <v>9.0336624935726419</v>
      </c>
    </row>
    <row r="609" spans="1:16">
      <c r="A609" s="1">
        <f t="shared" si="101"/>
        <v>47271.1875</v>
      </c>
      <c r="B609">
        <f t="shared" si="102"/>
        <v>49.416666666666977</v>
      </c>
      <c r="C609" t="str">
        <f>IFERROR(AVERAGEIFS('Hard Drives'!$I$5:$I$355,'Hard Drives'!$A$5:$A$355,"&gt;="&amp;Predictions!A608,'Hard Drives'!$A$5:$A$355,"&lt;"&amp;Predictions!A609), "")</f>
        <v/>
      </c>
      <c r="D609" t="str">
        <f t="shared" si="112"/>
        <v/>
      </c>
      <c r="E609" t="str">
        <f>IFERROR(AVERAGEIFS(SSDs!$H$5:$H$100,SSDs!$A$5:$A$100,"&gt;="&amp;Predictions!A608, SSDs!$A$5:$A$100,"&lt;"&amp;Predictions!A609), "")</f>
        <v/>
      </c>
      <c r="F609" t="str">
        <f t="shared" si="113"/>
        <v/>
      </c>
      <c r="G609" t="str">
        <f>IFERROR(AVERAGEIFS(XPoint!$H$5:$H$100,XPoint!$A$5:$A$100,"&gt;="&amp;Predictions!A608, XPoint!$A$5:$A$100,"&lt;"&amp;Predictions!A609), "")</f>
        <v/>
      </c>
      <c r="H609" t="str">
        <f t="shared" si="114"/>
        <v/>
      </c>
      <c r="J609" s="8">
        <f t="shared" si="115"/>
        <v>11.012366302861237</v>
      </c>
      <c r="K609" t="str">
        <f t="shared" si="116"/>
        <v/>
      </c>
      <c r="M609" s="8">
        <f t="shared" si="117"/>
        <v>10.573994267258412</v>
      </c>
      <c r="N609" t="str">
        <f t="shared" si="118"/>
        <v/>
      </c>
      <c r="P609" s="8">
        <f t="shared" si="119"/>
        <v>9.0336624935726419</v>
      </c>
    </row>
    <row r="610" spans="1:16">
      <c r="A610" s="1">
        <f t="shared" si="101"/>
        <v>47301.625</v>
      </c>
      <c r="B610">
        <f t="shared" si="102"/>
        <v>49.500000000000313</v>
      </c>
      <c r="C610" t="str">
        <f>IFERROR(AVERAGEIFS('Hard Drives'!$I$5:$I$355,'Hard Drives'!$A$5:$A$355,"&gt;="&amp;Predictions!A609,'Hard Drives'!$A$5:$A$355,"&lt;"&amp;Predictions!A610), "")</f>
        <v/>
      </c>
      <c r="D610" t="str">
        <f t="shared" si="112"/>
        <v/>
      </c>
      <c r="E610" t="str">
        <f>IFERROR(AVERAGEIFS(SSDs!$H$5:$H$100,SSDs!$A$5:$A$100,"&gt;="&amp;Predictions!A609, SSDs!$A$5:$A$100,"&lt;"&amp;Predictions!A610), "")</f>
        <v/>
      </c>
      <c r="F610" t="str">
        <f t="shared" si="113"/>
        <v/>
      </c>
      <c r="G610" t="str">
        <f>IFERROR(AVERAGEIFS(XPoint!$H$5:$H$100,XPoint!$A$5:$A$100,"&gt;="&amp;Predictions!A609, XPoint!$A$5:$A$100,"&lt;"&amp;Predictions!A610), "")</f>
        <v/>
      </c>
      <c r="H610" t="str">
        <f t="shared" si="114"/>
        <v/>
      </c>
      <c r="J610" s="8">
        <f t="shared" si="115"/>
        <v>11.013385259214205</v>
      </c>
      <c r="K610" t="str">
        <f t="shared" si="116"/>
        <v/>
      </c>
      <c r="M610" s="8">
        <f t="shared" si="117"/>
        <v>10.577113681071717</v>
      </c>
      <c r="N610" t="str">
        <f t="shared" si="118"/>
        <v/>
      </c>
      <c r="P610" s="8">
        <f t="shared" si="119"/>
        <v>9.0336624935726419</v>
      </c>
    </row>
    <row r="611" spans="1:16">
      <c r="A611" s="1">
        <f t="shared" si="101"/>
        <v>47332.0625</v>
      </c>
      <c r="B611">
        <f t="shared" si="102"/>
        <v>49.583333333333648</v>
      </c>
      <c r="C611" t="str">
        <f>IFERROR(AVERAGEIFS('Hard Drives'!$I$5:$I$355,'Hard Drives'!$A$5:$A$355,"&gt;="&amp;Predictions!A610,'Hard Drives'!$A$5:$A$355,"&lt;"&amp;Predictions!A611), "")</f>
        <v/>
      </c>
      <c r="D611" t="str">
        <f t="shared" si="112"/>
        <v/>
      </c>
      <c r="E611" t="str">
        <f>IFERROR(AVERAGEIFS(SSDs!$H$5:$H$100,SSDs!$A$5:$A$100,"&gt;="&amp;Predictions!A610, SSDs!$A$5:$A$100,"&lt;"&amp;Predictions!A611), "")</f>
        <v/>
      </c>
      <c r="F611" t="str">
        <f t="shared" si="113"/>
        <v/>
      </c>
      <c r="G611" t="str">
        <f>IFERROR(AVERAGEIFS(XPoint!$H$5:$H$100,XPoint!$A$5:$A$100,"&gt;="&amp;Predictions!A610, XPoint!$A$5:$A$100,"&lt;"&amp;Predictions!A611), "")</f>
        <v/>
      </c>
      <c r="H611" t="str">
        <f t="shared" si="114"/>
        <v/>
      </c>
      <c r="J611" s="8">
        <f t="shared" si="115"/>
        <v>11.014392890578636</v>
      </c>
      <c r="K611" t="str">
        <f t="shared" si="116"/>
        <v/>
      </c>
      <c r="M611" s="8">
        <f t="shared" si="117"/>
        <v>10.580206204651338</v>
      </c>
      <c r="N611" t="str">
        <f t="shared" si="118"/>
        <v/>
      </c>
      <c r="P611" s="8">
        <f t="shared" si="119"/>
        <v>9.0336624935726419</v>
      </c>
    </row>
    <row r="612" spans="1:16">
      <c r="A612" s="1">
        <f t="shared" si="101"/>
        <v>47362.5</v>
      </c>
      <c r="B612">
        <f t="shared" si="102"/>
        <v>49.666666666666984</v>
      </c>
      <c r="C612" t="str">
        <f>IFERROR(AVERAGEIFS('Hard Drives'!$I$5:$I$355,'Hard Drives'!$A$5:$A$355,"&gt;="&amp;Predictions!A611,'Hard Drives'!$A$5:$A$355,"&lt;"&amp;Predictions!A612), "")</f>
        <v/>
      </c>
      <c r="D612" t="str">
        <f t="shared" si="112"/>
        <v/>
      </c>
      <c r="E612" t="str">
        <f>IFERROR(AVERAGEIFS(SSDs!$H$5:$H$100,SSDs!$A$5:$A$100,"&gt;="&amp;Predictions!A611, SSDs!$A$5:$A$100,"&lt;"&amp;Predictions!A612), "")</f>
        <v/>
      </c>
      <c r="F612" t="str">
        <f t="shared" si="113"/>
        <v/>
      </c>
      <c r="G612" t="str">
        <f>IFERROR(AVERAGEIFS(XPoint!$H$5:$H$100,XPoint!$A$5:$A$100,"&gt;="&amp;Predictions!A611, XPoint!$A$5:$A$100,"&lt;"&amp;Predictions!A612), "")</f>
        <v/>
      </c>
      <c r="H612" t="str">
        <f t="shared" si="114"/>
        <v/>
      </c>
      <c r="J612" s="8">
        <f t="shared" si="115"/>
        <v>11.015389320843267</v>
      </c>
      <c r="K612" t="str">
        <f t="shared" si="116"/>
        <v/>
      </c>
      <c r="M612" s="8">
        <f t="shared" si="117"/>
        <v>10.583272056746415</v>
      </c>
      <c r="N612" t="str">
        <f t="shared" si="118"/>
        <v/>
      </c>
      <c r="P612" s="8">
        <f t="shared" si="119"/>
        <v>9.0336624935726419</v>
      </c>
    </row>
    <row r="613" spans="1:16">
      <c r="A613" s="1">
        <f t="shared" si="101"/>
        <v>47392.9375</v>
      </c>
      <c r="B613">
        <f t="shared" si="102"/>
        <v>49.75000000000032</v>
      </c>
      <c r="C613" t="str">
        <f>IFERROR(AVERAGEIFS('Hard Drives'!$I$5:$I$355,'Hard Drives'!$A$5:$A$355,"&gt;="&amp;Predictions!A612,'Hard Drives'!$A$5:$A$355,"&lt;"&amp;Predictions!A613), "")</f>
        <v/>
      </c>
      <c r="D613" t="str">
        <f t="shared" si="112"/>
        <v/>
      </c>
      <c r="E613" t="str">
        <f>IFERROR(AVERAGEIFS(SSDs!$H$5:$H$100,SSDs!$A$5:$A$100,"&gt;="&amp;Predictions!A612, SSDs!$A$5:$A$100,"&lt;"&amp;Predictions!A613), "")</f>
        <v/>
      </c>
      <c r="F613" t="str">
        <f t="shared" si="113"/>
        <v/>
      </c>
      <c r="G613" t="str">
        <f>IFERROR(AVERAGEIFS(XPoint!$H$5:$H$100,XPoint!$A$5:$A$100,"&gt;="&amp;Predictions!A612, XPoint!$A$5:$A$100,"&lt;"&amp;Predictions!A613), "")</f>
        <v/>
      </c>
      <c r="H613" t="str">
        <f t="shared" si="114"/>
        <v/>
      </c>
      <c r="J613" s="8">
        <f t="shared" si="115"/>
        <v>11.016374672585828</v>
      </c>
      <c r="K613" t="str">
        <f t="shared" si="116"/>
        <v/>
      </c>
      <c r="M613" s="8">
        <f t="shared" si="117"/>
        <v>10.586311454560843</v>
      </c>
      <c r="N613" t="str">
        <f t="shared" si="118"/>
        <v/>
      </c>
      <c r="P613" s="8">
        <f t="shared" si="119"/>
        <v>9.0336624935726419</v>
      </c>
    </row>
    <row r="614" spans="1:16">
      <c r="A614" s="1">
        <f t="shared" si="101"/>
        <v>47423.375</v>
      </c>
      <c r="B614">
        <f t="shared" si="102"/>
        <v>49.833333333333655</v>
      </c>
      <c r="C614" t="str">
        <f>IFERROR(AVERAGEIFS('Hard Drives'!$I$5:$I$355,'Hard Drives'!$A$5:$A$355,"&gt;="&amp;Predictions!A613,'Hard Drives'!$A$5:$A$355,"&lt;"&amp;Predictions!A614), "")</f>
        <v/>
      </c>
      <c r="D614" t="str">
        <f t="shared" si="112"/>
        <v/>
      </c>
      <c r="E614" t="str">
        <f>IFERROR(AVERAGEIFS(SSDs!$H$5:$H$100,SSDs!$A$5:$A$100,"&gt;="&amp;Predictions!A613, SSDs!$A$5:$A$100,"&lt;"&amp;Predictions!A614), "")</f>
        <v/>
      </c>
      <c r="F614" t="str">
        <f t="shared" si="113"/>
        <v/>
      </c>
      <c r="G614" t="str">
        <f>IFERROR(AVERAGEIFS(XPoint!$H$5:$H$100,XPoint!$A$5:$A$100,"&gt;="&amp;Predictions!A613, XPoint!$A$5:$A$100,"&lt;"&amp;Predictions!A614), "")</f>
        <v/>
      </c>
      <c r="H614" t="str">
        <f t="shared" si="114"/>
        <v/>
      </c>
      <c r="J614" s="8">
        <f t="shared" si="115"/>
        <v>11.017349067085965</v>
      </c>
      <c r="K614" t="str">
        <f t="shared" si="116"/>
        <v/>
      </c>
      <c r="M614" s="8">
        <f t="shared" si="117"/>
        <v>10.589324613759908</v>
      </c>
      <c r="N614" t="str">
        <f t="shared" si="118"/>
        <v/>
      </c>
      <c r="P614" s="8">
        <f t="shared" si="119"/>
        <v>9.0336624935726419</v>
      </c>
    </row>
    <row r="615" spans="1:16">
      <c r="A615" s="1">
        <f t="shared" si="101"/>
        <v>47453.8125</v>
      </c>
      <c r="B615">
        <f t="shared" si="102"/>
        <v>49.916666666666991</v>
      </c>
      <c r="C615" t="str">
        <f>IFERROR(AVERAGEIFS('Hard Drives'!$I$5:$I$355,'Hard Drives'!$A$5:$A$355,"&gt;="&amp;Predictions!A614,'Hard Drives'!$A$5:$A$355,"&lt;"&amp;Predictions!A615), "")</f>
        <v/>
      </c>
      <c r="D615" t="str">
        <f t="shared" si="112"/>
        <v/>
      </c>
      <c r="E615" t="str">
        <f>IFERROR(AVERAGEIFS(SSDs!$H$5:$H$100,SSDs!$A$5:$A$100,"&gt;="&amp;Predictions!A614, SSDs!$A$5:$A$100,"&lt;"&amp;Predictions!A615), "")</f>
        <v/>
      </c>
      <c r="F615" t="str">
        <f t="shared" si="113"/>
        <v/>
      </c>
      <c r="G615" t="str">
        <f>IFERROR(AVERAGEIFS(XPoint!$H$5:$H$100,XPoint!$A$5:$A$100,"&gt;="&amp;Predictions!A614, XPoint!$A$5:$A$100,"&lt;"&amp;Predictions!A615), "")</f>
        <v/>
      </c>
      <c r="H615" t="str">
        <f t="shared" si="114"/>
        <v/>
      </c>
      <c r="J615" s="8">
        <f t="shared" si="115"/>
        <v>11.018312624337977</v>
      </c>
      <c r="K615" t="str">
        <f t="shared" si="116"/>
        <v/>
      </c>
      <c r="M615" s="8">
        <f t="shared" si="117"/>
        <v>10.592311748476858</v>
      </c>
      <c r="N615" t="str">
        <f t="shared" si="118"/>
        <v/>
      </c>
      <c r="P615" s="8">
        <f t="shared" si="119"/>
        <v>9.0336624935726419</v>
      </c>
    </row>
    <row r="616" spans="1:16">
      <c r="A616" s="1">
        <f t="shared" si="101"/>
        <v>47484.25</v>
      </c>
      <c r="B616">
        <f t="shared" si="102"/>
        <v>50.000000000000327</v>
      </c>
      <c r="C616" t="str">
        <f>IFERROR(AVERAGEIFS('Hard Drives'!$I$5:$I$355,'Hard Drives'!$A$5:$A$355,"&gt;="&amp;Predictions!A615,'Hard Drives'!$A$5:$A$355,"&lt;"&amp;Predictions!A616), "")</f>
        <v/>
      </c>
      <c r="D616" t="str">
        <f t="shared" si="112"/>
        <v/>
      </c>
      <c r="E616" t="str">
        <f>IFERROR(AVERAGEIFS(SSDs!$H$5:$H$100,SSDs!$A$5:$A$100,"&gt;="&amp;Predictions!A615, SSDs!$A$5:$A$100,"&lt;"&amp;Predictions!A616), "")</f>
        <v/>
      </c>
      <c r="F616" t="str">
        <f t="shared" si="113"/>
        <v/>
      </c>
      <c r="G616" t="str">
        <f>IFERROR(AVERAGEIFS(XPoint!$H$5:$H$100,XPoint!$A$5:$A$100,"&gt;="&amp;Predictions!A615, XPoint!$A$5:$A$100,"&lt;"&amp;Predictions!A616), "")</f>
        <v/>
      </c>
      <c r="H616" t="str">
        <f t="shared" si="114"/>
        <v/>
      </c>
      <c r="J616" s="8">
        <f t="shared" si="115"/>
        <v>11.019265463063499</v>
      </c>
      <c r="K616" t="str">
        <f t="shared" si="116"/>
        <v/>
      </c>
      <c r="M616" s="8">
        <f t="shared" si="117"/>
        <v>10.595273071319667</v>
      </c>
      <c r="N616" t="str">
        <f t="shared" si="118"/>
        <v/>
      </c>
      <c r="P616" s="8">
        <f t="shared" si="119"/>
        <v>9.0336624935726419</v>
      </c>
    </row>
    <row r="617" spans="1:16">
      <c r="A617" s="1">
        <f t="shared" si="101"/>
        <v>47514.6875</v>
      </c>
      <c r="B617">
        <f t="shared" si="102"/>
        <v>50.083333333333663</v>
      </c>
      <c r="C617" t="str">
        <f>IFERROR(AVERAGEIFS('Hard Drives'!$I$5:$I$355,'Hard Drives'!$A$5:$A$355,"&gt;="&amp;Predictions!A616,'Hard Drives'!$A$5:$A$355,"&lt;"&amp;Predictions!A617), "")</f>
        <v/>
      </c>
      <c r="D617" t="str">
        <f t="shared" si="112"/>
        <v/>
      </c>
      <c r="E617" t="str">
        <f>IFERROR(AVERAGEIFS(SSDs!$H$5:$H$100,SSDs!$A$5:$A$100,"&gt;="&amp;Predictions!A616, SSDs!$A$5:$A$100,"&lt;"&amp;Predictions!A617), "")</f>
        <v/>
      </c>
      <c r="F617" t="str">
        <f t="shared" si="113"/>
        <v/>
      </c>
      <c r="G617" t="str">
        <f>IFERROR(AVERAGEIFS(XPoint!$H$5:$H$100,XPoint!$A$5:$A$100,"&gt;="&amp;Predictions!A616, XPoint!$A$5:$A$100,"&lt;"&amp;Predictions!A617), "")</f>
        <v/>
      </c>
      <c r="H617" t="str">
        <f t="shared" si="114"/>
        <v/>
      </c>
      <c r="J617" s="8">
        <f t="shared" si="115"/>
        <v>11.020207700724079</v>
      </c>
      <c r="K617" t="str">
        <f t="shared" si="116"/>
        <v/>
      </c>
      <c r="M617" s="8">
        <f t="shared" si="117"/>
        <v>10.598208793377783</v>
      </c>
      <c r="N617" t="str">
        <f t="shared" si="118"/>
        <v/>
      </c>
      <c r="P617" s="8">
        <f t="shared" si="119"/>
        <v>9.0336624935726419</v>
      </c>
    </row>
    <row r="618" spans="1:16">
      <c r="A618" s="1">
        <f t="shared" si="101"/>
        <v>47545.125</v>
      </c>
      <c r="B618">
        <f t="shared" si="102"/>
        <v>50.166666666666998</v>
      </c>
      <c r="C618" t="str">
        <f>IFERROR(AVERAGEIFS('Hard Drives'!$I$5:$I$355,'Hard Drives'!$A$5:$A$355,"&gt;="&amp;Predictions!A617,'Hard Drives'!$A$5:$A$355,"&lt;"&amp;Predictions!A618), "")</f>
        <v/>
      </c>
      <c r="D618" t="str">
        <f t="shared" si="112"/>
        <v/>
      </c>
      <c r="E618" t="str">
        <f>IFERROR(AVERAGEIFS(SSDs!$H$5:$H$100,SSDs!$A$5:$A$100,"&gt;="&amp;Predictions!A617, SSDs!$A$5:$A$100,"&lt;"&amp;Predictions!A618), "")</f>
        <v/>
      </c>
      <c r="F618" t="str">
        <f t="shared" si="113"/>
        <v/>
      </c>
      <c r="G618" t="str">
        <f>IFERROR(AVERAGEIFS(XPoint!$H$5:$H$100,XPoint!$A$5:$A$100,"&gt;="&amp;Predictions!A617, XPoint!$A$5:$A$100,"&lt;"&amp;Predictions!A618), "")</f>
        <v/>
      </c>
      <c r="H618" t="str">
        <f t="shared" si="114"/>
        <v/>
      </c>
      <c r="J618" s="8">
        <f t="shared" si="115"/>
        <v>11.021139453533616</v>
      </c>
      <c r="K618" t="str">
        <f t="shared" si="116"/>
        <v/>
      </c>
      <c r="M618" s="8">
        <f t="shared" si="117"/>
        <v>10.601119124228921</v>
      </c>
      <c r="N618" t="str">
        <f t="shared" si="118"/>
        <v/>
      </c>
      <c r="P618" s="8">
        <f t="shared" si="119"/>
        <v>9.0336624935726419</v>
      </c>
    </row>
    <row r="619" spans="1:16">
      <c r="A619" s="1">
        <f t="shared" si="101"/>
        <v>47575.5625</v>
      </c>
      <c r="B619">
        <f t="shared" si="102"/>
        <v>50.250000000000334</v>
      </c>
      <c r="C619" t="str">
        <f>IFERROR(AVERAGEIFS('Hard Drives'!$I$5:$I$355,'Hard Drives'!$A$5:$A$355,"&gt;="&amp;Predictions!A618,'Hard Drives'!$A$5:$A$355,"&lt;"&amp;Predictions!A619), "")</f>
        <v/>
      </c>
      <c r="D619" t="str">
        <f t="shared" si="112"/>
        <v/>
      </c>
      <c r="E619" t="str">
        <f>IFERROR(AVERAGEIFS(SSDs!$H$5:$H$100,SSDs!$A$5:$A$100,"&gt;="&amp;Predictions!A618, SSDs!$A$5:$A$100,"&lt;"&amp;Predictions!A619), "")</f>
        <v/>
      </c>
      <c r="F619" t="str">
        <f t="shared" si="113"/>
        <v/>
      </c>
      <c r="G619" t="str">
        <f>IFERROR(AVERAGEIFS(XPoint!$H$5:$H$100,XPoint!$A$5:$A$100,"&gt;="&amp;Predictions!A618, XPoint!$A$5:$A$100,"&lt;"&amp;Predictions!A619), "")</f>
        <v/>
      </c>
      <c r="H619" t="str">
        <f t="shared" si="114"/>
        <v/>
      </c>
      <c r="J619" s="8">
        <f t="shared" si="115"/>
        <v>11.02206083647075</v>
      </c>
      <c r="K619" t="str">
        <f t="shared" si="116"/>
        <v/>
      </c>
      <c r="M619" s="8">
        <f t="shared" si="117"/>
        <v>10.604004271945961</v>
      </c>
      <c r="N619" t="str">
        <f t="shared" si="118"/>
        <v/>
      </c>
      <c r="P619" s="8">
        <f t="shared" si="119"/>
        <v>9.0336624935726419</v>
      </c>
    </row>
    <row r="620" spans="1:16">
      <c r="A620" s="1">
        <f t="shared" si="101"/>
        <v>47606</v>
      </c>
      <c r="B620">
        <f t="shared" si="102"/>
        <v>50.33333333333367</v>
      </c>
      <c r="C620" t="str">
        <f>IFERROR(AVERAGEIFS('Hard Drives'!$I$5:$I$355,'Hard Drives'!$A$5:$A$355,"&gt;="&amp;Predictions!A619,'Hard Drives'!$A$5:$A$355,"&lt;"&amp;Predictions!A620), "")</f>
        <v/>
      </c>
      <c r="D620" t="str">
        <f t="shared" si="112"/>
        <v/>
      </c>
      <c r="E620" t="str">
        <f>IFERROR(AVERAGEIFS(SSDs!$H$5:$H$100,SSDs!$A$5:$A$100,"&gt;="&amp;Predictions!A619, SSDs!$A$5:$A$100,"&lt;"&amp;Predictions!A620), "")</f>
        <v/>
      </c>
      <c r="F620" t="str">
        <f t="shared" si="113"/>
        <v/>
      </c>
      <c r="G620" t="str">
        <f>IFERROR(AVERAGEIFS(XPoint!$H$5:$H$100,XPoint!$A$5:$A$100,"&gt;="&amp;Predictions!A619, XPoint!$A$5:$A$100,"&lt;"&amp;Predictions!A620), "")</f>
        <v/>
      </c>
      <c r="H620" t="str">
        <f t="shared" si="114"/>
        <v/>
      </c>
      <c r="J620" s="8">
        <f t="shared" si="115"/>
        <v>11.022971963291099</v>
      </c>
      <c r="K620" t="str">
        <f t="shared" si="116"/>
        <v/>
      </c>
      <c r="M620" s="8">
        <f t="shared" si="117"/>
        <v>10.606864443103856</v>
      </c>
      <c r="N620" t="str">
        <f t="shared" si="118"/>
        <v/>
      </c>
      <c r="P620" s="8">
        <f t="shared" si="119"/>
        <v>9.0336624935726419</v>
      </c>
    </row>
    <row r="621" spans="1:16">
      <c r="A621" s="1">
        <f t="shared" si="101"/>
        <v>47636.4375</v>
      </c>
      <c r="B621">
        <f t="shared" si="102"/>
        <v>50.416666666667005</v>
      </c>
      <c r="C621" t="str">
        <f>IFERROR(AVERAGEIFS('Hard Drives'!$I$5:$I$355,'Hard Drives'!$A$5:$A$355,"&gt;="&amp;Predictions!A620,'Hard Drives'!$A$5:$A$355,"&lt;"&amp;Predictions!A621), "")</f>
        <v/>
      </c>
      <c r="D621" t="str">
        <f t="shared" si="112"/>
        <v/>
      </c>
      <c r="E621" t="str">
        <f>IFERROR(AVERAGEIFS(SSDs!$H$5:$H$100,SSDs!$A$5:$A$100,"&gt;="&amp;Predictions!A620, SSDs!$A$5:$A$100,"&lt;"&amp;Predictions!A621), "")</f>
        <v/>
      </c>
      <c r="F621" t="str">
        <f t="shared" si="113"/>
        <v/>
      </c>
      <c r="G621" t="str">
        <f>IFERROR(AVERAGEIFS(XPoint!$H$5:$H$100,XPoint!$A$5:$A$100,"&gt;="&amp;Predictions!A620, XPoint!$A$5:$A$100,"&lt;"&amp;Predictions!A621), "")</f>
        <v/>
      </c>
      <c r="H621" t="str">
        <f t="shared" si="114"/>
        <v/>
      </c>
      <c r="J621" s="8">
        <f t="shared" si="115"/>
        <v>11.023872946539425</v>
      </c>
      <c r="K621" t="str">
        <f t="shared" si="116"/>
        <v/>
      </c>
      <c r="M621" s="8">
        <f t="shared" si="117"/>
        <v>10.60969984278657</v>
      </c>
      <c r="N621" t="str">
        <f t="shared" si="118"/>
        <v/>
      </c>
      <c r="P621" s="8">
        <f t="shared" si="119"/>
        <v>9.0336624935726419</v>
      </c>
    </row>
    <row r="622" spans="1:16">
      <c r="A622" s="1">
        <f t="shared" si="101"/>
        <v>47666.875</v>
      </c>
      <c r="B622">
        <f t="shared" si="102"/>
        <v>50.500000000000341</v>
      </c>
      <c r="C622" t="str">
        <f>IFERROR(AVERAGEIFS('Hard Drives'!$I$5:$I$355,'Hard Drives'!$A$5:$A$355,"&gt;="&amp;Predictions!A621,'Hard Drives'!$A$5:$A$355,"&lt;"&amp;Predictions!A622), "")</f>
        <v/>
      </c>
      <c r="D622" t="str">
        <f t="shared" si="112"/>
        <v/>
      </c>
      <c r="E622" t="str">
        <f>IFERROR(AVERAGEIFS(SSDs!$H$5:$H$100,SSDs!$A$5:$A$100,"&gt;="&amp;Predictions!A621, SSDs!$A$5:$A$100,"&lt;"&amp;Predictions!A622), "")</f>
        <v/>
      </c>
      <c r="F622" t="str">
        <f t="shared" si="113"/>
        <v/>
      </c>
      <c r="G622" t="str">
        <f>IFERROR(AVERAGEIFS(XPoint!$H$5:$H$100,XPoint!$A$5:$A$100,"&gt;="&amp;Predictions!A621, XPoint!$A$5:$A$100,"&lt;"&amp;Predictions!A622), "")</f>
        <v/>
      </c>
      <c r="H622" t="str">
        <f t="shared" si="114"/>
        <v/>
      </c>
      <c r="J622" s="8">
        <f t="shared" si="115"/>
        <v>11.024763897561687</v>
      </c>
      <c r="K622" t="str">
        <f t="shared" si="116"/>
        <v/>
      </c>
      <c r="M622" s="8">
        <f t="shared" si="117"/>
        <v>10.612510674594121</v>
      </c>
      <c r="N622" t="str">
        <f t="shared" si="118"/>
        <v/>
      </c>
      <c r="P622" s="8">
        <f t="shared" si="119"/>
        <v>9.0336624935726419</v>
      </c>
    </row>
    <row r="623" spans="1:16">
      <c r="A623" s="1">
        <f t="shared" si="101"/>
        <v>47697.3125</v>
      </c>
      <c r="B623">
        <f t="shared" si="102"/>
        <v>50.583333333333677</v>
      </c>
      <c r="C623" t="str">
        <f>IFERROR(AVERAGEIFS('Hard Drives'!$I$5:$I$355,'Hard Drives'!$A$5:$A$355,"&gt;="&amp;Predictions!A622,'Hard Drives'!$A$5:$A$355,"&lt;"&amp;Predictions!A623), "")</f>
        <v/>
      </c>
      <c r="D623" t="str">
        <f t="shared" si="112"/>
        <v/>
      </c>
      <c r="E623" t="str">
        <f>IFERROR(AVERAGEIFS(SSDs!$H$5:$H$100,SSDs!$A$5:$A$100,"&gt;="&amp;Predictions!A622, SSDs!$A$5:$A$100,"&lt;"&amp;Predictions!A623), "")</f>
        <v/>
      </c>
      <c r="F623" t="str">
        <f t="shared" si="113"/>
        <v/>
      </c>
      <c r="G623" t="str">
        <f>IFERROR(AVERAGEIFS(XPoint!$H$5:$H$100,XPoint!$A$5:$A$100,"&gt;="&amp;Predictions!A622, XPoint!$A$5:$A$100,"&lt;"&amp;Predictions!A623), "")</f>
        <v/>
      </c>
      <c r="H623" t="str">
        <f t="shared" si="114"/>
        <v/>
      </c>
      <c r="J623" s="8">
        <f t="shared" si="115"/>
        <v>11.025644926517009</v>
      </c>
      <c r="K623" t="str">
        <f t="shared" si="116"/>
        <v/>
      </c>
      <c r="M623" s="8">
        <f t="shared" si="117"/>
        <v>10.615297140649623</v>
      </c>
      <c r="N623" t="str">
        <f t="shared" si="118"/>
        <v/>
      </c>
      <c r="P623" s="8">
        <f t="shared" si="119"/>
        <v>9.0336624935726419</v>
      </c>
    </row>
    <row r="624" spans="1:16">
      <c r="A624" s="1">
        <f t="shared" si="101"/>
        <v>47727.75</v>
      </c>
      <c r="B624">
        <f t="shared" si="102"/>
        <v>50.666666666667012</v>
      </c>
      <c r="C624" t="str">
        <f>IFERROR(AVERAGEIFS('Hard Drives'!$I$5:$I$355,'Hard Drives'!$A$5:$A$355,"&gt;="&amp;Predictions!A623,'Hard Drives'!$A$5:$A$355,"&lt;"&amp;Predictions!A624), "")</f>
        <v/>
      </c>
      <c r="D624" t="str">
        <f t="shared" si="112"/>
        <v/>
      </c>
      <c r="E624" t="str">
        <f>IFERROR(AVERAGEIFS(SSDs!$H$5:$H$100,SSDs!$A$5:$A$100,"&gt;="&amp;Predictions!A623, SSDs!$A$5:$A$100,"&lt;"&amp;Predictions!A624), "")</f>
        <v/>
      </c>
      <c r="F624" t="str">
        <f t="shared" si="113"/>
        <v/>
      </c>
      <c r="G624" t="str">
        <f>IFERROR(AVERAGEIFS(XPoint!$H$5:$H$100,XPoint!$A$5:$A$100,"&gt;="&amp;Predictions!A623, XPoint!$A$5:$A$100,"&lt;"&amp;Predictions!A624), "")</f>
        <v/>
      </c>
      <c r="H624" t="str">
        <f t="shared" si="114"/>
        <v/>
      </c>
      <c r="J624" s="8">
        <f t="shared" si="115"/>
        <v>11.0265161423895</v>
      </c>
      <c r="K624" t="str">
        <f t="shared" si="116"/>
        <v/>
      </c>
      <c r="M624" s="8">
        <f t="shared" si="117"/>
        <v>10.618059441606359</v>
      </c>
      <c r="N624" t="str">
        <f t="shared" si="118"/>
        <v/>
      </c>
      <c r="P624" s="8">
        <f t="shared" si="119"/>
        <v>9.0336624935726419</v>
      </c>
    </row>
    <row r="625" spans="1:16">
      <c r="A625" s="1">
        <f t="shared" si="101"/>
        <v>47758.1875</v>
      </c>
      <c r="B625">
        <f t="shared" si="102"/>
        <v>50.750000000000348</v>
      </c>
      <c r="C625" t="str">
        <f>IFERROR(AVERAGEIFS('Hard Drives'!$I$5:$I$355,'Hard Drives'!$A$5:$A$355,"&gt;="&amp;Predictions!A624,'Hard Drives'!$A$5:$A$355,"&lt;"&amp;Predictions!A625), "")</f>
        <v/>
      </c>
      <c r="D625" t="str">
        <f t="shared" si="112"/>
        <v/>
      </c>
      <c r="E625" t="str">
        <f>IFERROR(AVERAGEIFS(SSDs!$H$5:$H$100,SSDs!$A$5:$A$100,"&gt;="&amp;Predictions!A624, SSDs!$A$5:$A$100,"&lt;"&amp;Predictions!A625), "")</f>
        <v/>
      </c>
      <c r="F625" t="str">
        <f t="shared" si="113"/>
        <v/>
      </c>
      <c r="G625" t="str">
        <f>IFERROR(AVERAGEIFS(XPoint!$H$5:$H$100,XPoint!$A$5:$A$100,"&gt;="&amp;Predictions!A624, XPoint!$A$5:$A$100,"&lt;"&amp;Predictions!A625), "")</f>
        <v/>
      </c>
      <c r="H625" t="str">
        <f t="shared" si="114"/>
        <v/>
      </c>
      <c r="J625" s="8">
        <f t="shared" si="115"/>
        <v>11.027377653000068</v>
      </c>
      <c r="K625" t="str">
        <f t="shared" si="116"/>
        <v/>
      </c>
      <c r="M625" s="8">
        <f t="shared" si="117"/>
        <v>10.620797776654923</v>
      </c>
      <c r="N625" t="str">
        <f t="shared" si="118"/>
        <v/>
      </c>
      <c r="P625" s="8">
        <f t="shared" si="119"/>
        <v>9.0336624935726419</v>
      </c>
    </row>
    <row r="626" spans="1:16">
      <c r="A626" s="1">
        <f t="shared" si="101"/>
        <v>47788.625</v>
      </c>
      <c r="B626">
        <f t="shared" si="102"/>
        <v>50.833333333333684</v>
      </c>
      <c r="C626" t="str">
        <f>IFERROR(AVERAGEIFS('Hard Drives'!$I$5:$I$355,'Hard Drives'!$A$5:$A$355,"&gt;="&amp;Predictions!A625,'Hard Drives'!$A$5:$A$355,"&lt;"&amp;Predictions!A626), "")</f>
        <v/>
      </c>
      <c r="D626" t="str">
        <f t="shared" si="112"/>
        <v/>
      </c>
      <c r="E626" t="str">
        <f>IFERROR(AVERAGEIFS(SSDs!$H$5:$H$100,SSDs!$A$5:$A$100,"&gt;="&amp;Predictions!A625, SSDs!$A$5:$A$100,"&lt;"&amp;Predictions!A626), "")</f>
        <v/>
      </c>
      <c r="F626" t="str">
        <f t="shared" si="113"/>
        <v/>
      </c>
      <c r="G626" t="str">
        <f>IFERROR(AVERAGEIFS(XPoint!$H$5:$H$100,XPoint!$A$5:$A$100,"&gt;="&amp;Predictions!A625, XPoint!$A$5:$A$100,"&lt;"&amp;Predictions!A626), "")</f>
        <v/>
      </c>
      <c r="H626" t="str">
        <f t="shared" si="114"/>
        <v/>
      </c>
      <c r="J626" s="8">
        <f t="shared" si="115"/>
        <v>11.028229565017995</v>
      </c>
      <c r="K626" t="str">
        <f t="shared" si="116"/>
        <v/>
      </c>
      <c r="M626" s="8">
        <f t="shared" si="117"/>
        <v>10.623512343530418</v>
      </c>
      <c r="N626" t="str">
        <f t="shared" si="118"/>
        <v/>
      </c>
      <c r="P626" s="8">
        <f t="shared" si="119"/>
        <v>9.0336624935726419</v>
      </c>
    </row>
    <row r="627" spans="1:16">
      <c r="A627" s="1">
        <f t="shared" si="101"/>
        <v>47819.0625</v>
      </c>
      <c r="B627">
        <f t="shared" si="102"/>
        <v>50.91666666666702</v>
      </c>
      <c r="C627" t="str">
        <f>IFERROR(AVERAGEIFS('Hard Drives'!$I$5:$I$355,'Hard Drives'!$A$5:$A$355,"&gt;="&amp;Predictions!A626,'Hard Drives'!$A$5:$A$355,"&lt;"&amp;Predictions!A627), "")</f>
        <v/>
      </c>
      <c r="D627" t="str">
        <f t="shared" si="112"/>
        <v/>
      </c>
      <c r="E627" t="str">
        <f>IFERROR(AVERAGEIFS(SSDs!$H$5:$H$100,SSDs!$A$5:$A$100,"&gt;="&amp;Predictions!A626, SSDs!$A$5:$A$100,"&lt;"&amp;Predictions!A627), "")</f>
        <v/>
      </c>
      <c r="F627" t="str">
        <f t="shared" si="113"/>
        <v/>
      </c>
      <c r="G627" t="str">
        <f>IFERROR(AVERAGEIFS(XPoint!$H$5:$H$100,XPoint!$A$5:$A$100,"&gt;="&amp;Predictions!A626, XPoint!$A$5:$A$100,"&lt;"&amp;Predictions!A627), "")</f>
        <v/>
      </c>
      <c r="H627" t="str">
        <f t="shared" si="114"/>
        <v/>
      </c>
      <c r="J627" s="8">
        <f t="shared" si="115"/>
        <v>11.029071983972576</v>
      </c>
      <c r="K627" t="str">
        <f t="shared" si="116"/>
        <v/>
      </c>
      <c r="M627" s="8">
        <f t="shared" si="117"/>
        <v>10.626203338519597</v>
      </c>
      <c r="N627" t="str">
        <f t="shared" si="118"/>
        <v/>
      </c>
      <c r="P627" s="8">
        <f t="shared" si="119"/>
        <v>9.0336624935726419</v>
      </c>
    </row>
    <row r="628" spans="1:16">
      <c r="A628" s="1">
        <f t="shared" si="101"/>
        <v>47849.5</v>
      </c>
      <c r="B628">
        <f t="shared" si="102"/>
        <v>51.000000000000355</v>
      </c>
      <c r="C628" t="str">
        <f>IFERROR(AVERAGEIFS('Hard Drives'!$I$5:$I$355,'Hard Drives'!$A$5:$A$355,"&gt;="&amp;Predictions!A627,'Hard Drives'!$A$5:$A$355,"&lt;"&amp;Predictions!A628), "")</f>
        <v/>
      </c>
      <c r="D628" t="str">
        <f t="shared" si="112"/>
        <v/>
      </c>
      <c r="E628" t="str">
        <f>IFERROR(AVERAGEIFS(SSDs!$H$5:$H$100,SSDs!$A$5:$A$100,"&gt;="&amp;Predictions!A627, SSDs!$A$5:$A$100,"&lt;"&amp;Predictions!A628), "")</f>
        <v/>
      </c>
      <c r="F628" t="str">
        <f t="shared" si="113"/>
        <v/>
      </c>
      <c r="G628" t="str">
        <f>IFERROR(AVERAGEIFS(XPoint!$H$5:$H$100,XPoint!$A$5:$A$100,"&gt;="&amp;Predictions!A627, XPoint!$A$5:$A$100,"&lt;"&amp;Predictions!A628), "")</f>
        <v/>
      </c>
      <c r="H628" t="str">
        <f t="shared" si="114"/>
        <v/>
      </c>
      <c r="J628" s="8">
        <f t="shared" si="115"/>
        <v>11.029905014264502</v>
      </c>
      <c r="K628" t="str">
        <f t="shared" si="116"/>
        <v/>
      </c>
      <c r="M628" s="8">
        <f t="shared" si="117"/>
        <v>10.628870956468166</v>
      </c>
      <c r="N628" t="str">
        <f t="shared" si="118"/>
        <v/>
      </c>
      <c r="P628" s="8">
        <f t="shared" si="119"/>
        <v>9.0336624935726419</v>
      </c>
    </row>
    <row r="629" spans="1:16">
      <c r="A629" s="1">
        <f t="shared" si="101"/>
        <v>47879.9375</v>
      </c>
      <c r="B629">
        <f t="shared" si="102"/>
        <v>51.083333333333691</v>
      </c>
      <c r="C629" t="str">
        <f>IFERROR(AVERAGEIFS('Hard Drives'!$I$5:$I$355,'Hard Drives'!$A$5:$A$355,"&gt;="&amp;Predictions!A628,'Hard Drives'!$A$5:$A$355,"&lt;"&amp;Predictions!A629), "")</f>
        <v/>
      </c>
      <c r="D629" t="str">
        <f t="shared" si="112"/>
        <v/>
      </c>
      <c r="E629" t="str">
        <f>IFERROR(AVERAGEIFS(SSDs!$H$5:$H$100,SSDs!$A$5:$A$100,"&gt;="&amp;Predictions!A628, SSDs!$A$5:$A$100,"&lt;"&amp;Predictions!A629), "")</f>
        <v/>
      </c>
      <c r="F629" t="str">
        <f t="shared" si="113"/>
        <v/>
      </c>
      <c r="G629" t="str">
        <f>IFERROR(AVERAGEIFS(XPoint!$H$5:$H$100,XPoint!$A$5:$A$100,"&gt;="&amp;Predictions!A628, XPoint!$A$5:$A$100,"&lt;"&amp;Predictions!A629), "")</f>
        <v/>
      </c>
      <c r="H629" t="str">
        <f t="shared" si="114"/>
        <v/>
      </c>
      <c r="J629" s="8">
        <f t="shared" si="115"/>
        <v>11.030728759177272</v>
      </c>
      <c r="K629" t="str">
        <f t="shared" si="116"/>
        <v/>
      </c>
      <c r="M629" s="8">
        <f t="shared" si="117"/>
        <v>10.631515390787991</v>
      </c>
      <c r="N629" t="str">
        <f t="shared" si="118"/>
        <v/>
      </c>
      <c r="P629" s="8">
        <f t="shared" si="119"/>
        <v>9.0336624935726419</v>
      </c>
    </row>
    <row r="630" spans="1:16">
      <c r="A630" s="1">
        <f t="shared" si="101"/>
        <v>47910.375</v>
      </c>
      <c r="B630">
        <f t="shared" si="102"/>
        <v>51.166666666667027</v>
      </c>
      <c r="C630" t="str">
        <f>IFERROR(AVERAGEIFS('Hard Drives'!$I$5:$I$355,'Hard Drives'!$A$5:$A$355,"&gt;="&amp;Predictions!A629,'Hard Drives'!$A$5:$A$355,"&lt;"&amp;Predictions!A630), "")</f>
        <v/>
      </c>
      <c r="D630" t="str">
        <f t="shared" si="112"/>
        <v/>
      </c>
      <c r="E630" t="str">
        <f>IFERROR(AVERAGEIFS(SSDs!$H$5:$H$100,SSDs!$A$5:$A$100,"&gt;="&amp;Predictions!A629, SSDs!$A$5:$A$100,"&lt;"&amp;Predictions!A630), "")</f>
        <v/>
      </c>
      <c r="F630" t="str">
        <f t="shared" si="113"/>
        <v/>
      </c>
      <c r="G630" t="str">
        <f>IFERROR(AVERAGEIFS(XPoint!$H$5:$H$100,XPoint!$A$5:$A$100,"&gt;="&amp;Predictions!A629, XPoint!$A$5:$A$100,"&lt;"&amp;Predictions!A630), "")</f>
        <v/>
      </c>
      <c r="H630" t="str">
        <f t="shared" si="114"/>
        <v/>
      </c>
      <c r="J630" s="8">
        <f t="shared" si="115"/>
        <v>11.031543320888421</v>
      </c>
      <c r="K630" t="str">
        <f t="shared" si="116"/>
        <v/>
      </c>
      <c r="M630" s="8">
        <f t="shared" si="117"/>
        <v>10.634136833464453</v>
      </c>
      <c r="N630" t="str">
        <f t="shared" si="118"/>
        <v/>
      </c>
      <c r="P630" s="8">
        <f t="shared" si="119"/>
        <v>9.0336624935726419</v>
      </c>
    </row>
    <row r="631" spans="1:16">
      <c r="A631" s="1">
        <f t="shared" si="101"/>
        <v>47940.8125</v>
      </c>
      <c r="B631">
        <f t="shared" si="102"/>
        <v>51.250000000000362</v>
      </c>
      <c r="C631" t="str">
        <f>IFERROR(AVERAGEIFS('Hard Drives'!$I$5:$I$355,'Hard Drives'!$A$5:$A$355,"&gt;="&amp;Predictions!A630,'Hard Drives'!$A$5:$A$355,"&lt;"&amp;Predictions!A631), "")</f>
        <v/>
      </c>
      <c r="D631" t="str">
        <f t="shared" si="112"/>
        <v/>
      </c>
      <c r="E631" t="str">
        <f>IFERROR(AVERAGEIFS(SSDs!$H$5:$H$100,SSDs!$A$5:$A$100,"&gt;="&amp;Predictions!A630, SSDs!$A$5:$A$100,"&lt;"&amp;Predictions!A631), "")</f>
        <v/>
      </c>
      <c r="F631" t="str">
        <f t="shared" si="113"/>
        <v/>
      </c>
      <c r="G631" t="str">
        <f>IFERROR(AVERAGEIFS(XPoint!$H$5:$H$100,XPoint!$A$5:$A$100,"&gt;="&amp;Predictions!A630, XPoint!$A$5:$A$100,"&lt;"&amp;Predictions!A631), "")</f>
        <v/>
      </c>
      <c r="H631" t="str">
        <f t="shared" si="114"/>
        <v/>
      </c>
      <c r="J631" s="8">
        <f t="shared" si="115"/>
        <v>11.03234880048069</v>
      </c>
      <c r="K631" t="str">
        <f t="shared" si="116"/>
        <v/>
      </c>
      <c r="M631" s="8">
        <f t="shared" si="117"/>
        <v>10.636735475063729</v>
      </c>
      <c r="N631" t="str">
        <f t="shared" si="118"/>
        <v/>
      </c>
      <c r="P631" s="8">
        <f t="shared" si="119"/>
        <v>9.0336624935726419</v>
      </c>
    </row>
    <row r="632" spans="1:16">
      <c r="A632" s="1">
        <f t="shared" si="101"/>
        <v>47971.25</v>
      </c>
      <c r="B632">
        <f t="shared" si="102"/>
        <v>51.333333333333698</v>
      </c>
      <c r="C632" t="str">
        <f>IFERROR(AVERAGEIFS('Hard Drives'!$I$5:$I$355,'Hard Drives'!$A$5:$A$355,"&gt;="&amp;Predictions!A631,'Hard Drives'!$A$5:$A$355,"&lt;"&amp;Predictions!A632), "")</f>
        <v/>
      </c>
      <c r="D632" t="str">
        <f t="shared" si="112"/>
        <v/>
      </c>
      <c r="E632" t="str">
        <f>IFERROR(AVERAGEIFS(SSDs!$H$5:$H$100,SSDs!$A$5:$A$100,"&gt;="&amp;Predictions!A631, SSDs!$A$5:$A$100,"&lt;"&amp;Predictions!A632), "")</f>
        <v/>
      </c>
      <c r="F632" t="str">
        <f t="shared" si="113"/>
        <v/>
      </c>
      <c r="G632" t="str">
        <f>IFERROR(AVERAGEIFS(XPoint!$H$5:$H$100,XPoint!$A$5:$A$100,"&gt;="&amp;Predictions!A631, XPoint!$A$5:$A$100,"&lt;"&amp;Predictions!A632), "")</f>
        <v/>
      </c>
      <c r="H632" t="str">
        <f t="shared" si="114"/>
        <v/>
      </c>
      <c r="J632" s="8">
        <f t="shared" si="115"/>
        <v>11.033145297953103</v>
      </c>
      <c r="K632" t="str">
        <f t="shared" si="116"/>
        <v/>
      </c>
      <c r="M632" s="8">
        <f t="shared" si="117"/>
        <v>10.639311504740162</v>
      </c>
      <c r="N632" t="str">
        <f t="shared" si="118"/>
        <v/>
      </c>
      <c r="P632" s="8">
        <f t="shared" si="119"/>
        <v>9.0336624935726419</v>
      </c>
    </row>
    <row r="633" spans="1:16">
      <c r="A633" s="1">
        <f t="shared" si="101"/>
        <v>48001.6875</v>
      </c>
      <c r="B633">
        <f t="shared" si="102"/>
        <v>51.416666666667034</v>
      </c>
      <c r="C633" t="str">
        <f>IFERROR(AVERAGEIFS('Hard Drives'!$I$5:$I$355,'Hard Drives'!$A$5:$A$355,"&gt;="&amp;Predictions!A632,'Hard Drives'!$A$5:$A$355,"&lt;"&amp;Predictions!A633), "")</f>
        <v/>
      </c>
      <c r="D633" t="str">
        <f t="shared" si="112"/>
        <v/>
      </c>
      <c r="E633" t="str">
        <f>IFERROR(AVERAGEIFS(SSDs!$H$5:$H$100,SSDs!$A$5:$A$100,"&gt;="&amp;Predictions!A632, SSDs!$A$5:$A$100,"&lt;"&amp;Predictions!A633), "")</f>
        <v/>
      </c>
      <c r="F633" t="str">
        <f t="shared" si="113"/>
        <v/>
      </c>
      <c r="G633" t="str">
        <f>IFERROR(AVERAGEIFS(XPoint!$H$5:$H$100,XPoint!$A$5:$A$100,"&gt;="&amp;Predictions!A632, XPoint!$A$5:$A$100,"&lt;"&amp;Predictions!A633), "")</f>
        <v/>
      </c>
      <c r="H633" t="str">
        <f t="shared" si="114"/>
        <v/>
      </c>
      <c r="J633" s="8">
        <f t="shared" si="115"/>
        <v>11.033932912231911</v>
      </c>
      <c r="K633" t="str">
        <f t="shared" si="116"/>
        <v/>
      </c>
      <c r="M633" s="8">
        <f t="shared" si="117"/>
        <v>10.641865110243641</v>
      </c>
      <c r="N633" t="str">
        <f t="shared" si="118"/>
        <v/>
      </c>
      <c r="P633" s="8">
        <f t="shared" si="119"/>
        <v>9.0336624935726419</v>
      </c>
    </row>
    <row r="634" spans="1:16">
      <c r="A634" s="1">
        <f t="shared" si="101"/>
        <v>48032.125</v>
      </c>
      <c r="B634">
        <f t="shared" si="102"/>
        <v>51.500000000000369</v>
      </c>
      <c r="C634" t="str">
        <f>IFERROR(AVERAGEIFS('Hard Drives'!$I$5:$I$355,'Hard Drives'!$A$5:$A$355,"&gt;="&amp;Predictions!A633,'Hard Drives'!$A$5:$A$355,"&lt;"&amp;Predictions!A634), "")</f>
        <v/>
      </c>
      <c r="D634" t="str">
        <f t="shared" si="112"/>
        <v/>
      </c>
      <c r="E634" t="str">
        <f>IFERROR(AVERAGEIFS(SSDs!$H$5:$H$100,SSDs!$A$5:$A$100,"&gt;="&amp;Predictions!A633, SSDs!$A$5:$A$100,"&lt;"&amp;Predictions!A634), "")</f>
        <v/>
      </c>
      <c r="F634" t="str">
        <f t="shared" si="113"/>
        <v/>
      </c>
      <c r="G634" t="str">
        <f>IFERROR(AVERAGEIFS(XPoint!$H$5:$H$100,XPoint!$A$5:$A$100,"&gt;="&amp;Predictions!A633, XPoint!$A$5:$A$100,"&lt;"&amp;Predictions!A634), "")</f>
        <v/>
      </c>
      <c r="H634" t="str">
        <f t="shared" si="114"/>
        <v/>
      </c>
      <c r="J634" s="8">
        <f t="shared" si="115"/>
        <v>11.034711741181487</v>
      </c>
      <c r="K634" t="str">
        <f t="shared" si="116"/>
        <v/>
      </c>
      <c r="M634" s="8">
        <f t="shared" si="117"/>
        <v>10.644396477926984</v>
      </c>
      <c r="N634" t="str">
        <f t="shared" si="118"/>
        <v/>
      </c>
      <c r="P634" s="8">
        <f t="shared" si="119"/>
        <v>9.0336624935726419</v>
      </c>
    </row>
    <row r="635" spans="1:16">
      <c r="A635" s="1">
        <f t="shared" ref="A635:A650" si="120">A634+365.25/12</f>
        <v>48062.5625</v>
      </c>
      <c r="B635">
        <f t="shared" ref="B635:B650" si="121">B634+1/12</f>
        <v>51.583333333333705</v>
      </c>
      <c r="C635" t="str">
        <f>IFERROR(AVERAGEIFS('Hard Drives'!$I$5:$I$355,'Hard Drives'!$A$5:$A$355,"&gt;="&amp;Predictions!A634,'Hard Drives'!$A$5:$A$355,"&lt;"&amp;Predictions!A635), "")</f>
        <v/>
      </c>
      <c r="D635" t="str">
        <f t="shared" si="112"/>
        <v/>
      </c>
      <c r="E635" t="str">
        <f>IFERROR(AVERAGEIFS(SSDs!$H$5:$H$100,SSDs!$A$5:$A$100,"&gt;="&amp;Predictions!A634, SSDs!$A$5:$A$100,"&lt;"&amp;Predictions!A635), "")</f>
        <v/>
      </c>
      <c r="F635" t="str">
        <f t="shared" si="113"/>
        <v/>
      </c>
      <c r="G635" t="str">
        <f>IFERROR(AVERAGEIFS(XPoint!$H$5:$H$100,XPoint!$A$5:$A$100,"&gt;="&amp;Predictions!A634, XPoint!$A$5:$A$100,"&lt;"&amp;Predictions!A635), "")</f>
        <v/>
      </c>
      <c r="H635" t="str">
        <f t="shared" si="114"/>
        <v/>
      </c>
      <c r="J635" s="8">
        <f t="shared" si="115"/>
        <v>11.035481881615096</v>
      </c>
      <c r="K635" t="str">
        <f t="shared" si="116"/>
        <v/>
      </c>
      <c r="M635" s="8">
        <f t="shared" si="117"/>
        <v>10.646905792753381</v>
      </c>
      <c r="N635" t="str">
        <f t="shared" si="118"/>
        <v/>
      </c>
      <c r="P635" s="8">
        <f t="shared" si="119"/>
        <v>9.0336624935726419</v>
      </c>
    </row>
    <row r="636" spans="1:16">
      <c r="A636" s="1">
        <f t="shared" si="120"/>
        <v>48093</v>
      </c>
      <c r="B636">
        <f t="shared" si="121"/>
        <v>51.666666666667041</v>
      </c>
      <c r="C636" t="str">
        <f>IFERROR(AVERAGEIFS('Hard Drives'!$I$5:$I$355,'Hard Drives'!$A$5:$A$355,"&gt;="&amp;Predictions!A635,'Hard Drives'!$A$5:$A$355,"&lt;"&amp;Predictions!A636), "")</f>
        <v/>
      </c>
      <c r="D636" t="str">
        <f t="shared" si="112"/>
        <v/>
      </c>
      <c r="E636" t="str">
        <f>IFERROR(AVERAGEIFS(SSDs!$H$5:$H$100,SSDs!$A$5:$A$100,"&gt;="&amp;Predictions!A635, SSDs!$A$5:$A$100,"&lt;"&amp;Predictions!A636), "")</f>
        <v/>
      </c>
      <c r="F636" t="str">
        <f t="shared" si="113"/>
        <v/>
      </c>
      <c r="G636" t="str">
        <f>IFERROR(AVERAGEIFS(XPoint!$H$5:$H$100,XPoint!$A$5:$A$100,"&gt;="&amp;Predictions!A635, XPoint!$A$5:$A$100,"&lt;"&amp;Predictions!A636), "")</f>
        <v/>
      </c>
      <c r="H636" t="str">
        <f t="shared" si="114"/>
        <v/>
      </c>
      <c r="J636" s="8">
        <f t="shared" si="115"/>
        <v>11.036243429305568</v>
      </c>
      <c r="K636" t="str">
        <f t="shared" si="116"/>
        <v/>
      </c>
      <c r="M636" s="8">
        <f t="shared" si="117"/>
        <v>10.649393238303821</v>
      </c>
      <c r="N636" t="str">
        <f t="shared" si="118"/>
        <v/>
      </c>
      <c r="P636" s="8">
        <f t="shared" si="119"/>
        <v>9.0336624935726419</v>
      </c>
    </row>
    <row r="637" spans="1:16">
      <c r="A637" s="1">
        <f t="shared" si="120"/>
        <v>48123.4375</v>
      </c>
      <c r="B637">
        <f t="shared" si="121"/>
        <v>51.750000000000377</v>
      </c>
      <c r="C637" t="str">
        <f>IFERROR(AVERAGEIFS('Hard Drives'!$I$5:$I$355,'Hard Drives'!$A$5:$A$355,"&gt;="&amp;Predictions!A636,'Hard Drives'!$A$5:$A$355,"&lt;"&amp;Predictions!A637), "")</f>
        <v/>
      </c>
      <c r="D637" t="str">
        <f t="shared" si="112"/>
        <v/>
      </c>
      <c r="E637" t="str">
        <f>IFERROR(AVERAGEIFS(SSDs!$H$5:$H$100,SSDs!$A$5:$A$100,"&gt;="&amp;Predictions!A636, SSDs!$A$5:$A$100,"&lt;"&amp;Predictions!A637), "")</f>
        <v/>
      </c>
      <c r="F637" t="str">
        <f t="shared" si="113"/>
        <v/>
      </c>
      <c r="G637" t="str">
        <f>IFERROR(AVERAGEIFS(XPoint!$H$5:$H$100,XPoint!$A$5:$A$100,"&gt;="&amp;Predictions!A636, XPoint!$A$5:$A$100,"&lt;"&amp;Predictions!A637), "")</f>
        <v/>
      </c>
      <c r="H637" t="str">
        <f t="shared" si="114"/>
        <v/>
      </c>
      <c r="J637" s="8">
        <f t="shared" si="115"/>
        <v>11.036996478995885</v>
      </c>
      <c r="K637" t="str">
        <f t="shared" si="116"/>
        <v/>
      </c>
      <c r="M637" s="8">
        <f t="shared" si="117"/>
        <v>10.651858996784533</v>
      </c>
      <c r="N637" t="str">
        <f t="shared" si="118"/>
        <v/>
      </c>
      <c r="P637" s="8">
        <f t="shared" si="119"/>
        <v>9.0336624935726419</v>
      </c>
    </row>
    <row r="638" spans="1:16">
      <c r="A638" s="1">
        <f t="shared" si="120"/>
        <v>48153.875</v>
      </c>
      <c r="B638">
        <f t="shared" si="121"/>
        <v>51.833333333333712</v>
      </c>
      <c r="C638" t="str">
        <f>IFERROR(AVERAGEIFS('Hard Drives'!$I$5:$I$355,'Hard Drives'!$A$5:$A$355,"&gt;="&amp;Predictions!A637,'Hard Drives'!$A$5:$A$355,"&lt;"&amp;Predictions!A638), "")</f>
        <v/>
      </c>
      <c r="D638" t="str">
        <f t="shared" si="112"/>
        <v/>
      </c>
      <c r="E638" t="str">
        <f>IFERROR(AVERAGEIFS(SSDs!$H$5:$H$100,SSDs!$A$5:$A$100,"&gt;="&amp;Predictions!A637, SSDs!$A$5:$A$100,"&lt;"&amp;Predictions!A638), "")</f>
        <v/>
      </c>
      <c r="F638" t="str">
        <f t="shared" si="113"/>
        <v/>
      </c>
      <c r="G638" t="str">
        <f>IFERROR(AVERAGEIFS(XPoint!$H$5:$H$100,XPoint!$A$5:$A$100,"&gt;="&amp;Predictions!A637, XPoint!$A$5:$A$100,"&lt;"&amp;Predictions!A638), "")</f>
        <v/>
      </c>
      <c r="H638" t="str">
        <f t="shared" si="114"/>
        <v/>
      </c>
      <c r="J638" s="8">
        <f t="shared" si="115"/>
        <v>11.037741124409699</v>
      </c>
      <c r="K638" t="str">
        <f t="shared" si="116"/>
        <v/>
      </c>
      <c r="M638" s="8">
        <f t="shared" si="117"/>
        <v>10.654303249034495</v>
      </c>
      <c r="N638" t="str">
        <f t="shared" si="118"/>
        <v/>
      </c>
      <c r="P638" s="8">
        <f t="shared" si="119"/>
        <v>9.0336624935726419</v>
      </c>
    </row>
    <row r="639" spans="1:16">
      <c r="A639" s="1">
        <f t="shared" si="120"/>
        <v>48184.3125</v>
      </c>
      <c r="B639">
        <f t="shared" si="121"/>
        <v>51.916666666667048</v>
      </c>
      <c r="C639" t="str">
        <f>IFERROR(AVERAGEIFS('Hard Drives'!$I$5:$I$355,'Hard Drives'!$A$5:$A$355,"&gt;="&amp;Predictions!A638,'Hard Drives'!$A$5:$A$355,"&lt;"&amp;Predictions!A639), "")</f>
        <v/>
      </c>
      <c r="D639" t="str">
        <f t="shared" si="112"/>
        <v/>
      </c>
      <c r="E639" t="str">
        <f>IFERROR(AVERAGEIFS(SSDs!$H$5:$H$100,SSDs!$A$5:$A$100,"&gt;="&amp;Predictions!A638, SSDs!$A$5:$A$100,"&lt;"&amp;Predictions!A639), "")</f>
        <v/>
      </c>
      <c r="F639" t="str">
        <f t="shared" si="113"/>
        <v/>
      </c>
      <c r="G639" t="str">
        <f>IFERROR(AVERAGEIFS(XPoint!$H$5:$H$100,XPoint!$A$5:$A$100,"&gt;="&amp;Predictions!A638, XPoint!$A$5:$A$100,"&lt;"&amp;Predictions!A639), "")</f>
        <v/>
      </c>
      <c r="H639" t="str">
        <f t="shared" si="114"/>
        <v/>
      </c>
      <c r="J639" s="8">
        <f t="shared" si="115"/>
        <v>11.03847745826169</v>
      </c>
      <c r="K639" t="str">
        <f t="shared" si="116"/>
        <v/>
      </c>
      <c r="M639" s="8">
        <f t="shared" si="117"/>
        <v>10.656726174532899</v>
      </c>
      <c r="N639" t="str">
        <f t="shared" si="118"/>
        <v/>
      </c>
      <c r="P639" s="8">
        <f t="shared" si="119"/>
        <v>9.0336624935726419</v>
      </c>
    </row>
    <row r="640" spans="1:16">
      <c r="A640" s="1">
        <f t="shared" si="120"/>
        <v>48214.75</v>
      </c>
      <c r="B640">
        <f t="shared" si="121"/>
        <v>52.000000000000384</v>
      </c>
      <c r="C640" t="str">
        <f>IFERROR(AVERAGEIFS('Hard Drives'!$I$5:$I$355,'Hard Drives'!$A$5:$A$355,"&gt;="&amp;Predictions!A639,'Hard Drives'!$A$5:$A$355,"&lt;"&amp;Predictions!A640), "")</f>
        <v/>
      </c>
      <c r="D640" t="str">
        <f t="shared" si="112"/>
        <v/>
      </c>
      <c r="E640" t="str">
        <f>IFERROR(AVERAGEIFS(SSDs!$H$5:$H$100,SSDs!$A$5:$A$100,"&gt;="&amp;Predictions!A639, SSDs!$A$5:$A$100,"&lt;"&amp;Predictions!A640), "")</f>
        <v/>
      </c>
      <c r="F640" t="str">
        <f t="shared" si="113"/>
        <v/>
      </c>
      <c r="G640" t="str">
        <f>IFERROR(AVERAGEIFS(XPoint!$H$5:$H$100,XPoint!$A$5:$A$100,"&gt;="&amp;Predictions!A639, XPoint!$A$5:$A$100,"&lt;"&amp;Predictions!A640), "")</f>
        <v/>
      </c>
      <c r="H640" t="str">
        <f t="shared" si="114"/>
        <v/>
      </c>
      <c r="J640" s="8">
        <f t="shared" si="115"/>
        <v>11.039205572267909</v>
      </c>
      <c r="K640" t="str">
        <f t="shared" si="116"/>
        <v/>
      </c>
      <c r="M640" s="8">
        <f t="shared" si="117"/>
        <v>10.659127951406667</v>
      </c>
      <c r="N640" t="str">
        <f t="shared" si="118"/>
        <v/>
      </c>
      <c r="P640" s="8">
        <f t="shared" si="119"/>
        <v>9.0336624935726419</v>
      </c>
    </row>
    <row r="641" spans="1:16">
      <c r="A641" s="1">
        <f t="shared" si="120"/>
        <v>48245.1875</v>
      </c>
      <c r="B641">
        <f t="shared" si="121"/>
        <v>52.083333333333719</v>
      </c>
      <c r="C641" t="str">
        <f>IFERROR(AVERAGEIFS('Hard Drives'!$I$5:$I$355,'Hard Drives'!$A$5:$A$355,"&gt;="&amp;Predictions!A640,'Hard Drives'!$A$5:$A$355,"&lt;"&amp;Predictions!A641), "")</f>
        <v/>
      </c>
      <c r="D641" t="str">
        <f t="shared" si="112"/>
        <v/>
      </c>
      <c r="E641" t="str">
        <f>IFERROR(AVERAGEIFS(SSDs!$H$5:$H$100,SSDs!$A$5:$A$100,"&gt;="&amp;Predictions!A640, SSDs!$A$5:$A$100,"&lt;"&amp;Predictions!A641), "")</f>
        <v/>
      </c>
      <c r="F641" t="str">
        <f t="shared" si="113"/>
        <v/>
      </c>
      <c r="G641" t="str">
        <f>IFERROR(AVERAGEIFS(XPoint!$H$5:$H$100,XPoint!$A$5:$A$100,"&gt;="&amp;Predictions!A640, XPoint!$A$5:$A$100,"&lt;"&amp;Predictions!A641), "")</f>
        <v/>
      </c>
      <c r="H641" t="str">
        <f t="shared" si="114"/>
        <v/>
      </c>
      <c r="J641" s="8">
        <f t="shared" si="115"/>
        <v>11.039925557155959</v>
      </c>
      <c r="K641" t="str">
        <f t="shared" si="116"/>
        <v/>
      </c>
      <c r="M641" s="8">
        <f t="shared" si="117"/>
        <v>10.661508756437957</v>
      </c>
      <c r="N641" t="str">
        <f t="shared" si="118"/>
        <v/>
      </c>
      <c r="P641" s="8">
        <f t="shared" si="119"/>
        <v>9.0336624935726419</v>
      </c>
    </row>
    <row r="642" spans="1:16">
      <c r="A642" s="1">
        <f t="shared" si="120"/>
        <v>48275.625</v>
      </c>
      <c r="B642">
        <f t="shared" si="121"/>
        <v>52.166666666667055</v>
      </c>
      <c r="C642" t="str">
        <f>IFERROR(AVERAGEIFS('Hard Drives'!$I$5:$I$355,'Hard Drives'!$A$5:$A$355,"&gt;="&amp;Predictions!A641,'Hard Drives'!$A$5:$A$355,"&lt;"&amp;Predictions!A642), "")</f>
        <v/>
      </c>
      <c r="D642" t="str">
        <f t="shared" si="112"/>
        <v/>
      </c>
      <c r="E642" t="str">
        <f>IFERROR(AVERAGEIFS(SSDs!$H$5:$H$100,SSDs!$A$5:$A$100,"&gt;="&amp;Predictions!A641, SSDs!$A$5:$A$100,"&lt;"&amp;Predictions!A642), "")</f>
        <v/>
      </c>
      <c r="F642" t="str">
        <f t="shared" si="113"/>
        <v/>
      </c>
      <c r="G642" t="str">
        <f>IFERROR(AVERAGEIFS(XPoint!$H$5:$H$100,XPoint!$A$5:$A$100,"&gt;="&amp;Predictions!A641, XPoint!$A$5:$A$100,"&lt;"&amp;Predictions!A642), "")</f>
        <v/>
      </c>
      <c r="H642" t="str">
        <f t="shared" si="114"/>
        <v/>
      </c>
      <c r="J642" s="8">
        <f t="shared" si="115"/>
        <v>11.040637502675148</v>
      </c>
      <c r="K642" t="str">
        <f t="shared" si="116"/>
        <v/>
      </c>
      <c r="M642" s="8">
        <f t="shared" si="117"/>
        <v>10.663868765071689</v>
      </c>
      <c r="N642" t="str">
        <f t="shared" si="118"/>
        <v/>
      </c>
      <c r="P642" s="8">
        <f t="shared" si="119"/>
        <v>9.0336624935726419</v>
      </c>
    </row>
    <row r="643" spans="1:16">
      <c r="A643" s="1">
        <f t="shared" si="120"/>
        <v>48306.0625</v>
      </c>
      <c r="B643">
        <f t="shared" si="121"/>
        <v>52.250000000000391</v>
      </c>
      <c r="C643" t="str">
        <f>IFERROR(AVERAGEIFS('Hard Drives'!$I$5:$I$355,'Hard Drives'!$A$5:$A$355,"&gt;="&amp;Predictions!A642,'Hard Drives'!$A$5:$A$355,"&lt;"&amp;Predictions!A643), "")</f>
        <v/>
      </c>
      <c r="D643" t="str">
        <f t="shared" si="112"/>
        <v/>
      </c>
      <c r="E643" t="str">
        <f>IFERROR(AVERAGEIFS(SSDs!$H$5:$H$100,SSDs!$A$5:$A$100,"&gt;="&amp;Predictions!A642, SSDs!$A$5:$A$100,"&lt;"&amp;Predictions!A643), "")</f>
        <v/>
      </c>
      <c r="F643" t="str">
        <f t="shared" si="113"/>
        <v/>
      </c>
      <c r="G643" t="str">
        <f>IFERROR(AVERAGEIFS(XPoint!$H$5:$H$100,XPoint!$A$5:$A$100,"&gt;="&amp;Predictions!A642, XPoint!$A$5:$A$100,"&lt;"&amp;Predictions!A643), "")</f>
        <v/>
      </c>
      <c r="H643" t="str">
        <f t="shared" si="114"/>
        <v/>
      </c>
      <c r="J643" s="8">
        <f t="shared" si="115"/>
        <v>11.041341497606487</v>
      </c>
      <c r="K643" t="str">
        <f t="shared" si="116"/>
        <v/>
      </c>
      <c r="M643" s="8">
        <f t="shared" si="117"/>
        <v>10.666208151423115</v>
      </c>
      <c r="N643" t="str">
        <f t="shared" si="118"/>
        <v/>
      </c>
      <c r="P643" s="8">
        <f t="shared" si="119"/>
        <v>9.0336624935726419</v>
      </c>
    </row>
    <row r="644" spans="1:16">
      <c r="A644" s="1">
        <f t="shared" si="120"/>
        <v>48336.5</v>
      </c>
      <c r="B644">
        <f t="shared" si="121"/>
        <v>52.333333333333727</v>
      </c>
      <c r="C644" t="str">
        <f>IFERROR(AVERAGEIFS('Hard Drives'!$I$5:$I$355,'Hard Drives'!$A$5:$A$355,"&gt;="&amp;Predictions!A643,'Hard Drives'!$A$5:$A$355,"&lt;"&amp;Predictions!A644), "")</f>
        <v/>
      </c>
      <c r="D644" t="str">
        <f t="shared" si="112"/>
        <v/>
      </c>
      <c r="E644" t="str">
        <f>IFERROR(AVERAGEIFS(SSDs!$H$5:$H$100,SSDs!$A$5:$A$100,"&gt;="&amp;Predictions!A643, SSDs!$A$5:$A$100,"&lt;"&amp;Predictions!A644), "")</f>
        <v/>
      </c>
      <c r="F644" t="str">
        <f t="shared" si="113"/>
        <v/>
      </c>
      <c r="G644" t="str">
        <f>IFERROR(AVERAGEIFS(XPoint!$H$5:$H$100,XPoint!$A$5:$A$100,"&gt;="&amp;Predictions!A643, XPoint!$A$5:$A$100,"&lt;"&amp;Predictions!A644), "")</f>
        <v/>
      </c>
      <c r="H644" t="str">
        <f t="shared" si="114"/>
        <v/>
      </c>
      <c r="J644" s="8">
        <f t="shared" si="115"/>
        <v>11.042037629772656</v>
      </c>
      <c r="K644" t="str">
        <f t="shared" si="116"/>
        <v/>
      </c>
      <c r="M644" s="8">
        <f t="shared" si="117"/>
        <v>10.668527088285297</v>
      </c>
      <c r="N644" t="str">
        <f t="shared" si="118"/>
        <v/>
      </c>
      <c r="P644" s="8">
        <f t="shared" si="119"/>
        <v>9.0336624935726419</v>
      </c>
    </row>
    <row r="645" spans="1:16">
      <c r="A645" s="1">
        <f t="shared" si="120"/>
        <v>48366.9375</v>
      </c>
      <c r="B645">
        <f t="shared" si="121"/>
        <v>52.416666666667062</v>
      </c>
      <c r="C645" t="str">
        <f>IFERROR(AVERAGEIFS('Hard Drives'!$I$5:$I$355,'Hard Drives'!$A$5:$A$355,"&gt;="&amp;Predictions!A644,'Hard Drives'!$A$5:$A$355,"&lt;"&amp;Predictions!A645), "")</f>
        <v/>
      </c>
      <c r="D645" t="str">
        <f t="shared" si="112"/>
        <v/>
      </c>
      <c r="E645" t="str">
        <f>IFERROR(AVERAGEIFS(SSDs!$H$5:$H$100,SSDs!$A$5:$A$100,"&gt;="&amp;Predictions!A644, SSDs!$A$5:$A$100,"&lt;"&amp;Predictions!A645), "")</f>
        <v/>
      </c>
      <c r="F645" t="str">
        <f t="shared" si="113"/>
        <v/>
      </c>
      <c r="G645" t="str">
        <f>IFERROR(AVERAGEIFS(XPoint!$H$5:$H$100,XPoint!$A$5:$A$100,"&gt;="&amp;Predictions!A644, XPoint!$A$5:$A$100,"&lt;"&amp;Predictions!A645), "")</f>
        <v/>
      </c>
      <c r="H645" t="str">
        <f t="shared" si="114"/>
        <v/>
      </c>
      <c r="J645" s="8">
        <f t="shared" si="115"/>
        <v>11.042725986047834</v>
      </c>
      <c r="K645" t="str">
        <f t="shared" si="116"/>
        <v/>
      </c>
      <c r="M645" s="8">
        <f t="shared" si="117"/>
        <v>10.670825747136723</v>
      </c>
      <c r="N645" t="str">
        <f t="shared" si="118"/>
        <v/>
      </c>
      <c r="P645" s="8">
        <f t="shared" si="119"/>
        <v>9.0336624935726419</v>
      </c>
    </row>
    <row r="646" spans="1:16">
      <c r="A646" s="1">
        <f t="shared" si="120"/>
        <v>48397.375</v>
      </c>
      <c r="B646">
        <f t="shared" si="121"/>
        <v>52.500000000000398</v>
      </c>
      <c r="C646" t="str">
        <f>IFERROR(AVERAGEIFS('Hard Drives'!$I$5:$I$355,'Hard Drives'!$A$5:$A$355,"&gt;="&amp;Predictions!A645,'Hard Drives'!$A$5:$A$355,"&lt;"&amp;Predictions!A646), "")</f>
        <v/>
      </c>
      <c r="D646" t="str">
        <f t="shared" si="112"/>
        <v/>
      </c>
      <c r="E646" t="str">
        <f>IFERROR(AVERAGEIFS(SSDs!$H$5:$H$100,SSDs!$A$5:$A$100,"&gt;="&amp;Predictions!A645, SSDs!$A$5:$A$100,"&lt;"&amp;Predictions!A646), "")</f>
        <v/>
      </c>
      <c r="F646" t="str">
        <f t="shared" si="113"/>
        <v/>
      </c>
      <c r="G646" t="str">
        <f>IFERROR(AVERAGEIFS(XPoint!$H$5:$H$100,XPoint!$A$5:$A$100,"&gt;="&amp;Predictions!A645, XPoint!$A$5:$A$100,"&lt;"&amp;Predictions!A646), "")</f>
        <v/>
      </c>
      <c r="H646" t="str">
        <f t="shared" si="114"/>
        <v/>
      </c>
      <c r="J646" s="8">
        <f t="shared" si="115"/>
        <v>11.043406652367468</v>
      </c>
      <c r="K646" t="str">
        <f t="shared" si="116"/>
        <v/>
      </c>
      <c r="M646" s="8">
        <f t="shared" si="117"/>
        <v>10.673104298148834</v>
      </c>
      <c r="N646" t="str">
        <f t="shared" si="118"/>
        <v/>
      </c>
      <c r="P646" s="8">
        <f t="shared" si="119"/>
        <v>9.0336624935726419</v>
      </c>
    </row>
    <row r="647" spans="1:16">
      <c r="A647" s="1">
        <f t="shared" si="120"/>
        <v>48427.8125</v>
      </c>
      <c r="B647">
        <f t="shared" si="121"/>
        <v>52.583333333333734</v>
      </c>
      <c r="C647" t="str">
        <f>IFERROR(AVERAGEIFS('Hard Drives'!$I$5:$I$355,'Hard Drives'!$A$5:$A$355,"&gt;="&amp;Predictions!A646,'Hard Drives'!$A$5:$A$355,"&lt;"&amp;Predictions!A647), "")</f>
        <v/>
      </c>
      <c r="D647" t="str">
        <f t="shared" si="112"/>
        <v/>
      </c>
      <c r="E647" t="str">
        <f>IFERROR(AVERAGEIFS(SSDs!$H$5:$H$100,SSDs!$A$5:$A$100,"&gt;="&amp;Predictions!A646, SSDs!$A$5:$A$100,"&lt;"&amp;Predictions!A647), "")</f>
        <v/>
      </c>
      <c r="F647" t="str">
        <f t="shared" si="113"/>
        <v/>
      </c>
      <c r="G647" t="str">
        <f>IFERROR(AVERAGEIFS(XPoint!$H$5:$H$100,XPoint!$A$5:$A$100,"&gt;="&amp;Predictions!A646, XPoint!$A$5:$A$100,"&lt;"&amp;Predictions!A647), "")</f>
        <v/>
      </c>
      <c r="H647" t="str">
        <f t="shared" si="114"/>
        <v/>
      </c>
      <c r="J647" s="8">
        <f t="shared" si="115"/>
        <v>11.044079713737927</v>
      </c>
      <c r="K647" t="str">
        <f t="shared" si="116"/>
        <v/>
      </c>
      <c r="M647" s="8">
        <f t="shared" si="117"/>
        <v>10.675362910193579</v>
      </c>
      <c r="N647" t="str">
        <f t="shared" si="118"/>
        <v/>
      </c>
      <c r="P647" s="8">
        <f t="shared" si="119"/>
        <v>9.0336624935726419</v>
      </c>
    </row>
    <row r="648" spans="1:16">
      <c r="A648" s="1">
        <f t="shared" si="120"/>
        <v>48458.25</v>
      </c>
      <c r="B648">
        <f t="shared" si="121"/>
        <v>52.666666666667069</v>
      </c>
      <c r="C648" t="str">
        <f>IFERROR(AVERAGEIFS('Hard Drives'!$I$5:$I$355,'Hard Drives'!$A$5:$A$355,"&gt;="&amp;Predictions!A647,'Hard Drives'!$A$5:$A$355,"&lt;"&amp;Predictions!A648), "")</f>
        <v/>
      </c>
      <c r="D648" t="str">
        <f t="shared" si="112"/>
        <v/>
      </c>
      <c r="E648" t="str">
        <f>IFERROR(AVERAGEIFS(SSDs!$H$5:$H$100,SSDs!$A$5:$A$100,"&gt;="&amp;Predictions!A647, SSDs!$A$5:$A$100,"&lt;"&amp;Predictions!A648), "")</f>
        <v/>
      </c>
      <c r="F648" t="str">
        <f t="shared" si="113"/>
        <v/>
      </c>
      <c r="G648" t="str">
        <f>IFERROR(AVERAGEIFS(XPoint!$H$5:$H$100,XPoint!$A$5:$A$100,"&gt;="&amp;Predictions!A647, XPoint!$A$5:$A$100,"&lt;"&amp;Predictions!A648), "")</f>
        <v/>
      </c>
      <c r="H648" t="str">
        <f t="shared" si="114"/>
        <v/>
      </c>
      <c r="J648" s="8">
        <f t="shared" si="115"/>
        <v>11.044745254246108</v>
      </c>
      <c r="K648" t="str">
        <f t="shared" si="116"/>
        <v/>
      </c>
      <c r="M648" s="8">
        <f t="shared" si="117"/>
        <v>10.677601750851005</v>
      </c>
      <c r="N648" t="str">
        <f t="shared" si="118"/>
        <v/>
      </c>
      <c r="P648" s="8">
        <f t="shared" si="119"/>
        <v>9.0336624935726419</v>
      </c>
    </row>
    <row r="649" spans="1:16">
      <c r="A649" s="1">
        <f t="shared" si="120"/>
        <v>48488.6875</v>
      </c>
      <c r="B649">
        <f t="shared" si="121"/>
        <v>52.750000000000405</v>
      </c>
      <c r="C649" t="str">
        <f>IFERROR(AVERAGEIFS('Hard Drives'!$I$5:$I$355,'Hard Drives'!$A$5:$A$355,"&gt;="&amp;Predictions!A648,'Hard Drives'!$A$5:$A$355,"&lt;"&amp;Predictions!A649), "")</f>
        <v/>
      </c>
      <c r="D649" t="str">
        <f t="shared" si="112"/>
        <v/>
      </c>
      <c r="E649" t="str">
        <f>IFERROR(AVERAGEIFS(SSDs!$H$5:$H$100,SSDs!$A$5:$A$100,"&gt;="&amp;Predictions!A648, SSDs!$A$5:$A$100,"&lt;"&amp;Predictions!A649), "")</f>
        <v/>
      </c>
      <c r="F649" t="str">
        <f t="shared" si="113"/>
        <v/>
      </c>
      <c r="G649" t="str">
        <f>IFERROR(AVERAGEIFS(XPoint!$H$5:$H$100,XPoint!$A$5:$A$100,"&gt;="&amp;Predictions!A648, XPoint!$A$5:$A$100,"&lt;"&amp;Predictions!A649), "")</f>
        <v/>
      </c>
      <c r="H649" t="str">
        <f t="shared" si="114"/>
        <v/>
      </c>
      <c r="J649" s="8">
        <f t="shared" si="115"/>
        <v>11.045403357068899</v>
      </c>
      <c r="K649" t="str">
        <f t="shared" si="116"/>
        <v/>
      </c>
      <c r="M649" s="8">
        <f t="shared" si="117"/>
        <v>10.679820986416811</v>
      </c>
      <c r="N649" t="str">
        <f t="shared" si="118"/>
        <v/>
      </c>
      <c r="P649" s="8">
        <f t="shared" si="119"/>
        <v>9.0336624935726419</v>
      </c>
    </row>
    <row r="650" spans="1:16">
      <c r="A650" s="1">
        <f t="shared" si="120"/>
        <v>48519.125</v>
      </c>
      <c r="B650">
        <f t="shared" si="121"/>
        <v>52.833333333333741</v>
      </c>
      <c r="C650" t="str">
        <f>IFERROR(AVERAGEIFS('Hard Drives'!$I$5:$I$355,'Hard Drives'!$A$5:$A$355,"&gt;="&amp;Predictions!A649,'Hard Drives'!$A$5:$A$355,"&lt;"&amp;Predictions!A650), "")</f>
        <v/>
      </c>
      <c r="D650" t="str">
        <f t="shared" si="112"/>
        <v/>
      </c>
      <c r="E650" t="str">
        <f>IFERROR(AVERAGEIFS(SSDs!$H$5:$H$100,SSDs!$A$5:$A$100,"&gt;="&amp;Predictions!A649, SSDs!$A$5:$A$100,"&lt;"&amp;Predictions!A650), "")</f>
        <v/>
      </c>
      <c r="F650" t="str">
        <f t="shared" si="113"/>
        <v/>
      </c>
      <c r="G650" t="str">
        <f>IFERROR(AVERAGEIFS(XPoint!$H$5:$H$100,XPoint!$A$5:$A$100,"&gt;="&amp;Predictions!A649, XPoint!$A$5:$A$100,"&lt;"&amp;Predictions!A650), "")</f>
        <v/>
      </c>
      <c r="H650" t="str">
        <f t="shared" si="114"/>
        <v/>
      </c>
      <c r="J650" s="8">
        <f t="shared" si="115"/>
        <v>11.0460541044826</v>
      </c>
      <c r="K650" t="str">
        <f t="shared" si="116"/>
        <v/>
      </c>
      <c r="M650" s="8">
        <f t="shared" si="117"/>
        <v>10.682020781909904</v>
      </c>
      <c r="N650" t="str">
        <f t="shared" si="118"/>
        <v/>
      </c>
      <c r="P650" s="8">
        <f t="shared" si="119"/>
        <v>9.0336624935726419</v>
      </c>
    </row>
  </sheetData>
  <scenarios current="0">
    <scenario name="Hard Drive Regression" count="3" user="Niall Douglas" comment="Created by Niall Douglas on 5/27/2012">
      <inputCells r="E6" val="7.28218115575853"/>
      <inputCells r="E7" val="-0.0000894606720047138"/>
      <inputCells r="E8" val="-0.0000231071768100837"/>
    </scenario>
  </scenarios>
  <hyperlinks>
    <hyperlink ref="D4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Hard Drives</vt:lpstr>
      <vt:lpstr>SSDs</vt:lpstr>
      <vt:lpstr>XPoint</vt:lpstr>
      <vt:lpstr>Predictions</vt:lpstr>
    </vt:vector>
  </TitlesOfParts>
  <Company>ned Productions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Niall Douglas</dc:creator>
  <cp:lastModifiedBy>ned</cp:lastModifiedBy>
  <dcterms:created xsi:type="dcterms:W3CDTF">2010-06-12T20:12:52Z</dcterms:created>
  <dcterms:modified xsi:type="dcterms:W3CDTF">2023-05-29T22:04:01Z</dcterms:modified>
</cp:coreProperties>
</file>