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9120" activeTab="3"/>
  </bookViews>
  <sheets>
    <sheet name="Hard Drives" sheetId="1" r:id="rId1"/>
    <sheet name="SSDs" sheetId="2" r:id="rId2"/>
    <sheet name="XPoint" sheetId="4" r:id="rId3"/>
    <sheet name="Predictions" sheetId="3" r:id="rId4"/>
  </sheets>
  <externalReferences>
    <externalReference r:id="rId5"/>
  </externalReferences>
  <definedNames>
    <definedName name="solver_adj" localSheetId="3" hidden="1">Predictions!$M$6:$M$11</definedName>
    <definedName name="solver_cvg" localSheetId="3" hidden="1">0.0001</definedName>
    <definedName name="solver_drv" localSheetId="3" hidden="1">1</definedName>
    <definedName name="solver_est" localSheetId="3" hidden="1">2</definedName>
    <definedName name="solver_itr" localSheetId="3" hidden="1">1000</definedName>
    <definedName name="solver_lhs1" localSheetId="3" hidden="1">Predictions!$E$7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opt" localSheetId="3" hidden="1">Predictions!$N$14</definedName>
    <definedName name="solver_pre" localSheetId="3" hidden="1">0.000001</definedName>
    <definedName name="solver_rel1" localSheetId="3" hidden="1">1</definedName>
    <definedName name="solver_rhs1" localSheetId="3" hidden="1">0</definedName>
    <definedName name="solver_scl" localSheetId="3" hidden="1">1</definedName>
    <definedName name="solver_sho" localSheetId="3" hidden="1">2</definedName>
    <definedName name="solver_tim" localSheetId="3" hidden="1">100</definedName>
    <definedName name="solver_tol" localSheetId="3" hidden="1">0.01</definedName>
    <definedName name="solver_typ" localSheetId="3" hidden="1">2</definedName>
    <definedName name="solver_val" localSheetId="3" hidden="1">0</definedName>
  </definedNames>
  <calcPr calcId="125725"/>
</workbook>
</file>

<file path=xl/calcChain.xml><?xml version="1.0" encoding="utf-8"?>
<calcChain xmlns="http://schemas.openxmlformats.org/spreadsheetml/2006/main">
  <c r="C526" i="3"/>
  <c r="D526"/>
  <c r="C527"/>
  <c r="D527" s="1"/>
  <c r="C528"/>
  <c r="D528" s="1"/>
  <c r="C529"/>
  <c r="D529" s="1"/>
  <c r="C530"/>
  <c r="D530"/>
  <c r="C531"/>
  <c r="D531" s="1"/>
  <c r="C532"/>
  <c r="D532" s="1"/>
  <c r="C533"/>
  <c r="D533" s="1"/>
  <c r="C534"/>
  <c r="D534"/>
  <c r="C535"/>
  <c r="D535" s="1"/>
  <c r="C536"/>
  <c r="D536" s="1"/>
  <c r="C537"/>
  <c r="C538"/>
  <c r="D538"/>
  <c r="C539"/>
  <c r="D539" s="1"/>
  <c r="C540"/>
  <c r="D540" s="1"/>
  <c r="C541"/>
  <c r="D541" s="1"/>
  <c r="C542"/>
  <c r="D542"/>
  <c r="C543"/>
  <c r="D543" s="1"/>
  <c r="C544"/>
  <c r="D544" s="1"/>
  <c r="C545"/>
  <c r="D545" s="1"/>
  <c r="C546"/>
  <c r="D546"/>
  <c r="C547"/>
  <c r="D547" s="1"/>
  <c r="C548"/>
  <c r="D548" s="1"/>
  <c r="C549"/>
  <c r="C550"/>
  <c r="D550"/>
  <c r="C551"/>
  <c r="D551" s="1"/>
  <c r="C552"/>
  <c r="D552" s="1"/>
  <c r="C553"/>
  <c r="D553" s="1"/>
  <c r="C554"/>
  <c r="D554"/>
  <c r="C555"/>
  <c r="D555" s="1"/>
  <c r="C556"/>
  <c r="D556" s="1"/>
  <c r="C557"/>
  <c r="D557" s="1"/>
  <c r="C558"/>
  <c r="D558"/>
  <c r="C559"/>
  <c r="D559" s="1"/>
  <c r="C560"/>
  <c r="D560" s="1"/>
  <c r="C561"/>
  <c r="D561" s="1"/>
  <c r="C562"/>
  <c r="D562"/>
  <c r="C563"/>
  <c r="D563" s="1"/>
  <c r="C564"/>
  <c r="D564" s="1"/>
  <c r="C565"/>
  <c r="D565" s="1"/>
  <c r="C566"/>
  <c r="D566"/>
  <c r="C567"/>
  <c r="D567" s="1"/>
  <c r="C568"/>
  <c r="D568" s="1"/>
  <c r="C569"/>
  <c r="D569" s="1"/>
  <c r="C570"/>
  <c r="D570"/>
  <c r="C571"/>
  <c r="D571" s="1"/>
  <c r="C572"/>
  <c r="D572" s="1"/>
  <c r="C573"/>
  <c r="D573" s="1"/>
  <c r="C574"/>
  <c r="D574"/>
  <c r="C575"/>
  <c r="D575" s="1"/>
  <c r="C576"/>
  <c r="D576" s="1"/>
  <c r="C577"/>
  <c r="D577" s="1"/>
  <c r="C578"/>
  <c r="D578"/>
  <c r="C579"/>
  <c r="D579" s="1"/>
  <c r="C580"/>
  <c r="D580" s="1"/>
  <c r="C581"/>
  <c r="D581" s="1"/>
  <c r="C582"/>
  <c r="D582"/>
  <c r="C583"/>
  <c r="D583" s="1"/>
  <c r="C584"/>
  <c r="D584" s="1"/>
  <c r="C585"/>
  <c r="D585" s="1"/>
  <c r="C586"/>
  <c r="D586"/>
  <c r="C587"/>
  <c r="D587" s="1"/>
  <c r="C588"/>
  <c r="D588" s="1"/>
  <c r="C589"/>
  <c r="D589" s="1"/>
  <c r="C590"/>
  <c r="D590" s="1"/>
  <c r="C591"/>
  <c r="D591" s="1"/>
  <c r="C592"/>
  <c r="D592" s="1"/>
  <c r="C593"/>
  <c r="D593" s="1"/>
  <c r="C594"/>
  <c r="D594" s="1"/>
  <c r="C595"/>
  <c r="D595" s="1"/>
  <c r="C596"/>
  <c r="D596" s="1"/>
  <c r="C597"/>
  <c r="D597" s="1"/>
  <c r="C598"/>
  <c r="D598" s="1"/>
  <c r="C599"/>
  <c r="D599" s="1"/>
  <c r="C600"/>
  <c r="D600" s="1"/>
  <c r="C601"/>
  <c r="D601" s="1"/>
  <c r="C602"/>
  <c r="D602" s="1"/>
  <c r="C603"/>
  <c r="D603" s="1"/>
  <c r="C604"/>
  <c r="D604" s="1"/>
  <c r="C605"/>
  <c r="D605" s="1"/>
  <c r="C606"/>
  <c r="D606" s="1"/>
  <c r="C607"/>
  <c r="D607" s="1"/>
  <c r="C608"/>
  <c r="D608" s="1"/>
  <c r="C609"/>
  <c r="D609" s="1"/>
  <c r="C610"/>
  <c r="D610" s="1"/>
  <c r="C611"/>
  <c r="D611" s="1"/>
  <c r="C612"/>
  <c r="D612" s="1"/>
  <c r="C613"/>
  <c r="D613" s="1"/>
  <c r="C614"/>
  <c r="D614" s="1"/>
  <c r="C615"/>
  <c r="D615" s="1"/>
  <c r="C616"/>
  <c r="D616" s="1"/>
  <c r="C617"/>
  <c r="D617" s="1"/>
  <c r="C618"/>
  <c r="D618" s="1"/>
  <c r="C619"/>
  <c r="D619" s="1"/>
  <c r="C620"/>
  <c r="D620" s="1"/>
  <c r="C621"/>
  <c r="D621" s="1"/>
  <c r="C622"/>
  <c r="D622" s="1"/>
  <c r="C623"/>
  <c r="D623" s="1"/>
  <c r="C624"/>
  <c r="D624" s="1"/>
  <c r="C625"/>
  <c r="D625" s="1"/>
  <c r="C626"/>
  <c r="D626" s="1"/>
  <c r="C627"/>
  <c r="D627" s="1"/>
  <c r="C628"/>
  <c r="D628" s="1"/>
  <c r="C629"/>
  <c r="D629" s="1"/>
  <c r="C630"/>
  <c r="D630" s="1"/>
  <c r="C631"/>
  <c r="D631" s="1"/>
  <c r="C632"/>
  <c r="D632" s="1"/>
  <c r="C633"/>
  <c r="D633" s="1"/>
  <c r="C634"/>
  <c r="D634" s="1"/>
  <c r="C635"/>
  <c r="D635" s="1"/>
  <c r="C636"/>
  <c r="D636" s="1"/>
  <c r="C637"/>
  <c r="D637" s="1"/>
  <c r="C638"/>
  <c r="D638" s="1"/>
  <c r="C639"/>
  <c r="D639" s="1"/>
  <c r="C640"/>
  <c r="D640" s="1"/>
  <c r="C641"/>
  <c r="D641" s="1"/>
  <c r="C642"/>
  <c r="D642" s="1"/>
  <c r="C643"/>
  <c r="D643" s="1"/>
  <c r="C644"/>
  <c r="D644" s="1"/>
  <c r="C645"/>
  <c r="D645" s="1"/>
  <c r="C646"/>
  <c r="D646" s="1"/>
  <c r="C647"/>
  <c r="D647" s="1"/>
  <c r="C648"/>
  <c r="D648" s="1"/>
  <c r="C649"/>
  <c r="D649" s="1"/>
  <c r="C650"/>
  <c r="D650" s="1"/>
  <c r="C651"/>
  <c r="D651" s="1"/>
  <c r="C652"/>
  <c r="D652" s="1"/>
  <c r="C653"/>
  <c r="D653" s="1"/>
  <c r="C654"/>
  <c r="D654" s="1"/>
  <c r="C655"/>
  <c r="D655" s="1"/>
  <c r="C656"/>
  <c r="D656" s="1"/>
  <c r="C657"/>
  <c r="D657" s="1"/>
  <c r="C658"/>
  <c r="D658" s="1"/>
  <c r="C659"/>
  <c r="D659" s="1"/>
  <c r="C660"/>
  <c r="D660" s="1"/>
  <c r="C661"/>
  <c r="D661" s="1"/>
  <c r="C662"/>
  <c r="D662" s="1"/>
  <c r="C663"/>
  <c r="D663" s="1"/>
  <c r="C664"/>
  <c r="D664" s="1"/>
  <c r="C665"/>
  <c r="D665" s="1"/>
  <c r="C666"/>
  <c r="D666" s="1"/>
  <c r="C667"/>
  <c r="D667" s="1"/>
  <c r="C668"/>
  <c r="D668" s="1"/>
  <c r="C669"/>
  <c r="D669" s="1"/>
  <c r="C670"/>
  <c r="D670" s="1"/>
  <c r="C671"/>
  <c r="D671" s="1"/>
  <c r="C672"/>
  <c r="D672" s="1"/>
  <c r="C673"/>
  <c r="D673" s="1"/>
  <c r="C674"/>
  <c r="D674" s="1"/>
  <c r="C675"/>
  <c r="D675" s="1"/>
  <c r="C676"/>
  <c r="D676" s="1"/>
  <c r="C677"/>
  <c r="D677" s="1"/>
  <c r="C678"/>
  <c r="D678" s="1"/>
  <c r="C679"/>
  <c r="D679" s="1"/>
  <c r="C680"/>
  <c r="D680" s="1"/>
  <c r="C681"/>
  <c r="D681" s="1"/>
  <c r="C682"/>
  <c r="D682" s="1"/>
  <c r="C683"/>
  <c r="D683" s="1"/>
  <c r="C684"/>
  <c r="D684" s="1"/>
  <c r="C685"/>
  <c r="D685" s="1"/>
  <c r="C686"/>
  <c r="D686" s="1"/>
  <c r="C687"/>
  <c r="D687" s="1"/>
  <c r="C688"/>
  <c r="D688" s="1"/>
  <c r="C689"/>
  <c r="D689" s="1"/>
  <c r="C690"/>
  <c r="D690" s="1"/>
  <c r="C691"/>
  <c r="D691" s="1"/>
  <c r="C692"/>
  <c r="D692" s="1"/>
  <c r="C693"/>
  <c r="D693" s="1"/>
  <c r="C694"/>
  <c r="D694" s="1"/>
  <c r="C695"/>
  <c r="D695" s="1"/>
  <c r="C696"/>
  <c r="D696" s="1"/>
  <c r="C697"/>
  <c r="D697" s="1"/>
  <c r="C698"/>
  <c r="D698" s="1"/>
  <c r="C699"/>
  <c r="D699" s="1"/>
  <c r="C700"/>
  <c r="D700" s="1"/>
  <c r="C701"/>
  <c r="D701" s="1"/>
  <c r="C702"/>
  <c r="D702" s="1"/>
  <c r="C703"/>
  <c r="D703" s="1"/>
  <c r="C704"/>
  <c r="D704" s="1"/>
  <c r="C705"/>
  <c r="D705" s="1"/>
  <c r="C706"/>
  <c r="D706" s="1"/>
  <c r="C707"/>
  <c r="D707" s="1"/>
  <c r="C708"/>
  <c r="D708" s="1"/>
  <c r="C709"/>
  <c r="D709" s="1"/>
  <c r="C710"/>
  <c r="D710" s="1"/>
  <c r="C711"/>
  <c r="D711" s="1"/>
  <c r="C712"/>
  <c r="D712" s="1"/>
  <c r="C713"/>
  <c r="D713" s="1"/>
  <c r="C714"/>
  <c r="D714" s="1"/>
  <c r="C715"/>
  <c r="D715" s="1"/>
  <c r="C716"/>
  <c r="D716" s="1"/>
  <c r="C717"/>
  <c r="D717" s="1"/>
  <c r="C718"/>
  <c r="D718" s="1"/>
  <c r="C719"/>
  <c r="D719" s="1"/>
  <c r="C720"/>
  <c r="D720" s="1"/>
  <c r="C721"/>
  <c r="D721" s="1"/>
  <c r="C722"/>
  <c r="D722" s="1"/>
  <c r="C723"/>
  <c r="D723" s="1"/>
  <c r="C724"/>
  <c r="D724" s="1"/>
  <c r="C725"/>
  <c r="D725" s="1"/>
  <c r="C726"/>
  <c r="D726" s="1"/>
  <c r="C727"/>
  <c r="D727" s="1"/>
  <c r="C728"/>
  <c r="D728" s="1"/>
  <c r="C729"/>
  <c r="D729" s="1"/>
  <c r="C730"/>
  <c r="D730" s="1"/>
  <c r="C731"/>
  <c r="D731" s="1"/>
  <c r="C732"/>
  <c r="D732" s="1"/>
  <c r="C733"/>
  <c r="D733" s="1"/>
  <c r="C734"/>
  <c r="D734" s="1"/>
  <c r="C735"/>
  <c r="D735" s="1"/>
  <c r="C736"/>
  <c r="D736" s="1"/>
  <c r="C737"/>
  <c r="D737" s="1"/>
  <c r="C738"/>
  <c r="D738" s="1"/>
  <c r="C739"/>
  <c r="D739" s="1"/>
  <c r="C740"/>
  <c r="D740" s="1"/>
  <c r="C741"/>
  <c r="D741" s="1"/>
  <c r="C742"/>
  <c r="D742" s="1"/>
  <c r="C743"/>
  <c r="D743" s="1"/>
  <c r="C744"/>
  <c r="D744" s="1"/>
  <c r="C745"/>
  <c r="D745" s="1"/>
  <c r="C746"/>
  <c r="D746" s="1"/>
  <c r="C747"/>
  <c r="D747" s="1"/>
  <c r="C748"/>
  <c r="D748" s="1"/>
  <c r="C749"/>
  <c r="D749" s="1"/>
  <c r="C750"/>
  <c r="D750" s="1"/>
  <c r="C751"/>
  <c r="D751" s="1"/>
  <c r="C752"/>
  <c r="D752" s="1"/>
  <c r="C753"/>
  <c r="D753" s="1"/>
  <c r="C754"/>
  <c r="D754" s="1"/>
  <c r="C755"/>
  <c r="D755" s="1"/>
  <c r="C756"/>
  <c r="D756" s="1"/>
  <c r="C757"/>
  <c r="D757" s="1"/>
  <c r="C758"/>
  <c r="D758" s="1"/>
  <c r="C759"/>
  <c r="D759" s="1"/>
  <c r="C760"/>
  <c r="D760" s="1"/>
  <c r="C761"/>
  <c r="D761" s="1"/>
  <c r="C762"/>
  <c r="D762" s="1"/>
  <c r="C763"/>
  <c r="D763" s="1"/>
  <c r="C764"/>
  <c r="D764" s="1"/>
  <c r="C765"/>
  <c r="D765" s="1"/>
  <c r="C766"/>
  <c r="D766" s="1"/>
  <c r="C767"/>
  <c r="D767" s="1"/>
  <c r="C768"/>
  <c r="D768" s="1"/>
  <c r="C769"/>
  <c r="D769" s="1"/>
  <c r="C770"/>
  <c r="D770" s="1"/>
  <c r="C771"/>
  <c r="D771" s="1"/>
  <c r="C772"/>
  <c r="D772" s="1"/>
  <c r="C773"/>
  <c r="D773" s="1"/>
  <c r="C774"/>
  <c r="D774" s="1"/>
  <c r="C775"/>
  <c r="D775" s="1"/>
  <c r="C776"/>
  <c r="D776" s="1"/>
  <c r="C777"/>
  <c r="D777" s="1"/>
  <c r="C778"/>
  <c r="D778" s="1"/>
  <c r="C779"/>
  <c r="D779" s="1"/>
  <c r="C780"/>
  <c r="D780" s="1"/>
  <c r="C781"/>
  <c r="D781" s="1"/>
  <c r="C782"/>
  <c r="D782" s="1"/>
  <c r="C783"/>
  <c r="D783" s="1"/>
  <c r="C784"/>
  <c r="D784" s="1"/>
  <c r="C785"/>
  <c r="D785" s="1"/>
  <c r="C786"/>
  <c r="D786" s="1"/>
  <c r="C787"/>
  <c r="D787" s="1"/>
  <c r="C788"/>
  <c r="D788" s="1"/>
  <c r="C789"/>
  <c r="D789" s="1"/>
  <c r="C790"/>
  <c r="D790" s="1"/>
  <c r="C791"/>
  <c r="D791" s="1"/>
  <c r="C792"/>
  <c r="D792" s="1"/>
  <c r="C793"/>
  <c r="D793" s="1"/>
  <c r="C794"/>
  <c r="D794" s="1"/>
  <c r="C795"/>
  <c r="D795" s="1"/>
  <c r="C796"/>
  <c r="D796" s="1"/>
  <c r="C797"/>
  <c r="D797" s="1"/>
  <c r="C798"/>
  <c r="D798" s="1"/>
  <c r="C799"/>
  <c r="D799" s="1"/>
  <c r="C800"/>
  <c r="D800" s="1"/>
  <c r="C801"/>
  <c r="D801" s="1"/>
  <c r="C802"/>
  <c r="D802" s="1"/>
  <c r="C803"/>
  <c r="D803" s="1"/>
  <c r="C804"/>
  <c r="D804" s="1"/>
  <c r="C805"/>
  <c r="D805" s="1"/>
  <c r="C806"/>
  <c r="D806" s="1"/>
  <c r="C807"/>
  <c r="D807" s="1"/>
  <c r="C808"/>
  <c r="D808" s="1"/>
  <c r="C809"/>
  <c r="D809" s="1"/>
  <c r="C810"/>
  <c r="D810" s="1"/>
  <c r="C811"/>
  <c r="D811" s="1"/>
  <c r="C812"/>
  <c r="D812" s="1"/>
  <c r="C813"/>
  <c r="D813" s="1"/>
  <c r="C814"/>
  <c r="D814" s="1"/>
  <c r="C815"/>
  <c r="D815" s="1"/>
  <c r="C816"/>
  <c r="D816" s="1"/>
  <c r="C817"/>
  <c r="D817" s="1"/>
  <c r="C818"/>
  <c r="D818" s="1"/>
  <c r="C819"/>
  <c r="D819" s="1"/>
  <c r="C820"/>
  <c r="D820" s="1"/>
  <c r="C821"/>
  <c r="D821" s="1"/>
  <c r="C822"/>
  <c r="D822" s="1"/>
  <c r="C823"/>
  <c r="D823" s="1"/>
  <c r="C824"/>
  <c r="D824" s="1"/>
  <c r="C825"/>
  <c r="D825" s="1"/>
  <c r="C826"/>
  <c r="D826" s="1"/>
  <c r="C827"/>
  <c r="D827" s="1"/>
  <c r="C828"/>
  <c r="D828" s="1"/>
  <c r="C829"/>
  <c r="D829" s="1"/>
  <c r="C830"/>
  <c r="D830" s="1"/>
  <c r="C831"/>
  <c r="D831" s="1"/>
  <c r="C832"/>
  <c r="D832" s="1"/>
  <c r="C833"/>
  <c r="D833" s="1"/>
  <c r="C834"/>
  <c r="D834" s="1"/>
  <c r="C835"/>
  <c r="D835" s="1"/>
  <c r="C836"/>
  <c r="D836" s="1"/>
  <c r="C837"/>
  <c r="D837" s="1"/>
  <c r="C838"/>
  <c r="D838" s="1"/>
  <c r="C839"/>
  <c r="D839" s="1"/>
  <c r="C840"/>
  <c r="D840" s="1"/>
  <c r="C841"/>
  <c r="D841" s="1"/>
  <c r="C842"/>
  <c r="D842" s="1"/>
  <c r="C843"/>
  <c r="D843" s="1"/>
  <c r="C844"/>
  <c r="D844" s="1"/>
  <c r="C845"/>
  <c r="D845" s="1"/>
  <c r="C846"/>
  <c r="D846" s="1"/>
  <c r="C847"/>
  <c r="D847" s="1"/>
  <c r="C848"/>
  <c r="D848" s="1"/>
  <c r="C849"/>
  <c r="D849" s="1"/>
  <c r="C850"/>
  <c r="D850" s="1"/>
  <c r="C851"/>
  <c r="D851" s="1"/>
  <c r="C852"/>
  <c r="D852" s="1"/>
  <c r="C853"/>
  <c r="D853" s="1"/>
  <c r="C854"/>
  <c r="D854" s="1"/>
  <c r="C855"/>
  <c r="D855" s="1"/>
  <c r="C856"/>
  <c r="D856" s="1"/>
  <c r="C857"/>
  <c r="D857" s="1"/>
  <c r="C858"/>
  <c r="D858" s="1"/>
  <c r="C859"/>
  <c r="D859" s="1"/>
  <c r="C860"/>
  <c r="D860" s="1"/>
  <c r="C861"/>
  <c r="D861" s="1"/>
  <c r="C862"/>
  <c r="D862" s="1"/>
  <c r="C863"/>
  <c r="D863" s="1"/>
  <c r="C864"/>
  <c r="D864" s="1"/>
  <c r="C865"/>
  <c r="D865" s="1"/>
  <c r="C866"/>
  <c r="D866" s="1"/>
  <c r="C867"/>
  <c r="D867" s="1"/>
  <c r="C868"/>
  <c r="D868" s="1"/>
  <c r="C869"/>
  <c r="D869" s="1"/>
  <c r="C870"/>
  <c r="D870" s="1"/>
  <c r="C871"/>
  <c r="D871" s="1"/>
  <c r="C872"/>
  <c r="D872" s="1"/>
  <c r="C873"/>
  <c r="D873" s="1"/>
  <c r="C874"/>
  <c r="D874" s="1"/>
  <c r="C875"/>
  <c r="D875" s="1"/>
  <c r="C876"/>
  <c r="D876" s="1"/>
  <c r="C877"/>
  <c r="D877" s="1"/>
  <c r="C878"/>
  <c r="D878" s="1"/>
  <c r="C879"/>
  <c r="D879" s="1"/>
  <c r="C880"/>
  <c r="D880" s="1"/>
  <c r="C881"/>
  <c r="D881" s="1"/>
  <c r="C882"/>
  <c r="D882" s="1"/>
  <c r="C883"/>
  <c r="D883" s="1"/>
  <c r="C884"/>
  <c r="D884" s="1"/>
  <c r="C885"/>
  <c r="D885" s="1"/>
  <c r="C886"/>
  <c r="D886" s="1"/>
  <c r="C887"/>
  <c r="D887" s="1"/>
  <c r="C888"/>
  <c r="D888" s="1"/>
  <c r="C889"/>
  <c r="D889" s="1"/>
  <c r="C890"/>
  <c r="D890" s="1"/>
  <c r="C891"/>
  <c r="D891" s="1"/>
  <c r="C892"/>
  <c r="D892" s="1"/>
  <c r="C893"/>
  <c r="D893" s="1"/>
  <c r="C894"/>
  <c r="D894" s="1"/>
  <c r="C895"/>
  <c r="D895" s="1"/>
  <c r="C896"/>
  <c r="D896" s="1"/>
  <c r="C897"/>
  <c r="D897" s="1"/>
  <c r="C898"/>
  <c r="D898" s="1"/>
  <c r="C899"/>
  <c r="D899" s="1"/>
  <c r="C900"/>
  <c r="D900" s="1"/>
  <c r="C901"/>
  <c r="D901" s="1"/>
  <c r="C902"/>
  <c r="D902" s="1"/>
  <c r="C903"/>
  <c r="D903" s="1"/>
  <c r="C904"/>
  <c r="D904" s="1"/>
  <c r="C905"/>
  <c r="D905" s="1"/>
  <c r="C906"/>
  <c r="D906" s="1"/>
  <c r="C907"/>
  <c r="D907" s="1"/>
  <c r="C908"/>
  <c r="D908" s="1"/>
  <c r="C909"/>
  <c r="D909" s="1"/>
  <c r="C910"/>
  <c r="D910" s="1"/>
  <c r="C911"/>
  <c r="D911" s="1"/>
  <c r="C912"/>
  <c r="D912" s="1"/>
  <c r="C913"/>
  <c r="D913" s="1"/>
  <c r="C914"/>
  <c r="D914" s="1"/>
  <c r="C915"/>
  <c r="D915" s="1"/>
  <c r="C916"/>
  <c r="D916" s="1"/>
  <c r="C917"/>
  <c r="D917" s="1"/>
  <c r="C918"/>
  <c r="D918" s="1"/>
  <c r="C919"/>
  <c r="D919" s="1"/>
  <c r="C920"/>
  <c r="D920" s="1"/>
  <c r="C921"/>
  <c r="D921" s="1"/>
  <c r="C922"/>
  <c r="D922" s="1"/>
  <c r="C923"/>
  <c r="D923" s="1"/>
  <c r="C924"/>
  <c r="D924" s="1"/>
  <c r="C925"/>
  <c r="D925" s="1"/>
  <c r="C926"/>
  <c r="D926" s="1"/>
  <c r="C927"/>
  <c r="D927" s="1"/>
  <c r="C928"/>
  <c r="D928" s="1"/>
  <c r="C929"/>
  <c r="D929" s="1"/>
  <c r="C930"/>
  <c r="D930" s="1"/>
  <c r="C931"/>
  <c r="D931" s="1"/>
  <c r="C932"/>
  <c r="D932" s="1"/>
  <c r="C933"/>
  <c r="D933" s="1"/>
  <c r="C934"/>
  <c r="D934" s="1"/>
  <c r="C935"/>
  <c r="D935" s="1"/>
  <c r="C936"/>
  <c r="D936" s="1"/>
  <c r="C937"/>
  <c r="D937" s="1"/>
  <c r="C938"/>
  <c r="D938" s="1"/>
  <c r="C939"/>
  <c r="D939" s="1"/>
  <c r="C940"/>
  <c r="D940" s="1"/>
  <c r="C941"/>
  <c r="D941" s="1"/>
  <c r="C942"/>
  <c r="D942" s="1"/>
  <c r="C943"/>
  <c r="D943" s="1"/>
  <c r="C944"/>
  <c r="D944" s="1"/>
  <c r="C945"/>
  <c r="D945" s="1"/>
  <c r="C946"/>
  <c r="D946" s="1"/>
  <c r="C947"/>
  <c r="D947" s="1"/>
  <c r="C948"/>
  <c r="D948" s="1"/>
  <c r="C949"/>
  <c r="D949" s="1"/>
  <c r="C950"/>
  <c r="D950" s="1"/>
  <c r="C951"/>
  <c r="D951" s="1"/>
  <c r="C952"/>
  <c r="D952" s="1"/>
  <c r="C953"/>
  <c r="D953" s="1"/>
  <c r="C954"/>
  <c r="D954" s="1"/>
  <c r="C955"/>
  <c r="D955" s="1"/>
  <c r="C956"/>
  <c r="D956" s="1"/>
  <c r="C957"/>
  <c r="D957" s="1"/>
  <c r="C958"/>
  <c r="D958" s="1"/>
  <c r="C959"/>
  <c r="D959" s="1"/>
  <c r="C960"/>
  <c r="D960" s="1"/>
  <c r="C961"/>
  <c r="D961" s="1"/>
  <c r="C962"/>
  <c r="D962" s="1"/>
  <c r="C963"/>
  <c r="D963" s="1"/>
  <c r="C964"/>
  <c r="D964" s="1"/>
  <c r="C965"/>
  <c r="D965" s="1"/>
  <c r="C966"/>
  <c r="D966" s="1"/>
  <c r="C967"/>
  <c r="D967" s="1"/>
  <c r="C968"/>
  <c r="D968" s="1"/>
  <c r="C969"/>
  <c r="D969" s="1"/>
  <c r="C970"/>
  <c r="D970" s="1"/>
  <c r="C971"/>
  <c r="D971" s="1"/>
  <c r="C972"/>
  <c r="D972" s="1"/>
  <c r="C973"/>
  <c r="D973" s="1"/>
  <c r="C974"/>
  <c r="D974" s="1"/>
  <c r="C975"/>
  <c r="D975" s="1"/>
  <c r="C976"/>
  <c r="D976" s="1"/>
  <c r="C977"/>
  <c r="D977" s="1"/>
  <c r="C978"/>
  <c r="D978" s="1"/>
  <c r="C979"/>
  <c r="D979" s="1"/>
  <c r="C980"/>
  <c r="D980" s="1"/>
  <c r="C981"/>
  <c r="D981" s="1"/>
  <c r="C982"/>
  <c r="D982" s="1"/>
  <c r="C983"/>
  <c r="D983" s="1"/>
  <c r="C984"/>
  <c r="D984" s="1"/>
  <c r="C985"/>
  <c r="D985" s="1"/>
  <c r="C986"/>
  <c r="D986" s="1"/>
  <c r="C987"/>
  <c r="D987" s="1"/>
  <c r="C988"/>
  <c r="D988" s="1"/>
  <c r="C989"/>
  <c r="D989" s="1"/>
  <c r="C990"/>
  <c r="D990" s="1"/>
  <c r="C991"/>
  <c r="D991" s="1"/>
  <c r="C992"/>
  <c r="D992" s="1"/>
  <c r="C993"/>
  <c r="D993" s="1"/>
  <c r="C994"/>
  <c r="D994" s="1"/>
  <c r="C995"/>
  <c r="D995" s="1"/>
  <c r="C996"/>
  <c r="D996" s="1"/>
  <c r="C997"/>
  <c r="D997" s="1"/>
  <c r="C998"/>
  <c r="D998" s="1"/>
  <c r="C999"/>
  <c r="D999" s="1"/>
  <c r="C1000"/>
  <c r="D1000" s="1"/>
  <c r="C525"/>
  <c r="E538"/>
  <c r="F538" s="1"/>
  <c r="G538"/>
  <c r="H538" s="1"/>
  <c r="E539"/>
  <c r="F539"/>
  <c r="G539"/>
  <c r="H539"/>
  <c r="E540"/>
  <c r="F540" s="1"/>
  <c r="G540"/>
  <c r="H540" s="1"/>
  <c r="E541"/>
  <c r="F541"/>
  <c r="G541"/>
  <c r="H541" s="1"/>
  <c r="E542"/>
  <c r="F542"/>
  <c r="G542"/>
  <c r="H542"/>
  <c r="E543"/>
  <c r="F543" s="1"/>
  <c r="G543"/>
  <c r="H543" s="1"/>
  <c r="E544"/>
  <c r="F544" s="1"/>
  <c r="G544"/>
  <c r="H544" s="1"/>
  <c r="E545"/>
  <c r="F545" s="1"/>
  <c r="G545"/>
  <c r="H545" s="1"/>
  <c r="E546"/>
  <c r="F546" s="1"/>
  <c r="G546"/>
  <c r="H546"/>
  <c r="E547"/>
  <c r="F547"/>
  <c r="G547"/>
  <c r="H547" s="1"/>
  <c r="E548"/>
  <c r="F548" s="1"/>
  <c r="G548"/>
  <c r="H548" s="1"/>
  <c r="E549"/>
  <c r="G549"/>
  <c r="E550"/>
  <c r="F550"/>
  <c r="G550"/>
  <c r="H550" s="1"/>
  <c r="E551"/>
  <c r="F551"/>
  <c r="G551"/>
  <c r="H551" s="1"/>
  <c r="E552"/>
  <c r="F552" s="1"/>
  <c r="G552"/>
  <c r="H552"/>
  <c r="E553"/>
  <c r="F553"/>
  <c r="G553"/>
  <c r="H553" s="1"/>
  <c r="E554"/>
  <c r="F554"/>
  <c r="G554"/>
  <c r="H554" s="1"/>
  <c r="E555"/>
  <c r="F555" s="1"/>
  <c r="G555"/>
  <c r="H555"/>
  <c r="E556"/>
  <c r="F556" s="1"/>
  <c r="G556"/>
  <c r="H556"/>
  <c r="E557"/>
  <c r="F557"/>
  <c r="G557"/>
  <c r="H557" s="1"/>
  <c r="E558"/>
  <c r="F558" s="1"/>
  <c r="G558"/>
  <c r="H558"/>
  <c r="E559"/>
  <c r="F559" s="1"/>
  <c r="G559"/>
  <c r="H559"/>
  <c r="E560"/>
  <c r="F560" s="1"/>
  <c r="G560"/>
  <c r="H560" s="1"/>
  <c r="E561"/>
  <c r="F561" s="1"/>
  <c r="G561"/>
  <c r="H561" s="1"/>
  <c r="E562"/>
  <c r="F562" s="1"/>
  <c r="G562"/>
  <c r="H562"/>
  <c r="E563"/>
  <c r="F563"/>
  <c r="G563"/>
  <c r="H563" s="1"/>
  <c r="E564"/>
  <c r="F564" s="1"/>
  <c r="G564"/>
  <c r="H564" s="1"/>
  <c r="E565"/>
  <c r="F565" s="1"/>
  <c r="G565"/>
  <c r="H565" s="1"/>
  <c r="E566"/>
  <c r="F566"/>
  <c r="G566"/>
  <c r="H566" s="1"/>
  <c r="E567"/>
  <c r="F567"/>
  <c r="G567"/>
  <c r="H567" s="1"/>
  <c r="E568"/>
  <c r="F568" s="1"/>
  <c r="G568"/>
  <c r="H568"/>
  <c r="E569"/>
  <c r="F569"/>
  <c r="G569"/>
  <c r="H569" s="1"/>
  <c r="E570"/>
  <c r="F570"/>
  <c r="G570"/>
  <c r="H570" s="1"/>
  <c r="E571"/>
  <c r="F571" s="1"/>
  <c r="G571"/>
  <c r="H571"/>
  <c r="E572"/>
  <c r="F572" s="1"/>
  <c r="G572"/>
  <c r="H572"/>
  <c r="E573"/>
  <c r="F573"/>
  <c r="G573"/>
  <c r="H573" s="1"/>
  <c r="E574"/>
  <c r="F574" s="1"/>
  <c r="G574"/>
  <c r="H574"/>
  <c r="E575"/>
  <c r="F575" s="1"/>
  <c r="G575"/>
  <c r="H575"/>
  <c r="E576"/>
  <c r="F576" s="1"/>
  <c r="G576"/>
  <c r="H576" s="1"/>
  <c r="E577"/>
  <c r="F577" s="1"/>
  <c r="G577"/>
  <c r="H577" s="1"/>
  <c r="E578"/>
  <c r="F578" s="1"/>
  <c r="G578"/>
  <c r="H578"/>
  <c r="E579"/>
  <c r="F579"/>
  <c r="G579"/>
  <c r="H579" s="1"/>
  <c r="E580"/>
  <c r="F580" s="1"/>
  <c r="G580"/>
  <c r="H580" s="1"/>
  <c r="E581"/>
  <c r="F581" s="1"/>
  <c r="G581"/>
  <c r="H581" s="1"/>
  <c r="E582"/>
  <c r="F582"/>
  <c r="G582"/>
  <c r="H582" s="1"/>
  <c r="E583"/>
  <c r="F583"/>
  <c r="G583"/>
  <c r="H583" s="1"/>
  <c r="E584"/>
  <c r="F584" s="1"/>
  <c r="G584"/>
  <c r="H584"/>
  <c r="E585"/>
  <c r="F585"/>
  <c r="G585"/>
  <c r="H585" s="1"/>
  <c r="E586"/>
  <c r="F586"/>
  <c r="G586"/>
  <c r="H586" s="1"/>
  <c r="E587"/>
  <c r="F587" s="1"/>
  <c r="G587"/>
  <c r="H587"/>
  <c r="E588"/>
  <c r="F588" s="1"/>
  <c r="G588"/>
  <c r="H588"/>
  <c r="E589"/>
  <c r="F589"/>
  <c r="G589"/>
  <c r="H589" s="1"/>
  <c r="E590"/>
  <c r="F590" s="1"/>
  <c r="G590"/>
  <c r="H590"/>
  <c r="E591"/>
  <c r="F591" s="1"/>
  <c r="G591"/>
  <c r="H591"/>
  <c r="E592"/>
  <c r="F592" s="1"/>
  <c r="G592"/>
  <c r="H592" s="1"/>
  <c r="E593"/>
  <c r="F593" s="1"/>
  <c r="G593"/>
  <c r="H593" s="1"/>
  <c r="E594"/>
  <c r="F594"/>
  <c r="G594"/>
  <c r="H594"/>
  <c r="E595"/>
  <c r="F595"/>
  <c r="G595"/>
  <c r="H595" s="1"/>
  <c r="E596"/>
  <c r="F596" s="1"/>
  <c r="G596"/>
  <c r="H596" s="1"/>
  <c r="E597"/>
  <c r="F597"/>
  <c r="G597"/>
  <c r="H597" s="1"/>
  <c r="E598"/>
  <c r="F598"/>
  <c r="G598"/>
  <c r="H598" s="1"/>
  <c r="E599"/>
  <c r="F599"/>
  <c r="G599"/>
  <c r="H599" s="1"/>
  <c r="E600"/>
  <c r="F600" s="1"/>
  <c r="G600"/>
  <c r="H600" s="1"/>
  <c r="E601"/>
  <c r="F601"/>
  <c r="G601"/>
  <c r="H601" s="1"/>
  <c r="E602"/>
  <c r="F602"/>
  <c r="G602"/>
  <c r="H602" s="1"/>
  <c r="E603"/>
  <c r="F603" s="1"/>
  <c r="G603"/>
  <c r="H603" s="1"/>
  <c r="E604"/>
  <c r="F604" s="1"/>
  <c r="G604"/>
  <c r="H604"/>
  <c r="E605"/>
  <c r="F605"/>
  <c r="G605"/>
  <c r="H605" s="1"/>
  <c r="E606"/>
  <c r="F606" s="1"/>
  <c r="G606"/>
  <c r="H606" s="1"/>
  <c r="E607"/>
  <c r="F607" s="1"/>
  <c r="G607"/>
  <c r="H607"/>
  <c r="E608"/>
  <c r="F608" s="1"/>
  <c r="G608"/>
  <c r="H608" s="1"/>
  <c r="E609"/>
  <c r="F609" s="1"/>
  <c r="G609"/>
  <c r="H609" s="1"/>
  <c r="E610"/>
  <c r="F610" s="1"/>
  <c r="G610"/>
  <c r="H610"/>
  <c r="E611"/>
  <c r="F611" s="1"/>
  <c r="G611"/>
  <c r="H611" s="1"/>
  <c r="E612"/>
  <c r="F612" s="1"/>
  <c r="G612"/>
  <c r="H612"/>
  <c r="E613"/>
  <c r="F613" s="1"/>
  <c r="G613"/>
  <c r="H613" s="1"/>
  <c r="E614"/>
  <c r="F614" s="1"/>
  <c r="G614"/>
  <c r="H614" s="1"/>
  <c r="E615"/>
  <c r="F615"/>
  <c r="G615"/>
  <c r="H615"/>
  <c r="E616"/>
  <c r="F616" s="1"/>
  <c r="G616"/>
  <c r="H616"/>
  <c r="E617"/>
  <c r="F617" s="1"/>
  <c r="G617"/>
  <c r="H617" s="1"/>
  <c r="E618"/>
  <c r="F618"/>
  <c r="G618"/>
  <c r="H618"/>
  <c r="E619"/>
  <c r="F619" s="1"/>
  <c r="G619"/>
  <c r="H619"/>
  <c r="E620"/>
  <c r="F620" s="1"/>
  <c r="G620"/>
  <c r="H620"/>
  <c r="E621"/>
  <c r="F621"/>
  <c r="G621"/>
  <c r="H621" s="1"/>
  <c r="E622"/>
  <c r="F622" s="1"/>
  <c r="G622"/>
  <c r="H622"/>
  <c r="E623"/>
  <c r="F623"/>
  <c r="G623"/>
  <c r="H623"/>
  <c r="E624"/>
  <c r="F624" s="1"/>
  <c r="G624"/>
  <c r="H624" s="1"/>
  <c r="E625"/>
  <c r="F625" s="1"/>
  <c r="G625"/>
  <c r="H625" s="1"/>
  <c r="E626"/>
  <c r="F626"/>
  <c r="G626"/>
  <c r="H626"/>
  <c r="E627"/>
  <c r="F627"/>
  <c r="G627"/>
  <c r="H627" s="1"/>
  <c r="E628"/>
  <c r="F628" s="1"/>
  <c r="G628"/>
  <c r="H628" s="1"/>
  <c r="E629"/>
  <c r="F629"/>
  <c r="G629"/>
  <c r="H629" s="1"/>
  <c r="E630"/>
  <c r="F630"/>
  <c r="G630"/>
  <c r="H630" s="1"/>
  <c r="E631"/>
  <c r="F631"/>
  <c r="G631"/>
  <c r="H631" s="1"/>
  <c r="E632"/>
  <c r="F632" s="1"/>
  <c r="G632"/>
  <c r="H632" s="1"/>
  <c r="E633"/>
  <c r="F633"/>
  <c r="G633"/>
  <c r="H633" s="1"/>
  <c r="E634"/>
  <c r="F634"/>
  <c r="G634"/>
  <c r="H634" s="1"/>
  <c r="E635"/>
  <c r="F635" s="1"/>
  <c r="G635"/>
  <c r="H635" s="1"/>
  <c r="E636"/>
  <c r="F636" s="1"/>
  <c r="G636"/>
  <c r="H636"/>
  <c r="E637"/>
  <c r="F637"/>
  <c r="G637"/>
  <c r="H637" s="1"/>
  <c r="E638"/>
  <c r="F638" s="1"/>
  <c r="G638"/>
  <c r="H638" s="1"/>
  <c r="E639"/>
  <c r="F639" s="1"/>
  <c r="G639"/>
  <c r="H639"/>
  <c r="E640"/>
  <c r="F640" s="1"/>
  <c r="G640"/>
  <c r="H640" s="1"/>
  <c r="E641"/>
  <c r="F641" s="1"/>
  <c r="G641"/>
  <c r="H641" s="1"/>
  <c r="E642"/>
  <c r="F642" s="1"/>
  <c r="G642"/>
  <c r="H642"/>
  <c r="E643"/>
  <c r="F643" s="1"/>
  <c r="G643"/>
  <c r="H643" s="1"/>
  <c r="E644"/>
  <c r="F644" s="1"/>
  <c r="G644"/>
  <c r="H644"/>
  <c r="E645"/>
  <c r="F645" s="1"/>
  <c r="G645"/>
  <c r="H645" s="1"/>
  <c r="E646"/>
  <c r="F646" s="1"/>
  <c r="G646"/>
  <c r="H646" s="1"/>
  <c r="E647"/>
  <c r="F647"/>
  <c r="G647"/>
  <c r="H647"/>
  <c r="E648"/>
  <c r="F648" s="1"/>
  <c r="G648"/>
  <c r="H648"/>
  <c r="E649"/>
  <c r="F649" s="1"/>
  <c r="G649"/>
  <c r="H649" s="1"/>
  <c r="E650"/>
  <c r="F650"/>
  <c r="G650"/>
  <c r="H650"/>
  <c r="E651"/>
  <c r="F651" s="1"/>
  <c r="G651"/>
  <c r="H651"/>
  <c r="E652"/>
  <c r="F652" s="1"/>
  <c r="G652"/>
  <c r="H652"/>
  <c r="E653"/>
  <c r="F653"/>
  <c r="G653"/>
  <c r="H653" s="1"/>
  <c r="E654"/>
  <c r="F654" s="1"/>
  <c r="G654"/>
  <c r="H654"/>
  <c r="E655"/>
  <c r="F655"/>
  <c r="G655"/>
  <c r="H655"/>
  <c r="E656"/>
  <c r="F656" s="1"/>
  <c r="G656"/>
  <c r="H656" s="1"/>
  <c r="E657"/>
  <c r="F657" s="1"/>
  <c r="G657"/>
  <c r="H657" s="1"/>
  <c r="E658"/>
  <c r="F658"/>
  <c r="G658"/>
  <c r="H658"/>
  <c r="E659"/>
  <c r="F659"/>
  <c r="G659"/>
  <c r="H659" s="1"/>
  <c r="E660"/>
  <c r="F660" s="1"/>
  <c r="G660"/>
  <c r="H660" s="1"/>
  <c r="E661"/>
  <c r="F661"/>
  <c r="G661"/>
  <c r="H661" s="1"/>
  <c r="E662"/>
  <c r="F662"/>
  <c r="G662"/>
  <c r="H662" s="1"/>
  <c r="E663"/>
  <c r="F663"/>
  <c r="G663"/>
  <c r="H663" s="1"/>
  <c r="E664"/>
  <c r="F664" s="1"/>
  <c r="G664"/>
  <c r="H664" s="1"/>
  <c r="E665"/>
  <c r="F665"/>
  <c r="G665"/>
  <c r="H665" s="1"/>
  <c r="E666"/>
  <c r="F666"/>
  <c r="G666"/>
  <c r="H666" s="1"/>
  <c r="E667"/>
  <c r="F667" s="1"/>
  <c r="G667"/>
  <c r="H667" s="1"/>
  <c r="E668"/>
  <c r="F668" s="1"/>
  <c r="G668"/>
  <c r="H668"/>
  <c r="E669"/>
  <c r="F669"/>
  <c r="G669"/>
  <c r="H669" s="1"/>
  <c r="E670"/>
  <c r="F670" s="1"/>
  <c r="G670"/>
  <c r="H670" s="1"/>
  <c r="E671"/>
  <c r="F671" s="1"/>
  <c r="G671"/>
  <c r="H671"/>
  <c r="E672"/>
  <c r="F672" s="1"/>
  <c r="G672"/>
  <c r="H672" s="1"/>
  <c r="E673"/>
  <c r="F673" s="1"/>
  <c r="G673"/>
  <c r="H673" s="1"/>
  <c r="E674"/>
  <c r="F674" s="1"/>
  <c r="G674"/>
  <c r="H674"/>
  <c r="E675"/>
  <c r="F675" s="1"/>
  <c r="G675"/>
  <c r="H675" s="1"/>
  <c r="E676"/>
  <c r="F676" s="1"/>
  <c r="G676"/>
  <c r="H676"/>
  <c r="E677"/>
  <c r="F677" s="1"/>
  <c r="G677"/>
  <c r="H677" s="1"/>
  <c r="E678"/>
  <c r="F678" s="1"/>
  <c r="G678"/>
  <c r="H678" s="1"/>
  <c r="E679"/>
  <c r="F679"/>
  <c r="G679"/>
  <c r="H679"/>
  <c r="E680"/>
  <c r="F680" s="1"/>
  <c r="G680"/>
  <c r="H680"/>
  <c r="E681"/>
  <c r="F681" s="1"/>
  <c r="G681"/>
  <c r="H681" s="1"/>
  <c r="E682"/>
  <c r="F682"/>
  <c r="G682"/>
  <c r="H682"/>
  <c r="E683"/>
  <c r="F683" s="1"/>
  <c r="G683"/>
  <c r="H683"/>
  <c r="E684"/>
  <c r="F684" s="1"/>
  <c r="G684"/>
  <c r="H684"/>
  <c r="E685"/>
  <c r="F685"/>
  <c r="G685"/>
  <c r="H685" s="1"/>
  <c r="E686"/>
  <c r="F686" s="1"/>
  <c r="G686"/>
  <c r="H686"/>
  <c r="E687"/>
  <c r="F687"/>
  <c r="G687"/>
  <c r="H687"/>
  <c r="E688"/>
  <c r="F688" s="1"/>
  <c r="G688"/>
  <c r="H688" s="1"/>
  <c r="E689"/>
  <c r="F689" s="1"/>
  <c r="G689"/>
  <c r="H689" s="1"/>
  <c r="E690"/>
  <c r="F690"/>
  <c r="G690"/>
  <c r="H690"/>
  <c r="E691"/>
  <c r="F691"/>
  <c r="G691"/>
  <c r="H691" s="1"/>
  <c r="E692"/>
  <c r="F692" s="1"/>
  <c r="G692"/>
  <c r="H692" s="1"/>
  <c r="E693"/>
  <c r="F693"/>
  <c r="G693"/>
  <c r="H693" s="1"/>
  <c r="E694"/>
  <c r="F694"/>
  <c r="G694"/>
  <c r="H694" s="1"/>
  <c r="E695"/>
  <c r="F695"/>
  <c r="G695"/>
  <c r="H695" s="1"/>
  <c r="E696"/>
  <c r="F696" s="1"/>
  <c r="G696"/>
  <c r="H696" s="1"/>
  <c r="E697"/>
  <c r="F697"/>
  <c r="G697"/>
  <c r="H697" s="1"/>
  <c r="E698"/>
  <c r="F698"/>
  <c r="G698"/>
  <c r="H698" s="1"/>
  <c r="E699"/>
  <c r="F699" s="1"/>
  <c r="G699"/>
  <c r="H699" s="1"/>
  <c r="E700"/>
  <c r="F700" s="1"/>
  <c r="G700"/>
  <c r="H700"/>
  <c r="E701"/>
  <c r="F701"/>
  <c r="G701"/>
  <c r="H701" s="1"/>
  <c r="E702"/>
  <c r="F702" s="1"/>
  <c r="G702"/>
  <c r="H702" s="1"/>
  <c r="E703"/>
  <c r="F703" s="1"/>
  <c r="G703"/>
  <c r="H703"/>
  <c r="E704"/>
  <c r="F704" s="1"/>
  <c r="G704"/>
  <c r="H704" s="1"/>
  <c r="E705"/>
  <c r="F705" s="1"/>
  <c r="G705"/>
  <c r="H705" s="1"/>
  <c r="E706"/>
  <c r="F706" s="1"/>
  <c r="G706"/>
  <c r="H706"/>
  <c r="E707"/>
  <c r="F707" s="1"/>
  <c r="G707"/>
  <c r="H707" s="1"/>
  <c r="E708"/>
  <c r="F708" s="1"/>
  <c r="G708"/>
  <c r="H708"/>
  <c r="E709"/>
  <c r="F709" s="1"/>
  <c r="G709"/>
  <c r="H709" s="1"/>
  <c r="E710"/>
  <c r="F710" s="1"/>
  <c r="G710"/>
  <c r="H710" s="1"/>
  <c r="E711"/>
  <c r="F711"/>
  <c r="G711"/>
  <c r="H711"/>
  <c r="E712"/>
  <c r="F712" s="1"/>
  <c r="G712"/>
  <c r="H712"/>
  <c r="E713"/>
  <c r="F713" s="1"/>
  <c r="G713"/>
  <c r="H713" s="1"/>
  <c r="E714"/>
  <c r="F714"/>
  <c r="G714"/>
  <c r="H714"/>
  <c r="E715"/>
  <c r="F715" s="1"/>
  <c r="G715"/>
  <c r="H715"/>
  <c r="E716"/>
  <c r="F716" s="1"/>
  <c r="G716"/>
  <c r="H716"/>
  <c r="E717"/>
  <c r="F717"/>
  <c r="G717"/>
  <c r="H717" s="1"/>
  <c r="E718"/>
  <c r="F718" s="1"/>
  <c r="G718"/>
  <c r="H718"/>
  <c r="E719"/>
  <c r="F719"/>
  <c r="G719"/>
  <c r="H719"/>
  <c r="E720"/>
  <c r="F720" s="1"/>
  <c r="G720"/>
  <c r="H720" s="1"/>
  <c r="E721"/>
  <c r="F721" s="1"/>
  <c r="G721"/>
  <c r="H721" s="1"/>
  <c r="E722"/>
  <c r="F722"/>
  <c r="G722"/>
  <c r="H722"/>
  <c r="E723"/>
  <c r="F723"/>
  <c r="G723"/>
  <c r="H723" s="1"/>
  <c r="E724"/>
  <c r="F724" s="1"/>
  <c r="G724"/>
  <c r="H724" s="1"/>
  <c r="E725"/>
  <c r="F725"/>
  <c r="G725"/>
  <c r="H725" s="1"/>
  <c r="E726"/>
  <c r="F726"/>
  <c r="G726"/>
  <c r="H726" s="1"/>
  <c r="E727"/>
  <c r="F727"/>
  <c r="G727"/>
  <c r="H727" s="1"/>
  <c r="E728"/>
  <c r="F728" s="1"/>
  <c r="G728"/>
  <c r="H728" s="1"/>
  <c r="E729"/>
  <c r="F729"/>
  <c r="G729"/>
  <c r="H729" s="1"/>
  <c r="E730"/>
  <c r="F730"/>
  <c r="G730"/>
  <c r="H730" s="1"/>
  <c r="E731"/>
  <c r="F731" s="1"/>
  <c r="G731"/>
  <c r="H731" s="1"/>
  <c r="E732"/>
  <c r="F732" s="1"/>
  <c r="G732"/>
  <c r="H732"/>
  <c r="E733"/>
  <c r="F733"/>
  <c r="G733"/>
  <c r="H733" s="1"/>
  <c r="E734"/>
  <c r="F734" s="1"/>
  <c r="G734"/>
  <c r="H734" s="1"/>
  <c r="E735"/>
  <c r="F735" s="1"/>
  <c r="G735"/>
  <c r="H735"/>
  <c r="E736"/>
  <c r="F736" s="1"/>
  <c r="G736"/>
  <c r="H736" s="1"/>
  <c r="E737"/>
  <c r="F737" s="1"/>
  <c r="G737"/>
  <c r="H737" s="1"/>
  <c r="E738"/>
  <c r="F738" s="1"/>
  <c r="G738"/>
  <c r="H738"/>
  <c r="E739"/>
  <c r="F739" s="1"/>
  <c r="G739"/>
  <c r="H739" s="1"/>
  <c r="E740"/>
  <c r="F740" s="1"/>
  <c r="G740"/>
  <c r="H740"/>
  <c r="E741"/>
  <c r="F741" s="1"/>
  <c r="G741"/>
  <c r="H741" s="1"/>
  <c r="E742"/>
  <c r="F742" s="1"/>
  <c r="G742"/>
  <c r="H742" s="1"/>
  <c r="E743"/>
  <c r="F743"/>
  <c r="G743"/>
  <c r="H743"/>
  <c r="E744"/>
  <c r="F744" s="1"/>
  <c r="G744"/>
  <c r="H744"/>
  <c r="E745"/>
  <c r="F745" s="1"/>
  <c r="G745"/>
  <c r="H745" s="1"/>
  <c r="E746"/>
  <c r="F746"/>
  <c r="G746"/>
  <c r="H746"/>
  <c r="E747"/>
  <c r="F747" s="1"/>
  <c r="G747"/>
  <c r="H747"/>
  <c r="E748"/>
  <c r="F748" s="1"/>
  <c r="G748"/>
  <c r="H748"/>
  <c r="E749"/>
  <c r="F749"/>
  <c r="G749"/>
  <c r="H749" s="1"/>
  <c r="E750"/>
  <c r="F750" s="1"/>
  <c r="G750"/>
  <c r="H750"/>
  <c r="E751"/>
  <c r="F751"/>
  <c r="G751"/>
  <c r="H751"/>
  <c r="E752"/>
  <c r="F752" s="1"/>
  <c r="G752"/>
  <c r="H752" s="1"/>
  <c r="E753"/>
  <c r="F753" s="1"/>
  <c r="G753"/>
  <c r="H753" s="1"/>
  <c r="E754"/>
  <c r="F754"/>
  <c r="G754"/>
  <c r="H754"/>
  <c r="E755"/>
  <c r="F755"/>
  <c r="G755"/>
  <c r="H755" s="1"/>
  <c r="E756"/>
  <c r="F756" s="1"/>
  <c r="G756"/>
  <c r="H756" s="1"/>
  <c r="E757"/>
  <c r="F757"/>
  <c r="G757"/>
  <c r="H757" s="1"/>
  <c r="E758"/>
  <c r="F758"/>
  <c r="G758"/>
  <c r="H758" s="1"/>
  <c r="E759"/>
  <c r="F759"/>
  <c r="G759"/>
  <c r="H759" s="1"/>
  <c r="E760"/>
  <c r="F760" s="1"/>
  <c r="G760"/>
  <c r="H760" s="1"/>
  <c r="E761"/>
  <c r="F761"/>
  <c r="G761"/>
  <c r="H761" s="1"/>
  <c r="E762"/>
  <c r="F762"/>
  <c r="G762"/>
  <c r="H762" s="1"/>
  <c r="E763"/>
  <c r="F763" s="1"/>
  <c r="G763"/>
  <c r="H763" s="1"/>
  <c r="E764"/>
  <c r="F764" s="1"/>
  <c r="G764"/>
  <c r="H764"/>
  <c r="E765"/>
  <c r="F765"/>
  <c r="G765"/>
  <c r="H765" s="1"/>
  <c r="E766"/>
  <c r="F766" s="1"/>
  <c r="G766"/>
  <c r="H766" s="1"/>
  <c r="E767"/>
  <c r="F767" s="1"/>
  <c r="G767"/>
  <c r="H767"/>
  <c r="E768"/>
  <c r="F768" s="1"/>
  <c r="G768"/>
  <c r="H768" s="1"/>
  <c r="E769"/>
  <c r="F769" s="1"/>
  <c r="G769"/>
  <c r="H769" s="1"/>
  <c r="E770"/>
  <c r="F770" s="1"/>
  <c r="G770"/>
  <c r="H770"/>
  <c r="E771"/>
  <c r="F771" s="1"/>
  <c r="G771"/>
  <c r="H771" s="1"/>
  <c r="E772"/>
  <c r="F772" s="1"/>
  <c r="G772"/>
  <c r="H772"/>
  <c r="E773"/>
  <c r="F773" s="1"/>
  <c r="G773"/>
  <c r="H773" s="1"/>
  <c r="E774"/>
  <c r="F774" s="1"/>
  <c r="G774"/>
  <c r="H774" s="1"/>
  <c r="E775"/>
  <c r="F775"/>
  <c r="G775"/>
  <c r="H775"/>
  <c r="E776"/>
  <c r="F776" s="1"/>
  <c r="G776"/>
  <c r="H776"/>
  <c r="E777"/>
  <c r="F777" s="1"/>
  <c r="G777"/>
  <c r="H777" s="1"/>
  <c r="E778"/>
  <c r="F778"/>
  <c r="G778"/>
  <c r="H778"/>
  <c r="E779"/>
  <c r="F779" s="1"/>
  <c r="G779"/>
  <c r="H779"/>
  <c r="E780"/>
  <c r="F780" s="1"/>
  <c r="G780"/>
  <c r="H780"/>
  <c r="E781"/>
  <c r="F781"/>
  <c r="G781"/>
  <c r="H781" s="1"/>
  <c r="E782"/>
  <c r="F782" s="1"/>
  <c r="G782"/>
  <c r="H782"/>
  <c r="E783"/>
  <c r="F783"/>
  <c r="G783"/>
  <c r="H783"/>
  <c r="E784"/>
  <c r="F784" s="1"/>
  <c r="G784"/>
  <c r="H784" s="1"/>
  <c r="E785"/>
  <c r="F785" s="1"/>
  <c r="G785"/>
  <c r="H785" s="1"/>
  <c r="E786"/>
  <c r="F786"/>
  <c r="G786"/>
  <c r="H786"/>
  <c r="E787"/>
  <c r="F787"/>
  <c r="G787"/>
  <c r="H787" s="1"/>
  <c r="E788"/>
  <c r="F788" s="1"/>
  <c r="G788"/>
  <c r="H788" s="1"/>
  <c r="E789"/>
  <c r="F789"/>
  <c r="G789"/>
  <c r="H789" s="1"/>
  <c r="E790"/>
  <c r="F790"/>
  <c r="G790"/>
  <c r="H790" s="1"/>
  <c r="E791"/>
  <c r="F791"/>
  <c r="G791"/>
  <c r="H791" s="1"/>
  <c r="E792"/>
  <c r="F792" s="1"/>
  <c r="G792"/>
  <c r="H792" s="1"/>
  <c r="E793"/>
  <c r="F793"/>
  <c r="G793"/>
  <c r="H793" s="1"/>
  <c r="E794"/>
  <c r="F794"/>
  <c r="G794"/>
  <c r="H794" s="1"/>
  <c r="E795"/>
  <c r="F795" s="1"/>
  <c r="G795"/>
  <c r="H795" s="1"/>
  <c r="E796"/>
  <c r="F796" s="1"/>
  <c r="G796"/>
  <c r="H796"/>
  <c r="E797"/>
  <c r="F797"/>
  <c r="G797"/>
  <c r="H797" s="1"/>
  <c r="E798"/>
  <c r="F798" s="1"/>
  <c r="G798"/>
  <c r="H798" s="1"/>
  <c r="E799"/>
  <c r="F799" s="1"/>
  <c r="G799"/>
  <c r="H799"/>
  <c r="E800"/>
  <c r="F800" s="1"/>
  <c r="G800"/>
  <c r="H800" s="1"/>
  <c r="E801"/>
  <c r="F801" s="1"/>
  <c r="G801"/>
  <c r="H801" s="1"/>
  <c r="E802"/>
  <c r="F802" s="1"/>
  <c r="G802"/>
  <c r="H802"/>
  <c r="E803"/>
  <c r="F803" s="1"/>
  <c r="G803"/>
  <c r="H803" s="1"/>
  <c r="E804"/>
  <c r="F804" s="1"/>
  <c r="G804"/>
  <c r="H804"/>
  <c r="E805"/>
  <c r="F805" s="1"/>
  <c r="G805"/>
  <c r="H805" s="1"/>
  <c r="E806"/>
  <c r="F806" s="1"/>
  <c r="G806"/>
  <c r="H806"/>
  <c r="E807"/>
  <c r="F807"/>
  <c r="G807"/>
  <c r="H807"/>
  <c r="E808"/>
  <c r="F808" s="1"/>
  <c r="G808"/>
  <c r="H808"/>
  <c r="E809"/>
  <c r="F809" s="1"/>
  <c r="G809"/>
  <c r="H809" s="1"/>
  <c r="E810"/>
  <c r="F810"/>
  <c r="G810"/>
  <c r="H810"/>
  <c r="E811"/>
  <c r="F811"/>
  <c r="G811"/>
  <c r="H811"/>
  <c r="E812"/>
  <c r="F812" s="1"/>
  <c r="G812"/>
  <c r="H812"/>
  <c r="E813"/>
  <c r="F813"/>
  <c r="G813"/>
  <c r="H813" s="1"/>
  <c r="E814"/>
  <c r="F814" s="1"/>
  <c r="G814"/>
  <c r="H814"/>
  <c r="E815"/>
  <c r="F815"/>
  <c r="G815"/>
  <c r="H815"/>
  <c r="E816"/>
  <c r="F816" s="1"/>
  <c r="G816"/>
  <c r="H816" s="1"/>
  <c r="E817"/>
  <c r="F817" s="1"/>
  <c r="G817"/>
  <c r="H817" s="1"/>
  <c r="E818"/>
  <c r="F818"/>
  <c r="G818"/>
  <c r="H818"/>
  <c r="E819"/>
  <c r="F819"/>
  <c r="G819"/>
  <c r="H819" s="1"/>
  <c r="E820"/>
  <c r="F820" s="1"/>
  <c r="G820"/>
  <c r="H820" s="1"/>
  <c r="E821"/>
  <c r="F821"/>
  <c r="G821"/>
  <c r="H821" s="1"/>
  <c r="E822"/>
  <c r="F822"/>
  <c r="G822"/>
  <c r="H822" s="1"/>
  <c r="E823"/>
  <c r="F823"/>
  <c r="G823"/>
  <c r="H823" s="1"/>
  <c r="E824"/>
  <c r="F824" s="1"/>
  <c r="G824"/>
  <c r="H824" s="1"/>
  <c r="E825"/>
  <c r="F825"/>
  <c r="G825"/>
  <c r="H825" s="1"/>
  <c r="E826"/>
  <c r="F826"/>
  <c r="G826"/>
  <c r="H826" s="1"/>
  <c r="E827"/>
  <c r="F827" s="1"/>
  <c r="G827"/>
  <c r="H827" s="1"/>
  <c r="E828"/>
  <c r="F828" s="1"/>
  <c r="G828"/>
  <c r="H828"/>
  <c r="E829"/>
  <c r="F829"/>
  <c r="G829"/>
  <c r="H829" s="1"/>
  <c r="E830"/>
  <c r="F830" s="1"/>
  <c r="G830"/>
  <c r="H830" s="1"/>
  <c r="E831"/>
  <c r="F831" s="1"/>
  <c r="G831"/>
  <c r="H831"/>
  <c r="E832"/>
  <c r="F832" s="1"/>
  <c r="G832"/>
  <c r="H832" s="1"/>
  <c r="E833"/>
  <c r="F833" s="1"/>
  <c r="G833"/>
  <c r="H833" s="1"/>
  <c r="E834"/>
  <c r="F834" s="1"/>
  <c r="G834"/>
  <c r="H834"/>
  <c r="E835"/>
  <c r="F835" s="1"/>
  <c r="G835"/>
  <c r="H835"/>
  <c r="E836"/>
  <c r="F836" s="1"/>
  <c r="G836"/>
  <c r="H836"/>
  <c r="E837"/>
  <c r="F837" s="1"/>
  <c r="G837"/>
  <c r="H837" s="1"/>
  <c r="E838"/>
  <c r="F838" s="1"/>
  <c r="G838"/>
  <c r="H838"/>
  <c r="E839"/>
  <c r="F839"/>
  <c r="G839"/>
  <c r="H839"/>
  <c r="E840"/>
  <c r="F840" s="1"/>
  <c r="G840"/>
  <c r="H840"/>
  <c r="E841"/>
  <c r="F841" s="1"/>
  <c r="G841"/>
  <c r="H841" s="1"/>
  <c r="E842"/>
  <c r="F842"/>
  <c r="G842"/>
  <c r="H842"/>
  <c r="E843"/>
  <c r="F843" s="1"/>
  <c r="G843"/>
  <c r="H843"/>
  <c r="E844"/>
  <c r="F844" s="1"/>
  <c r="G844"/>
  <c r="H844"/>
  <c r="E845"/>
  <c r="F845"/>
  <c r="G845"/>
  <c r="H845" s="1"/>
  <c r="E846"/>
  <c r="F846" s="1"/>
  <c r="G846"/>
  <c r="H846"/>
  <c r="E847"/>
  <c r="F847"/>
  <c r="G847"/>
  <c r="H847"/>
  <c r="E848"/>
  <c r="F848" s="1"/>
  <c r="G848"/>
  <c r="H848" s="1"/>
  <c r="E849"/>
  <c r="F849"/>
  <c r="G849"/>
  <c r="H849" s="1"/>
  <c r="E850"/>
  <c r="F850"/>
  <c r="G850"/>
  <c r="H850"/>
  <c r="E851"/>
  <c r="F851"/>
  <c r="G851"/>
  <c r="H851" s="1"/>
  <c r="E852"/>
  <c r="F852" s="1"/>
  <c r="G852"/>
  <c r="H852" s="1"/>
  <c r="E853"/>
  <c r="F853"/>
  <c r="G853"/>
  <c r="H853" s="1"/>
  <c r="E854"/>
  <c r="F854"/>
  <c r="G854"/>
  <c r="H854" s="1"/>
  <c r="E855"/>
  <c r="F855"/>
  <c r="G855"/>
  <c r="H855" s="1"/>
  <c r="E856"/>
  <c r="F856" s="1"/>
  <c r="G856"/>
  <c r="H856" s="1"/>
  <c r="E857"/>
  <c r="F857"/>
  <c r="G857"/>
  <c r="H857" s="1"/>
  <c r="E858"/>
  <c r="F858"/>
  <c r="G858"/>
  <c r="H858" s="1"/>
  <c r="E859"/>
  <c r="F859" s="1"/>
  <c r="G859"/>
  <c r="H859" s="1"/>
  <c r="E860"/>
  <c r="F860" s="1"/>
  <c r="G860"/>
  <c r="H860"/>
  <c r="E861"/>
  <c r="F861"/>
  <c r="G861"/>
  <c r="H861" s="1"/>
  <c r="E862"/>
  <c r="F862" s="1"/>
  <c r="G862"/>
  <c r="H862" s="1"/>
  <c r="E863"/>
  <c r="F863" s="1"/>
  <c r="G863"/>
  <c r="H863"/>
  <c r="E864"/>
  <c r="F864" s="1"/>
  <c r="G864"/>
  <c r="H864"/>
  <c r="E865"/>
  <c r="F865" s="1"/>
  <c r="G865"/>
  <c r="H865" s="1"/>
  <c r="E866"/>
  <c r="F866" s="1"/>
  <c r="G866"/>
  <c r="H866"/>
  <c r="E867"/>
  <c r="F867" s="1"/>
  <c r="G867"/>
  <c r="H867"/>
  <c r="E868"/>
  <c r="F868" s="1"/>
  <c r="G868"/>
  <c r="H868"/>
  <c r="E869"/>
  <c r="F869" s="1"/>
  <c r="G869"/>
  <c r="H869" s="1"/>
  <c r="E870"/>
  <c r="F870" s="1"/>
  <c r="G870"/>
  <c r="H870" s="1"/>
  <c r="E871"/>
  <c r="F871"/>
  <c r="G871"/>
  <c r="H871"/>
  <c r="E872"/>
  <c r="F872" s="1"/>
  <c r="G872"/>
  <c r="H872"/>
  <c r="E873"/>
  <c r="F873" s="1"/>
  <c r="G873"/>
  <c r="H873" s="1"/>
  <c r="E874"/>
  <c r="F874"/>
  <c r="G874"/>
  <c r="H874"/>
  <c r="E875"/>
  <c r="F875" s="1"/>
  <c r="G875"/>
  <c r="H875"/>
  <c r="E876"/>
  <c r="F876" s="1"/>
  <c r="G876"/>
  <c r="H876"/>
  <c r="E877"/>
  <c r="F877"/>
  <c r="G877"/>
  <c r="H877" s="1"/>
  <c r="E878"/>
  <c r="F878"/>
  <c r="G878"/>
  <c r="H878"/>
  <c r="E879"/>
  <c r="F879"/>
  <c r="G879"/>
  <c r="H879"/>
  <c r="E880"/>
  <c r="F880"/>
  <c r="G880"/>
  <c r="H880"/>
  <c r="E881"/>
  <c r="F881" s="1"/>
  <c r="G881"/>
  <c r="H881"/>
  <c r="E882"/>
  <c r="F882"/>
  <c r="G882"/>
  <c r="H882" s="1"/>
  <c r="E883"/>
  <c r="F883"/>
  <c r="G883"/>
  <c r="H883"/>
  <c r="E884"/>
  <c r="F884"/>
  <c r="G884"/>
  <c r="H884"/>
  <c r="E885"/>
  <c r="F885" s="1"/>
  <c r="G885"/>
  <c r="H885"/>
  <c r="E886"/>
  <c r="F886" s="1"/>
  <c r="G886"/>
  <c r="H886" s="1"/>
  <c r="E887"/>
  <c r="F887" s="1"/>
  <c r="G887"/>
  <c r="H887"/>
  <c r="E888"/>
  <c r="F888"/>
  <c r="G888"/>
  <c r="H888" s="1"/>
  <c r="E889"/>
  <c r="F889" s="1"/>
  <c r="G889"/>
  <c r="H889"/>
  <c r="E890"/>
  <c r="F890" s="1"/>
  <c r="G890"/>
  <c r="H890" s="1"/>
  <c r="E891"/>
  <c r="F891"/>
  <c r="G891"/>
  <c r="H891" s="1"/>
  <c r="E892"/>
  <c r="F892"/>
  <c r="G892"/>
  <c r="H892" s="1"/>
  <c r="E893"/>
  <c r="F893" s="1"/>
  <c r="G893"/>
  <c r="H893"/>
  <c r="E894"/>
  <c r="F894"/>
  <c r="G894"/>
  <c r="H894" s="1"/>
  <c r="E895"/>
  <c r="F895"/>
  <c r="G895"/>
  <c r="H895" s="1"/>
  <c r="E896"/>
  <c r="F896"/>
  <c r="G896"/>
  <c r="H896"/>
  <c r="E897"/>
  <c r="F897" s="1"/>
  <c r="G897"/>
  <c r="H897"/>
  <c r="E898"/>
  <c r="F898"/>
  <c r="G898"/>
  <c r="H898" s="1"/>
  <c r="E899"/>
  <c r="F899" s="1"/>
  <c r="G899"/>
  <c r="H899"/>
  <c r="E900"/>
  <c r="F900"/>
  <c r="G900"/>
  <c r="H900"/>
  <c r="E901"/>
  <c r="F901" s="1"/>
  <c r="G901"/>
  <c r="H901"/>
  <c r="E902"/>
  <c r="F902" s="1"/>
  <c r="G902"/>
  <c r="H902" s="1"/>
  <c r="E903"/>
  <c r="F903" s="1"/>
  <c r="G903"/>
  <c r="H903"/>
  <c r="E904"/>
  <c r="F904"/>
  <c r="G904"/>
  <c r="H904" s="1"/>
  <c r="E905"/>
  <c r="F905" s="1"/>
  <c r="G905"/>
  <c r="H905"/>
  <c r="E906"/>
  <c r="F906" s="1"/>
  <c r="G906"/>
  <c r="H906" s="1"/>
  <c r="E907"/>
  <c r="F907"/>
  <c r="G907"/>
  <c r="H907" s="1"/>
  <c r="E908"/>
  <c r="F908"/>
  <c r="G908"/>
  <c r="H908" s="1"/>
  <c r="E909"/>
  <c r="F909" s="1"/>
  <c r="G909"/>
  <c r="H909"/>
  <c r="E910"/>
  <c r="F910"/>
  <c r="G910"/>
  <c r="H910" s="1"/>
  <c r="E911"/>
  <c r="F911"/>
  <c r="G911"/>
  <c r="H911" s="1"/>
  <c r="E912"/>
  <c r="F912"/>
  <c r="G912"/>
  <c r="H912"/>
  <c r="E913"/>
  <c r="F913" s="1"/>
  <c r="G913"/>
  <c r="H913"/>
  <c r="E914"/>
  <c r="F914"/>
  <c r="G914"/>
  <c r="H914" s="1"/>
  <c r="E915"/>
  <c r="F915" s="1"/>
  <c r="G915"/>
  <c r="H915"/>
  <c r="E916"/>
  <c r="F916"/>
  <c r="G916"/>
  <c r="H916"/>
  <c r="E917"/>
  <c r="F917" s="1"/>
  <c r="G917"/>
  <c r="H917"/>
  <c r="E918"/>
  <c r="F918" s="1"/>
  <c r="G918"/>
  <c r="H918" s="1"/>
  <c r="E919"/>
  <c r="F919" s="1"/>
  <c r="G919"/>
  <c r="H919"/>
  <c r="E920"/>
  <c r="F920"/>
  <c r="G920"/>
  <c r="H920" s="1"/>
  <c r="E921"/>
  <c r="F921" s="1"/>
  <c r="G921"/>
  <c r="H921"/>
  <c r="E922"/>
  <c r="F922" s="1"/>
  <c r="G922"/>
  <c r="H922" s="1"/>
  <c r="E923"/>
  <c r="F923" s="1"/>
  <c r="G923"/>
  <c r="H923" s="1"/>
  <c r="E924"/>
  <c r="F924"/>
  <c r="G924"/>
  <c r="H924" s="1"/>
  <c r="E925"/>
  <c r="F925" s="1"/>
  <c r="G925"/>
  <c r="H925"/>
  <c r="E926"/>
  <c r="F926"/>
  <c r="G926"/>
  <c r="H926" s="1"/>
  <c r="E927"/>
  <c r="F927"/>
  <c r="G927"/>
  <c r="H927" s="1"/>
  <c r="E928"/>
  <c r="F928"/>
  <c r="G928"/>
  <c r="H928"/>
  <c r="E929"/>
  <c r="F929" s="1"/>
  <c r="G929"/>
  <c r="H929"/>
  <c r="E930"/>
  <c r="F930"/>
  <c r="G930"/>
  <c r="H930" s="1"/>
  <c r="E931"/>
  <c r="F931" s="1"/>
  <c r="G931"/>
  <c r="H931"/>
  <c r="E932"/>
  <c r="F932"/>
  <c r="G932"/>
  <c r="H932" s="1"/>
  <c r="E933"/>
  <c r="F933" s="1"/>
  <c r="G933"/>
  <c r="H933"/>
  <c r="E934"/>
  <c r="F934" s="1"/>
  <c r="G934"/>
  <c r="H934" s="1"/>
  <c r="E935"/>
  <c r="F935" s="1"/>
  <c r="G935"/>
  <c r="H935" s="1"/>
  <c r="E936"/>
  <c r="F936"/>
  <c r="G936"/>
  <c r="H936" s="1"/>
  <c r="E937"/>
  <c r="F937" s="1"/>
  <c r="G937"/>
  <c r="H937"/>
  <c r="E938"/>
  <c r="F938" s="1"/>
  <c r="G938"/>
  <c r="H938" s="1"/>
  <c r="E939"/>
  <c r="F939"/>
  <c r="G939"/>
  <c r="H939" s="1"/>
  <c r="E940"/>
  <c r="F940"/>
  <c r="G940"/>
  <c r="H940" s="1"/>
  <c r="E941"/>
  <c r="F941" s="1"/>
  <c r="G941"/>
  <c r="H941"/>
  <c r="E942"/>
  <c r="F942"/>
  <c r="G942"/>
  <c r="H942" s="1"/>
  <c r="E943"/>
  <c r="F943" s="1"/>
  <c r="G943"/>
  <c r="H943" s="1"/>
  <c r="E944"/>
  <c r="F944"/>
  <c r="G944"/>
  <c r="H944"/>
  <c r="E945"/>
  <c r="F945" s="1"/>
  <c r="G945"/>
  <c r="H945"/>
  <c r="E946"/>
  <c r="F946" s="1"/>
  <c r="G946"/>
  <c r="H946" s="1"/>
  <c r="E947"/>
  <c r="F947" s="1"/>
  <c r="G947"/>
  <c r="H947"/>
  <c r="E948"/>
  <c r="F948"/>
  <c r="G948"/>
  <c r="H948"/>
  <c r="E949"/>
  <c r="F949" s="1"/>
  <c r="G949"/>
  <c r="H949"/>
  <c r="E950"/>
  <c r="F950" s="1"/>
  <c r="G950"/>
  <c r="H950" s="1"/>
  <c r="E951"/>
  <c r="F951" s="1"/>
  <c r="G951"/>
  <c r="H951"/>
  <c r="E952"/>
  <c r="F952"/>
  <c r="G952"/>
  <c r="H952" s="1"/>
  <c r="E953"/>
  <c r="F953" s="1"/>
  <c r="G953"/>
  <c r="H953"/>
  <c r="E954"/>
  <c r="F954" s="1"/>
  <c r="G954"/>
  <c r="H954" s="1"/>
  <c r="E955"/>
  <c r="F955"/>
  <c r="G955"/>
  <c r="H955" s="1"/>
  <c r="E956"/>
  <c r="F956"/>
  <c r="G956"/>
  <c r="H956" s="1"/>
  <c r="E957"/>
  <c r="F957" s="1"/>
  <c r="G957"/>
  <c r="H957"/>
  <c r="E958"/>
  <c r="F958"/>
  <c r="G958"/>
  <c r="H958" s="1"/>
  <c r="E959"/>
  <c r="F959"/>
  <c r="G959"/>
  <c r="H959" s="1"/>
  <c r="E960"/>
  <c r="F960"/>
  <c r="G960"/>
  <c r="H960"/>
  <c r="E961"/>
  <c r="F961" s="1"/>
  <c r="G961"/>
  <c r="H961"/>
  <c r="E962"/>
  <c r="F962"/>
  <c r="G962"/>
  <c r="H962" s="1"/>
  <c r="E963"/>
  <c r="F963" s="1"/>
  <c r="G963"/>
  <c r="H963"/>
  <c r="E964"/>
  <c r="F964"/>
  <c r="G964"/>
  <c r="H964" s="1"/>
  <c r="E965"/>
  <c r="F965" s="1"/>
  <c r="G965"/>
  <c r="H965"/>
  <c r="E966"/>
  <c r="F966" s="1"/>
  <c r="G966"/>
  <c r="H966" s="1"/>
  <c r="E967"/>
  <c r="F967" s="1"/>
  <c r="G967"/>
  <c r="H967" s="1"/>
  <c r="E968"/>
  <c r="F968"/>
  <c r="G968"/>
  <c r="H968" s="1"/>
  <c r="E969"/>
  <c r="F969" s="1"/>
  <c r="G969"/>
  <c r="H969"/>
  <c r="E970"/>
  <c r="F970" s="1"/>
  <c r="G970"/>
  <c r="H970" s="1"/>
  <c r="E971"/>
  <c r="F971"/>
  <c r="G971"/>
  <c r="H971" s="1"/>
  <c r="E972"/>
  <c r="F972"/>
  <c r="G972"/>
  <c r="H972" s="1"/>
  <c r="E973"/>
  <c r="F973" s="1"/>
  <c r="G973"/>
  <c r="H973"/>
  <c r="E974"/>
  <c r="F974"/>
  <c r="G974"/>
  <c r="H974" s="1"/>
  <c r="E975"/>
  <c r="F975" s="1"/>
  <c r="G975"/>
  <c r="H975" s="1"/>
  <c r="E976"/>
  <c r="F976"/>
  <c r="G976"/>
  <c r="H976"/>
  <c r="E977"/>
  <c r="F977" s="1"/>
  <c r="G977"/>
  <c r="H977"/>
  <c r="E978"/>
  <c r="F978" s="1"/>
  <c r="G978"/>
  <c r="H978" s="1"/>
  <c r="E979"/>
  <c r="F979" s="1"/>
  <c r="G979"/>
  <c r="H979"/>
  <c r="E980"/>
  <c r="F980"/>
  <c r="G980"/>
  <c r="H980"/>
  <c r="E981"/>
  <c r="F981" s="1"/>
  <c r="G981"/>
  <c r="H981"/>
  <c r="E982"/>
  <c r="F982" s="1"/>
  <c r="G982"/>
  <c r="H982" s="1"/>
  <c r="E983"/>
  <c r="F983" s="1"/>
  <c r="G983"/>
  <c r="H983"/>
  <c r="E984"/>
  <c r="F984"/>
  <c r="G984"/>
  <c r="H984" s="1"/>
  <c r="E985"/>
  <c r="F985" s="1"/>
  <c r="G985"/>
  <c r="H985" s="1"/>
  <c r="E986"/>
  <c r="F986" s="1"/>
  <c r="G986"/>
  <c r="H986" s="1"/>
  <c r="E987"/>
  <c r="F987"/>
  <c r="G987"/>
  <c r="H987" s="1"/>
  <c r="E988"/>
  <c r="F988"/>
  <c r="G988"/>
  <c r="H988" s="1"/>
  <c r="E989"/>
  <c r="F989" s="1"/>
  <c r="G989"/>
  <c r="H989"/>
  <c r="E990"/>
  <c r="F990"/>
  <c r="G990"/>
  <c r="H990" s="1"/>
  <c r="E991"/>
  <c r="F991"/>
  <c r="G991"/>
  <c r="H991" s="1"/>
  <c r="E992"/>
  <c r="F992" s="1"/>
  <c r="G992"/>
  <c r="H992"/>
  <c r="E993"/>
  <c r="F993" s="1"/>
  <c r="G993"/>
  <c r="H993" s="1"/>
  <c r="E994"/>
  <c r="F994"/>
  <c r="G994"/>
  <c r="H994" s="1"/>
  <c r="E995"/>
  <c r="F995" s="1"/>
  <c r="G995"/>
  <c r="H995"/>
  <c r="E996"/>
  <c r="F996" s="1"/>
  <c r="G996"/>
  <c r="H996" s="1"/>
  <c r="E997"/>
  <c r="F997" s="1"/>
  <c r="G997"/>
  <c r="H997" s="1"/>
  <c r="E998"/>
  <c r="F998" s="1"/>
  <c r="G998"/>
  <c r="H998" s="1"/>
  <c r="E999"/>
  <c r="F999" s="1"/>
  <c r="G999"/>
  <c r="H999" s="1"/>
  <c r="E1000"/>
  <c r="F1000"/>
  <c r="G1000"/>
  <c r="H1000" s="1"/>
  <c r="E525"/>
  <c r="E537"/>
  <c r="D27" i="4"/>
  <c r="F27" s="1"/>
  <c r="H27" s="1"/>
  <c r="D26"/>
  <c r="E26" s="1"/>
  <c r="F109" i="2"/>
  <c r="H109" s="1"/>
  <c r="E109"/>
  <c r="D109"/>
  <c r="E108"/>
  <c r="D108"/>
  <c r="F108" s="1"/>
  <c r="H108" s="1"/>
  <c r="D107"/>
  <c r="E107" s="1"/>
  <c r="D106"/>
  <c r="F106" s="1"/>
  <c r="H106" s="1"/>
  <c r="D105"/>
  <c r="F105" s="1"/>
  <c r="H105" s="1"/>
  <c r="E104"/>
  <c r="D104"/>
  <c r="F104" s="1"/>
  <c r="H104" s="1"/>
  <c r="H103"/>
  <c r="F103"/>
  <c r="D103"/>
  <c r="E103" s="1"/>
  <c r="F361" i="1"/>
  <c r="G361" s="1"/>
  <c r="I361" s="1"/>
  <c r="C361"/>
  <c r="F360"/>
  <c r="G360" s="1"/>
  <c r="I360" s="1"/>
  <c r="C360"/>
  <c r="F359"/>
  <c r="G359" s="1"/>
  <c r="I359" s="1"/>
  <c r="C359"/>
  <c r="F358"/>
  <c r="G358" s="1"/>
  <c r="I358" s="1"/>
  <c r="C358"/>
  <c r="A651" i="3"/>
  <c r="B651"/>
  <c r="B652" s="1"/>
  <c r="J651"/>
  <c r="M651"/>
  <c r="F25" i="4"/>
  <c r="H25" s="1"/>
  <c r="D25"/>
  <c r="E25" s="1"/>
  <c r="E24"/>
  <c r="D24"/>
  <c r="F24" s="1"/>
  <c r="H24" s="1"/>
  <c r="D23"/>
  <c r="E23" s="1"/>
  <c r="F102" i="2"/>
  <c r="H102" s="1"/>
  <c r="E102"/>
  <c r="D102"/>
  <c r="E101"/>
  <c r="D101"/>
  <c r="F101" s="1"/>
  <c r="H101" s="1"/>
  <c r="E100"/>
  <c r="D100"/>
  <c r="F100" s="1"/>
  <c r="H100" s="1"/>
  <c r="F99"/>
  <c r="H99" s="1"/>
  <c r="D99"/>
  <c r="E99" s="1"/>
  <c r="D98"/>
  <c r="F98" s="1"/>
  <c r="H98" s="1"/>
  <c r="D97"/>
  <c r="E97" s="1"/>
  <c r="D96"/>
  <c r="E96" s="1"/>
  <c r="F357" i="1"/>
  <c r="G357" s="1"/>
  <c r="I357" s="1"/>
  <c r="C357"/>
  <c r="F356"/>
  <c r="G356" s="1"/>
  <c r="I356" s="1"/>
  <c r="C356"/>
  <c r="F355"/>
  <c r="G355" s="1"/>
  <c r="I355" s="1"/>
  <c r="C355"/>
  <c r="F354"/>
  <c r="G354" s="1"/>
  <c r="I354" s="1"/>
  <c r="C354"/>
  <c r="F22" i="4"/>
  <c r="H22" s="1"/>
  <c r="D22"/>
  <c r="E22" s="1"/>
  <c r="F21"/>
  <c r="H21" s="1"/>
  <c r="D21"/>
  <c r="E21" s="1"/>
  <c r="H20"/>
  <c r="F20"/>
  <c r="E20"/>
  <c r="D20"/>
  <c r="D95" i="2"/>
  <c r="E95" s="1"/>
  <c r="F94"/>
  <c r="H94" s="1"/>
  <c r="E94"/>
  <c r="D94"/>
  <c r="D93"/>
  <c r="E93" s="1"/>
  <c r="F92"/>
  <c r="H92" s="1"/>
  <c r="E92"/>
  <c r="D92"/>
  <c r="D91"/>
  <c r="E91" s="1"/>
  <c r="F90"/>
  <c r="H90" s="1"/>
  <c r="E90"/>
  <c r="D90"/>
  <c r="D89"/>
  <c r="E89" s="1"/>
  <c r="C351" i="1"/>
  <c r="C352"/>
  <c r="C353"/>
  <c r="I353"/>
  <c r="G353"/>
  <c r="F353"/>
  <c r="F352"/>
  <c r="G352" s="1"/>
  <c r="I352" s="1"/>
  <c r="F351"/>
  <c r="G351" s="1"/>
  <c r="I351" s="1"/>
  <c r="F350"/>
  <c r="G350" s="1"/>
  <c r="I350" s="1"/>
  <c r="C350"/>
  <c r="D6" i="4"/>
  <c r="F6" s="1"/>
  <c r="H6" s="1"/>
  <c r="D7"/>
  <c r="F7" s="1"/>
  <c r="H7" s="1"/>
  <c r="D8"/>
  <c r="F8" s="1"/>
  <c r="H8" s="1"/>
  <c r="D9"/>
  <c r="F9" s="1"/>
  <c r="H9" s="1"/>
  <c r="D10"/>
  <c r="F10" s="1"/>
  <c r="H10" s="1"/>
  <c r="D11"/>
  <c r="F11" s="1"/>
  <c r="H11" s="1"/>
  <c r="D12"/>
  <c r="F12" s="1"/>
  <c r="H12" s="1"/>
  <c r="D13"/>
  <c r="F13" s="1"/>
  <c r="H13" s="1"/>
  <c r="D14"/>
  <c r="F14" s="1"/>
  <c r="H14" s="1"/>
  <c r="D15"/>
  <c r="F15" s="1"/>
  <c r="H15" s="1"/>
  <c r="D16"/>
  <c r="F16" s="1"/>
  <c r="H16" s="1"/>
  <c r="D17"/>
  <c r="F17" s="1"/>
  <c r="H17" s="1"/>
  <c r="D18"/>
  <c r="F18" s="1"/>
  <c r="H18" s="1"/>
  <c r="D19"/>
  <c r="F19" s="1"/>
  <c r="H19" s="1"/>
  <c r="E88" i="2"/>
  <c r="D88"/>
  <c r="F88" s="1"/>
  <c r="H88" s="1"/>
  <c r="F87"/>
  <c r="H87" s="1"/>
  <c r="D87"/>
  <c r="E87" s="1"/>
  <c r="D86"/>
  <c r="E86" s="1"/>
  <c r="F85"/>
  <c r="H85" s="1"/>
  <c r="E85"/>
  <c r="D85"/>
  <c r="E84"/>
  <c r="D84"/>
  <c r="F84" s="1"/>
  <c r="H84" s="1"/>
  <c r="F83"/>
  <c r="H83" s="1"/>
  <c r="E83"/>
  <c r="D83"/>
  <c r="D82"/>
  <c r="E82" s="1"/>
  <c r="F349" i="1"/>
  <c r="G349" s="1"/>
  <c r="I349" s="1"/>
  <c r="C349"/>
  <c r="F348"/>
  <c r="G348" s="1"/>
  <c r="I348" s="1"/>
  <c r="C348"/>
  <c r="F347"/>
  <c r="G347" s="1"/>
  <c r="I347" s="1"/>
  <c r="C347"/>
  <c r="G346"/>
  <c r="I346" s="1"/>
  <c r="F346"/>
  <c r="C346"/>
  <c r="E81" i="2"/>
  <c r="D81"/>
  <c r="F81" s="1"/>
  <c r="H81" s="1"/>
  <c r="D80"/>
  <c r="E80" s="1"/>
  <c r="D79"/>
  <c r="E79" s="1"/>
  <c r="D76"/>
  <c r="E76" s="1"/>
  <c r="D78"/>
  <c r="E78" s="1"/>
  <c r="D77"/>
  <c r="E77" s="1"/>
  <c r="F345" i="1"/>
  <c r="G345" s="1"/>
  <c r="I345" s="1"/>
  <c r="C345"/>
  <c r="F344"/>
  <c r="G344" s="1"/>
  <c r="I344" s="1"/>
  <c r="C344"/>
  <c r="F343"/>
  <c r="G343" s="1"/>
  <c r="I343" s="1"/>
  <c r="C343"/>
  <c r="F342"/>
  <c r="G342" s="1"/>
  <c r="I342" s="1"/>
  <c r="C342"/>
  <c r="D75" i="2"/>
  <c r="E75" s="1"/>
  <c r="D74"/>
  <c r="E74" s="1"/>
  <c r="D73"/>
  <c r="E73" s="1"/>
  <c r="E72"/>
  <c r="D72"/>
  <c r="F72" s="1"/>
  <c r="H72" s="1"/>
  <c r="D71"/>
  <c r="E71" s="1"/>
  <c r="D70"/>
  <c r="E70" s="1"/>
  <c r="F341" i="1"/>
  <c r="G341" s="1"/>
  <c r="I341" s="1"/>
  <c r="C341"/>
  <c r="F340"/>
  <c r="G340" s="1"/>
  <c r="I340" s="1"/>
  <c r="C340"/>
  <c r="F339"/>
  <c r="G339" s="1"/>
  <c r="I339" s="1"/>
  <c r="C339"/>
  <c r="F338"/>
  <c r="G338" s="1"/>
  <c r="I338" s="1"/>
  <c r="C338"/>
  <c r="G15" i="3"/>
  <c r="D69" i="2"/>
  <c r="E69" s="1"/>
  <c r="D68"/>
  <c r="E68" s="1"/>
  <c r="D67"/>
  <c r="E67" s="1"/>
  <c r="E66"/>
  <c r="D66"/>
  <c r="F66" s="1"/>
  <c r="H66" s="1"/>
  <c r="D65"/>
  <c r="E65" s="1"/>
  <c r="D64"/>
  <c r="E64" s="1"/>
  <c r="F337" i="1"/>
  <c r="G337" s="1"/>
  <c r="I337" s="1"/>
  <c r="C337"/>
  <c r="F336"/>
  <c r="G336" s="1"/>
  <c r="I336" s="1"/>
  <c r="C336"/>
  <c r="F335"/>
  <c r="G335" s="1"/>
  <c r="I335" s="1"/>
  <c r="C335"/>
  <c r="F334"/>
  <c r="G334" s="1"/>
  <c r="I334" s="1"/>
  <c r="C334"/>
  <c r="F333"/>
  <c r="G333" s="1"/>
  <c r="I333" s="1"/>
  <c r="C333"/>
  <c r="D5" i="4"/>
  <c r="E5" s="1"/>
  <c r="D63" i="2"/>
  <c r="E63" s="1"/>
  <c r="D62"/>
  <c r="E62" s="1"/>
  <c r="D61"/>
  <c r="E61" s="1"/>
  <c r="D60"/>
  <c r="F60" s="1"/>
  <c r="H60" s="1"/>
  <c r="D59"/>
  <c r="E59" s="1"/>
  <c r="D58"/>
  <c r="E58" s="1"/>
  <c r="F332" i="1"/>
  <c r="G332" s="1"/>
  <c r="I332" s="1"/>
  <c r="C332"/>
  <c r="F331"/>
  <c r="G331" s="1"/>
  <c r="I331" s="1"/>
  <c r="C331"/>
  <c r="F330"/>
  <c r="G330" s="1"/>
  <c r="I330" s="1"/>
  <c r="C330"/>
  <c r="F329"/>
  <c r="G329" s="1"/>
  <c r="I329" s="1"/>
  <c r="C329"/>
  <c r="D57" i="2"/>
  <c r="F57" s="1"/>
  <c r="H57" s="1"/>
  <c r="D56"/>
  <c r="F56" s="1"/>
  <c r="H56" s="1"/>
  <c r="D55"/>
  <c r="F55" s="1"/>
  <c r="H55" s="1"/>
  <c r="D54"/>
  <c r="F54" s="1"/>
  <c r="H54" s="1"/>
  <c r="D53"/>
  <c r="F53" s="1"/>
  <c r="H53" s="1"/>
  <c r="D52"/>
  <c r="F52" s="1"/>
  <c r="H52" s="1"/>
  <c r="F328" i="1"/>
  <c r="G328" s="1"/>
  <c r="I328" s="1"/>
  <c r="C328"/>
  <c r="F327"/>
  <c r="G327" s="1"/>
  <c r="I327" s="1"/>
  <c r="C327"/>
  <c r="F326"/>
  <c r="G326" s="1"/>
  <c r="I326" s="1"/>
  <c r="C326"/>
  <c r="F325"/>
  <c r="G325" s="1"/>
  <c r="I325" s="1"/>
  <c r="C325"/>
  <c r="H48" i="2"/>
  <c r="D48"/>
  <c r="E48" s="1"/>
  <c r="F48"/>
  <c r="D51"/>
  <c r="F51" s="1"/>
  <c r="H51" s="1"/>
  <c r="D50"/>
  <c r="F50" s="1"/>
  <c r="H50" s="1"/>
  <c r="D49"/>
  <c r="F49" s="1"/>
  <c r="H49" s="1"/>
  <c r="D47"/>
  <c r="F47" s="1"/>
  <c r="H47" s="1"/>
  <c r="D46"/>
  <c r="F46" s="1"/>
  <c r="H46" s="1"/>
  <c r="F324" i="1"/>
  <c r="G324" s="1"/>
  <c r="I324" s="1"/>
  <c r="C324"/>
  <c r="F323"/>
  <c r="G323" s="1"/>
  <c r="I323" s="1"/>
  <c r="C323"/>
  <c r="F322"/>
  <c r="G322" s="1"/>
  <c r="I322" s="1"/>
  <c r="C322"/>
  <c r="F321"/>
  <c r="G321" s="1"/>
  <c r="I321" s="1"/>
  <c r="C321"/>
  <c r="D42" i="2"/>
  <c r="E42" s="1"/>
  <c r="D45"/>
  <c r="F45" s="1"/>
  <c r="H45" s="1"/>
  <c r="D44"/>
  <c r="F44" s="1"/>
  <c r="H44" s="1"/>
  <c r="D43"/>
  <c r="F43" s="1"/>
  <c r="H43" s="1"/>
  <c r="D41"/>
  <c r="F41" s="1"/>
  <c r="H41" s="1"/>
  <c r="E40"/>
  <c r="D40"/>
  <c r="F40" s="1"/>
  <c r="H40" s="1"/>
  <c r="F320" i="1"/>
  <c r="G320" s="1"/>
  <c r="I320" s="1"/>
  <c r="C320"/>
  <c r="F319"/>
  <c r="G319" s="1"/>
  <c r="I319" s="1"/>
  <c r="C319"/>
  <c r="F318"/>
  <c r="G318" s="1"/>
  <c r="I318" s="1"/>
  <c r="C318"/>
  <c r="F317"/>
  <c r="G317" s="1"/>
  <c r="I317" s="1"/>
  <c r="C317"/>
  <c r="D33" i="2"/>
  <c r="F33" s="1"/>
  <c r="H33" s="1"/>
  <c r="E35"/>
  <c r="D35"/>
  <c r="F35" s="1"/>
  <c r="H35" s="1"/>
  <c r="E34"/>
  <c r="D34"/>
  <c r="F34" s="1"/>
  <c r="H34" s="1"/>
  <c r="D32"/>
  <c r="F32" s="1"/>
  <c r="H32" s="1"/>
  <c r="E31"/>
  <c r="D31"/>
  <c r="F31" s="1"/>
  <c r="H31" s="1"/>
  <c r="E30"/>
  <c r="D30"/>
  <c r="F30" s="1"/>
  <c r="H30" s="1"/>
  <c r="E29"/>
  <c r="D29"/>
  <c r="F29" s="1"/>
  <c r="H29" s="1"/>
  <c r="E28"/>
  <c r="D28"/>
  <c r="F28" s="1"/>
  <c r="H28" s="1"/>
  <c r="D39"/>
  <c r="F39" s="1"/>
  <c r="H39" s="1"/>
  <c r="D38"/>
  <c r="F38" s="1"/>
  <c r="H38" s="1"/>
  <c r="D36"/>
  <c r="F36" s="1"/>
  <c r="H36" s="1"/>
  <c r="D37"/>
  <c r="F37" s="1"/>
  <c r="H37" s="1"/>
  <c r="F316" i="1"/>
  <c r="G316" s="1"/>
  <c r="I316" s="1"/>
  <c r="C316"/>
  <c r="F315"/>
  <c r="G315" s="1"/>
  <c r="I315" s="1"/>
  <c r="C315"/>
  <c r="F314"/>
  <c r="G314" s="1"/>
  <c r="I314" s="1"/>
  <c r="C314"/>
  <c r="F313"/>
  <c r="G313" s="1"/>
  <c r="I313" s="1"/>
  <c r="C313"/>
  <c r="F312"/>
  <c r="G312" s="1"/>
  <c r="I312" s="1"/>
  <c r="C312"/>
  <c r="E15" i="3"/>
  <c r="B17"/>
  <c r="M17" s="1"/>
  <c r="A17"/>
  <c r="A18" s="1"/>
  <c r="A15"/>
  <c r="C15"/>
  <c r="F6" i="2"/>
  <c r="H6" s="1"/>
  <c r="F7"/>
  <c r="H7" s="1"/>
  <c r="F8"/>
  <c r="H8" s="1"/>
  <c r="F9"/>
  <c r="H9" s="1"/>
  <c r="F10"/>
  <c r="H10" s="1"/>
  <c r="F11"/>
  <c r="H11" s="1"/>
  <c r="F12"/>
  <c r="H12" s="1"/>
  <c r="F5"/>
  <c r="H5" s="1"/>
  <c r="F311" i="1"/>
  <c r="G311" s="1"/>
  <c r="I311" s="1"/>
  <c r="C311"/>
  <c r="F310"/>
  <c r="G310" s="1"/>
  <c r="I310" s="1"/>
  <c r="C310"/>
  <c r="F309"/>
  <c r="G309" s="1"/>
  <c r="I309" s="1"/>
  <c r="C309"/>
  <c r="F308"/>
  <c r="G308" s="1"/>
  <c r="I308" s="1"/>
  <c r="C308"/>
  <c r="F307"/>
  <c r="G307" s="1"/>
  <c r="I307" s="1"/>
  <c r="C307"/>
  <c r="D27" i="2"/>
  <c r="E27" s="1"/>
  <c r="D26"/>
  <c r="E26" s="1"/>
  <c r="D25"/>
  <c r="E25" s="1"/>
  <c r="D24"/>
  <c r="E24" s="1"/>
  <c r="H291" i="1"/>
  <c r="H292"/>
  <c r="H293"/>
  <c r="H294"/>
  <c r="H295"/>
  <c r="H296"/>
  <c r="F306"/>
  <c r="G306" s="1"/>
  <c r="I306" s="1"/>
  <c r="C306"/>
  <c r="F305"/>
  <c r="G305" s="1"/>
  <c r="I305" s="1"/>
  <c r="C305"/>
  <c r="F304"/>
  <c r="G304" s="1"/>
  <c r="I304" s="1"/>
  <c r="C304"/>
  <c r="F303"/>
  <c r="G303" s="1"/>
  <c r="I303" s="1"/>
  <c r="C303"/>
  <c r="F302"/>
  <c r="G302" s="1"/>
  <c r="I302" s="1"/>
  <c r="C302"/>
  <c r="U14" i="3"/>
  <c r="V14"/>
  <c r="U3"/>
  <c r="V3"/>
  <c r="U4"/>
  <c r="V4"/>
  <c r="U5"/>
  <c r="V5"/>
  <c r="U6"/>
  <c r="V6"/>
  <c r="U7"/>
  <c r="V7"/>
  <c r="U8"/>
  <c r="V8"/>
  <c r="U9"/>
  <c r="V9"/>
  <c r="U10"/>
  <c r="V10"/>
  <c r="U11"/>
  <c r="V11"/>
  <c r="U12"/>
  <c r="V12"/>
  <c r="U13"/>
  <c r="V13"/>
  <c r="V2"/>
  <c r="U2"/>
  <c r="F301" i="1"/>
  <c r="G301" s="1"/>
  <c r="I301" s="1"/>
  <c r="C301"/>
  <c r="F300"/>
  <c r="G300" s="1"/>
  <c r="I300" s="1"/>
  <c r="C300"/>
  <c r="F299"/>
  <c r="G299" s="1"/>
  <c r="I299" s="1"/>
  <c r="C299"/>
  <c r="F298"/>
  <c r="G298" s="1"/>
  <c r="I298" s="1"/>
  <c r="C298"/>
  <c r="F297"/>
  <c r="G297" s="1"/>
  <c r="I297" s="1"/>
  <c r="C297"/>
  <c r="D20" i="2"/>
  <c r="E20" s="1"/>
  <c r="D14"/>
  <c r="E14" s="1"/>
  <c r="D16"/>
  <c r="E16" s="1"/>
  <c r="D15"/>
  <c r="E15" s="1"/>
  <c r="D17"/>
  <c r="E17" s="1"/>
  <c r="D18"/>
  <c r="E18" s="1"/>
  <c r="D19"/>
  <c r="E19" s="1"/>
  <c r="D13"/>
  <c r="E13" s="1"/>
  <c r="D22"/>
  <c r="E22" s="1"/>
  <c r="D23"/>
  <c r="E23" s="1"/>
  <c r="D21"/>
  <c r="E21" s="1"/>
  <c r="E12"/>
  <c r="E11"/>
  <c r="E10"/>
  <c r="E9"/>
  <c r="E8"/>
  <c r="E7"/>
  <c r="E6"/>
  <c r="E5"/>
  <c r="H256" i="1"/>
  <c r="H257"/>
  <c r="H258"/>
  <c r="H259"/>
  <c r="H260"/>
  <c r="H261"/>
  <c r="H262"/>
  <c r="I262" s="1"/>
  <c r="H263"/>
  <c r="I263" s="1"/>
  <c r="H264"/>
  <c r="H265"/>
  <c r="H266"/>
  <c r="H267"/>
  <c r="H268"/>
  <c r="H269"/>
  <c r="H270"/>
  <c r="I270" s="1"/>
  <c r="H271"/>
  <c r="I271" s="1"/>
  <c r="H272"/>
  <c r="H273"/>
  <c r="H274"/>
  <c r="H275"/>
  <c r="H276"/>
  <c r="H277"/>
  <c r="I277" s="1"/>
  <c r="H278"/>
  <c r="I278" s="1"/>
  <c r="H279"/>
  <c r="I279" s="1"/>
  <c r="H280"/>
  <c r="H281"/>
  <c r="I281" s="1"/>
  <c r="H282"/>
  <c r="H283"/>
  <c r="H284"/>
  <c r="H285"/>
  <c r="I285" s="1"/>
  <c r="H286"/>
  <c r="I286" s="1"/>
  <c r="H287"/>
  <c r="I287" s="1"/>
  <c r="H288"/>
  <c r="H289"/>
  <c r="I289" s="1"/>
  <c r="H290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F296"/>
  <c r="G296" s="1"/>
  <c r="C296"/>
  <c r="F295"/>
  <c r="G295" s="1"/>
  <c r="C295"/>
  <c r="F294"/>
  <c r="G294" s="1"/>
  <c r="C294"/>
  <c r="F293"/>
  <c r="G293" s="1"/>
  <c r="I293" s="1"/>
  <c r="C293"/>
  <c r="F292"/>
  <c r="G292" s="1"/>
  <c r="C292"/>
  <c r="F291"/>
  <c r="G291" s="1"/>
  <c r="C291"/>
  <c r="H255"/>
  <c r="F255"/>
  <c r="G255" s="1"/>
  <c r="C255"/>
  <c r="H254"/>
  <c r="G254"/>
  <c r="I254" s="1"/>
  <c r="F254"/>
  <c r="C254"/>
  <c r="H253"/>
  <c r="F253"/>
  <c r="G253" s="1"/>
  <c r="I253" s="1"/>
  <c r="C253"/>
  <c r="H252"/>
  <c r="F252"/>
  <c r="G252" s="1"/>
  <c r="C252"/>
  <c r="H251"/>
  <c r="F251"/>
  <c r="G251" s="1"/>
  <c r="C251"/>
  <c r="H250"/>
  <c r="G250"/>
  <c r="I250" s="1"/>
  <c r="F250"/>
  <c r="C250"/>
  <c r="H249"/>
  <c r="F249"/>
  <c r="G249" s="1"/>
  <c r="C249"/>
  <c r="H248"/>
  <c r="F248"/>
  <c r="G248" s="1"/>
  <c r="I248" s="1"/>
  <c r="C248"/>
  <c r="H247"/>
  <c r="F247"/>
  <c r="G247" s="1"/>
  <c r="C247"/>
  <c r="H246"/>
  <c r="G246"/>
  <c r="I246" s="1"/>
  <c r="F246"/>
  <c r="C246"/>
  <c r="H245"/>
  <c r="F245"/>
  <c r="G245" s="1"/>
  <c r="C245"/>
  <c r="H244"/>
  <c r="F244"/>
  <c r="G244" s="1"/>
  <c r="I244" s="1"/>
  <c r="C244"/>
  <c r="H243"/>
  <c r="F243"/>
  <c r="G243" s="1"/>
  <c r="C243"/>
  <c r="H242"/>
  <c r="F242"/>
  <c r="G242" s="1"/>
  <c r="I242" s="1"/>
  <c r="C242"/>
  <c r="H241"/>
  <c r="F241"/>
  <c r="G241" s="1"/>
  <c r="C241"/>
  <c r="H240"/>
  <c r="F240"/>
  <c r="G240" s="1"/>
  <c r="C240"/>
  <c r="H239"/>
  <c r="F239"/>
  <c r="G239" s="1"/>
  <c r="C239"/>
  <c r="H238"/>
  <c r="F238"/>
  <c r="G238" s="1"/>
  <c r="I238" s="1"/>
  <c r="C238"/>
  <c r="H237"/>
  <c r="F237"/>
  <c r="G237" s="1"/>
  <c r="I237" s="1"/>
  <c r="C237"/>
  <c r="H236"/>
  <c r="F236"/>
  <c r="G236" s="1"/>
  <c r="C236"/>
  <c r="H235"/>
  <c r="F235"/>
  <c r="G235" s="1"/>
  <c r="C235"/>
  <c r="H234"/>
  <c r="F234"/>
  <c r="G234" s="1"/>
  <c r="I234" s="1"/>
  <c r="C234"/>
  <c r="H233"/>
  <c r="F233"/>
  <c r="G233" s="1"/>
  <c r="I233" s="1"/>
  <c r="C233"/>
  <c r="H232"/>
  <c r="F232"/>
  <c r="G232" s="1"/>
  <c r="I232" s="1"/>
  <c r="C232"/>
  <c r="H231"/>
  <c r="F231"/>
  <c r="G231" s="1"/>
  <c r="C231"/>
  <c r="H230"/>
  <c r="G230"/>
  <c r="F230"/>
  <c r="C230"/>
  <c r="H229"/>
  <c r="F229"/>
  <c r="G229" s="1"/>
  <c r="I229" s="1"/>
  <c r="C229"/>
  <c r="H228"/>
  <c r="F228"/>
  <c r="G228" s="1"/>
  <c r="I228" s="1"/>
  <c r="C228"/>
  <c r="H227"/>
  <c r="F227"/>
  <c r="G227" s="1"/>
  <c r="C227"/>
  <c r="H226"/>
  <c r="F226"/>
  <c r="G226" s="1"/>
  <c r="I226" s="1"/>
  <c r="C226"/>
  <c r="H225"/>
  <c r="F225"/>
  <c r="G225" s="1"/>
  <c r="C225"/>
  <c r="H224"/>
  <c r="F224"/>
  <c r="G224" s="1"/>
  <c r="I224" s="1"/>
  <c r="C224"/>
  <c r="H223"/>
  <c r="F223"/>
  <c r="G223" s="1"/>
  <c r="C223"/>
  <c r="H222"/>
  <c r="G222"/>
  <c r="I222" s="1"/>
  <c r="F222"/>
  <c r="C222"/>
  <c r="H221"/>
  <c r="F221"/>
  <c r="G221" s="1"/>
  <c r="I221" s="1"/>
  <c r="C221"/>
  <c r="H220"/>
  <c r="F220"/>
  <c r="G220" s="1"/>
  <c r="C220"/>
  <c r="H219"/>
  <c r="F219"/>
  <c r="G219" s="1"/>
  <c r="C219"/>
  <c r="H218"/>
  <c r="G218"/>
  <c r="I218" s="1"/>
  <c r="F218"/>
  <c r="C218"/>
  <c r="H217"/>
  <c r="F217"/>
  <c r="G217" s="1"/>
  <c r="C217"/>
  <c r="H216"/>
  <c r="F216"/>
  <c r="G216" s="1"/>
  <c r="I216" s="1"/>
  <c r="C216"/>
  <c r="H215"/>
  <c r="F215"/>
  <c r="G215" s="1"/>
  <c r="C215"/>
  <c r="H214"/>
  <c r="G214"/>
  <c r="I214" s="1"/>
  <c r="F214"/>
  <c r="C214"/>
  <c r="H213"/>
  <c r="F213"/>
  <c r="G213" s="1"/>
  <c r="C213"/>
  <c r="H212"/>
  <c r="F212"/>
  <c r="G212" s="1"/>
  <c r="I212" s="1"/>
  <c r="C212"/>
  <c r="H211"/>
  <c r="F211"/>
  <c r="G211" s="1"/>
  <c r="C211"/>
  <c r="H210"/>
  <c r="F210"/>
  <c r="G210" s="1"/>
  <c r="I210" s="1"/>
  <c r="C210"/>
  <c r="H209"/>
  <c r="F209"/>
  <c r="G209" s="1"/>
  <c r="C209"/>
  <c r="H208"/>
  <c r="F208"/>
  <c r="G208" s="1"/>
  <c r="C208"/>
  <c r="H207"/>
  <c r="F207"/>
  <c r="G207" s="1"/>
  <c r="C207"/>
  <c r="H206"/>
  <c r="F206"/>
  <c r="G206" s="1"/>
  <c r="I206" s="1"/>
  <c r="C206"/>
  <c r="H205"/>
  <c r="F205"/>
  <c r="G205" s="1"/>
  <c r="I205" s="1"/>
  <c r="C205"/>
  <c r="H204"/>
  <c r="F204"/>
  <c r="G204" s="1"/>
  <c r="C204"/>
  <c r="H203"/>
  <c r="F203"/>
  <c r="G203" s="1"/>
  <c r="C203"/>
  <c r="H202"/>
  <c r="F202"/>
  <c r="G202" s="1"/>
  <c r="I202" s="1"/>
  <c r="C202"/>
  <c r="H201"/>
  <c r="F201"/>
  <c r="G201" s="1"/>
  <c r="I201" s="1"/>
  <c r="E201"/>
  <c r="C201"/>
  <c r="H200"/>
  <c r="E200"/>
  <c r="F200" s="1"/>
  <c r="G200" s="1"/>
  <c r="I200" s="1"/>
  <c r="C200"/>
  <c r="H199"/>
  <c r="F199"/>
  <c r="G199" s="1"/>
  <c r="I199" s="1"/>
  <c r="C199"/>
  <c r="H198"/>
  <c r="F198"/>
  <c r="G198" s="1"/>
  <c r="I198" s="1"/>
  <c r="C198"/>
  <c r="H197"/>
  <c r="E197"/>
  <c r="F197" s="1"/>
  <c r="G197" s="1"/>
  <c r="C197"/>
  <c r="H196"/>
  <c r="E196"/>
  <c r="F196" s="1"/>
  <c r="G196" s="1"/>
  <c r="C196"/>
  <c r="H195"/>
  <c r="E195"/>
  <c r="F195" s="1"/>
  <c r="G195" s="1"/>
  <c r="C195"/>
  <c r="H194"/>
  <c r="E194"/>
  <c r="F194" s="1"/>
  <c r="G194" s="1"/>
  <c r="I194" s="1"/>
  <c r="C194"/>
  <c r="H193"/>
  <c r="E193"/>
  <c r="F193" s="1"/>
  <c r="G193" s="1"/>
  <c r="C193"/>
  <c r="H192"/>
  <c r="E192"/>
  <c r="F192" s="1"/>
  <c r="G192" s="1"/>
  <c r="I192" s="1"/>
  <c r="C192"/>
  <c r="H191"/>
  <c r="E191"/>
  <c r="F191" s="1"/>
  <c r="G191" s="1"/>
  <c r="I191" s="1"/>
  <c r="C191"/>
  <c r="H190"/>
  <c r="E190"/>
  <c r="F190" s="1"/>
  <c r="G190" s="1"/>
  <c r="I190" s="1"/>
  <c r="C190"/>
  <c r="H189"/>
  <c r="E189"/>
  <c r="F189" s="1"/>
  <c r="G189" s="1"/>
  <c r="C189"/>
  <c r="H188"/>
  <c r="E188"/>
  <c r="F188" s="1"/>
  <c r="G188" s="1"/>
  <c r="C188"/>
  <c r="H187"/>
  <c r="E187"/>
  <c r="F187" s="1"/>
  <c r="G187" s="1"/>
  <c r="C187"/>
  <c r="H186"/>
  <c r="E186"/>
  <c r="F186" s="1"/>
  <c r="G186" s="1"/>
  <c r="I186" s="1"/>
  <c r="C186"/>
  <c r="H185"/>
  <c r="E185"/>
  <c r="F185" s="1"/>
  <c r="G185" s="1"/>
  <c r="C185"/>
  <c r="H184"/>
  <c r="E184"/>
  <c r="F184" s="1"/>
  <c r="G184" s="1"/>
  <c r="I184" s="1"/>
  <c r="C184"/>
  <c r="H183"/>
  <c r="E183"/>
  <c r="F183" s="1"/>
  <c r="G183" s="1"/>
  <c r="I183" s="1"/>
  <c r="C183"/>
  <c r="H182"/>
  <c r="E182"/>
  <c r="F182" s="1"/>
  <c r="G182" s="1"/>
  <c r="I182" s="1"/>
  <c r="C182"/>
  <c r="H181"/>
  <c r="E181"/>
  <c r="F181" s="1"/>
  <c r="G181" s="1"/>
  <c r="C181"/>
  <c r="H180"/>
  <c r="E180"/>
  <c r="F180" s="1"/>
  <c r="G180" s="1"/>
  <c r="C180"/>
  <c r="H179"/>
  <c r="E179"/>
  <c r="F179" s="1"/>
  <c r="G179" s="1"/>
  <c r="C179"/>
  <c r="H178"/>
  <c r="E178"/>
  <c r="F178" s="1"/>
  <c r="G178" s="1"/>
  <c r="I178" s="1"/>
  <c r="C178"/>
  <c r="H177"/>
  <c r="E177"/>
  <c r="F177" s="1"/>
  <c r="G177" s="1"/>
  <c r="C177"/>
  <c r="H176"/>
  <c r="E176"/>
  <c r="F176" s="1"/>
  <c r="G176" s="1"/>
  <c r="I176" s="1"/>
  <c r="C176"/>
  <c r="H175"/>
  <c r="E175"/>
  <c r="F175" s="1"/>
  <c r="G175" s="1"/>
  <c r="I175" s="1"/>
  <c r="C175"/>
  <c r="H174"/>
  <c r="E174"/>
  <c r="F174" s="1"/>
  <c r="G174" s="1"/>
  <c r="I174" s="1"/>
  <c r="C174"/>
  <c r="H173"/>
  <c r="E173"/>
  <c r="F173" s="1"/>
  <c r="G173" s="1"/>
  <c r="C173"/>
  <c r="H172"/>
  <c r="E172"/>
  <c r="F172" s="1"/>
  <c r="G172" s="1"/>
  <c r="I172" s="1"/>
  <c r="C172"/>
  <c r="H171"/>
  <c r="E171"/>
  <c r="F171" s="1"/>
  <c r="G171" s="1"/>
  <c r="C171"/>
  <c r="H170"/>
  <c r="E170"/>
  <c r="F170" s="1"/>
  <c r="G170" s="1"/>
  <c r="I170" s="1"/>
  <c r="C170"/>
  <c r="H169"/>
  <c r="E169"/>
  <c r="F169" s="1"/>
  <c r="G169" s="1"/>
  <c r="C169"/>
  <c r="H168"/>
  <c r="E168"/>
  <c r="F168" s="1"/>
  <c r="G168" s="1"/>
  <c r="I168" s="1"/>
  <c r="C168"/>
  <c r="H167"/>
  <c r="E167"/>
  <c r="F167" s="1"/>
  <c r="G167" s="1"/>
  <c r="I167" s="1"/>
  <c r="C167"/>
  <c r="H166"/>
  <c r="E166"/>
  <c r="F166" s="1"/>
  <c r="G166" s="1"/>
  <c r="I166" s="1"/>
  <c r="C166"/>
  <c r="H165"/>
  <c r="E165"/>
  <c r="F165" s="1"/>
  <c r="G165" s="1"/>
  <c r="C165"/>
  <c r="H164"/>
  <c r="E164"/>
  <c r="F164" s="1"/>
  <c r="G164" s="1"/>
  <c r="C164"/>
  <c r="H163"/>
  <c r="E163"/>
  <c r="F163" s="1"/>
  <c r="G163" s="1"/>
  <c r="C163"/>
  <c r="H162"/>
  <c r="E162"/>
  <c r="F162" s="1"/>
  <c r="G162" s="1"/>
  <c r="I162" s="1"/>
  <c r="C162"/>
  <c r="H161"/>
  <c r="E161"/>
  <c r="F161" s="1"/>
  <c r="G161" s="1"/>
  <c r="C161"/>
  <c r="H160"/>
  <c r="E160"/>
  <c r="F160" s="1"/>
  <c r="G160" s="1"/>
  <c r="I160" s="1"/>
  <c r="C160"/>
  <c r="H159"/>
  <c r="E159"/>
  <c r="F159" s="1"/>
  <c r="G159" s="1"/>
  <c r="I159" s="1"/>
  <c r="C159"/>
  <c r="H158"/>
  <c r="E158"/>
  <c r="F158" s="1"/>
  <c r="G158" s="1"/>
  <c r="I158" s="1"/>
  <c r="C158"/>
  <c r="H157"/>
  <c r="E157"/>
  <c r="F157" s="1"/>
  <c r="G157" s="1"/>
  <c r="C157"/>
  <c r="H156"/>
  <c r="E156"/>
  <c r="F156" s="1"/>
  <c r="G156" s="1"/>
  <c r="C156"/>
  <c r="H155"/>
  <c r="E155"/>
  <c r="F155" s="1"/>
  <c r="G155" s="1"/>
  <c r="C155"/>
  <c r="H154"/>
  <c r="E154"/>
  <c r="F154" s="1"/>
  <c r="G154" s="1"/>
  <c r="I154" s="1"/>
  <c r="C154"/>
  <c r="H153"/>
  <c r="E153"/>
  <c r="F153" s="1"/>
  <c r="G153" s="1"/>
  <c r="C153"/>
  <c r="H152"/>
  <c r="E152"/>
  <c r="F152" s="1"/>
  <c r="G152" s="1"/>
  <c r="I152" s="1"/>
  <c r="C152"/>
  <c r="H151"/>
  <c r="E151"/>
  <c r="F151" s="1"/>
  <c r="G151" s="1"/>
  <c r="I151" s="1"/>
  <c r="C151"/>
  <c r="H150"/>
  <c r="E150"/>
  <c r="F150" s="1"/>
  <c r="G150" s="1"/>
  <c r="C150"/>
  <c r="H149"/>
  <c r="E149"/>
  <c r="F149" s="1"/>
  <c r="G149" s="1"/>
  <c r="C149"/>
  <c r="H148"/>
  <c r="E148"/>
  <c r="F148" s="1"/>
  <c r="G148" s="1"/>
  <c r="C148"/>
  <c r="H147"/>
  <c r="E147"/>
  <c r="F147" s="1"/>
  <c r="G147" s="1"/>
  <c r="C147"/>
  <c r="H146"/>
  <c r="E146"/>
  <c r="F146" s="1"/>
  <c r="G146" s="1"/>
  <c r="I146" s="1"/>
  <c r="C146"/>
  <c r="H145"/>
  <c r="E145"/>
  <c r="F145" s="1"/>
  <c r="G145" s="1"/>
  <c r="C145"/>
  <c r="H144"/>
  <c r="E144"/>
  <c r="F144" s="1"/>
  <c r="G144" s="1"/>
  <c r="I144" s="1"/>
  <c r="C144"/>
  <c r="H143"/>
  <c r="E143"/>
  <c r="F143" s="1"/>
  <c r="G143" s="1"/>
  <c r="I143" s="1"/>
  <c r="C143"/>
  <c r="H142"/>
  <c r="E142"/>
  <c r="F142" s="1"/>
  <c r="G142" s="1"/>
  <c r="I142" s="1"/>
  <c r="C142"/>
  <c r="H141"/>
  <c r="E141"/>
  <c r="F141" s="1"/>
  <c r="G141" s="1"/>
  <c r="C141"/>
  <c r="H140"/>
  <c r="E140"/>
  <c r="F140" s="1"/>
  <c r="G140" s="1"/>
  <c r="C140"/>
  <c r="H139"/>
  <c r="E139"/>
  <c r="F139" s="1"/>
  <c r="G139" s="1"/>
  <c r="C139"/>
  <c r="H138"/>
  <c r="E138"/>
  <c r="F138" s="1"/>
  <c r="G138" s="1"/>
  <c r="I138" s="1"/>
  <c r="C138"/>
  <c r="H137"/>
  <c r="E137"/>
  <c r="F137" s="1"/>
  <c r="G137" s="1"/>
  <c r="C137"/>
  <c r="H136"/>
  <c r="E136"/>
  <c r="F136" s="1"/>
  <c r="G136" s="1"/>
  <c r="I136" s="1"/>
  <c r="C136"/>
  <c r="H135"/>
  <c r="E135"/>
  <c r="F135" s="1"/>
  <c r="G135" s="1"/>
  <c r="I135" s="1"/>
  <c r="C135"/>
  <c r="H134"/>
  <c r="E134"/>
  <c r="F134" s="1"/>
  <c r="G134" s="1"/>
  <c r="I134" s="1"/>
  <c r="C134"/>
  <c r="H133"/>
  <c r="E133"/>
  <c r="F133" s="1"/>
  <c r="G133" s="1"/>
  <c r="C133"/>
  <c r="H132"/>
  <c r="E132"/>
  <c r="F132" s="1"/>
  <c r="G132" s="1"/>
  <c r="C132"/>
  <c r="H131"/>
  <c r="E131"/>
  <c r="F131" s="1"/>
  <c r="G131" s="1"/>
  <c r="C131"/>
  <c r="H130"/>
  <c r="E130"/>
  <c r="F130" s="1"/>
  <c r="G130" s="1"/>
  <c r="I130" s="1"/>
  <c r="C130"/>
  <c r="H129"/>
  <c r="E129"/>
  <c r="F129" s="1"/>
  <c r="G129" s="1"/>
  <c r="C129"/>
  <c r="H128"/>
  <c r="E128"/>
  <c r="F128" s="1"/>
  <c r="G128" s="1"/>
  <c r="I128" s="1"/>
  <c r="C128"/>
  <c r="H127"/>
  <c r="E127"/>
  <c r="F127" s="1"/>
  <c r="G127" s="1"/>
  <c r="I127" s="1"/>
  <c r="C127"/>
  <c r="H126"/>
  <c r="E126"/>
  <c r="F126" s="1"/>
  <c r="G126" s="1"/>
  <c r="I126" s="1"/>
  <c r="C126"/>
  <c r="H125"/>
  <c r="E125"/>
  <c r="F125" s="1"/>
  <c r="G125" s="1"/>
  <c r="C125"/>
  <c r="H124"/>
  <c r="E124"/>
  <c r="F124" s="1"/>
  <c r="G124" s="1"/>
  <c r="C124"/>
  <c r="H123"/>
  <c r="E123"/>
  <c r="F123" s="1"/>
  <c r="G123" s="1"/>
  <c r="C123"/>
  <c r="H122"/>
  <c r="E122"/>
  <c r="F122" s="1"/>
  <c r="G122" s="1"/>
  <c r="I122" s="1"/>
  <c r="C122"/>
  <c r="H121"/>
  <c r="E121"/>
  <c r="F121" s="1"/>
  <c r="G121" s="1"/>
  <c r="C121"/>
  <c r="H120"/>
  <c r="E120"/>
  <c r="F120" s="1"/>
  <c r="G120" s="1"/>
  <c r="I120" s="1"/>
  <c r="C120"/>
  <c r="H119"/>
  <c r="E119"/>
  <c r="F119" s="1"/>
  <c r="G119" s="1"/>
  <c r="I119" s="1"/>
  <c r="C119"/>
  <c r="H118"/>
  <c r="E118"/>
  <c r="F118" s="1"/>
  <c r="G118" s="1"/>
  <c r="I118" s="1"/>
  <c r="C118"/>
  <c r="H117"/>
  <c r="E117"/>
  <c r="F117" s="1"/>
  <c r="G117" s="1"/>
  <c r="C117"/>
  <c r="H116"/>
  <c r="E116"/>
  <c r="F116" s="1"/>
  <c r="G116" s="1"/>
  <c r="C116"/>
  <c r="H115"/>
  <c r="E115"/>
  <c r="F115" s="1"/>
  <c r="G115" s="1"/>
  <c r="C115"/>
  <c r="H114"/>
  <c r="E114"/>
  <c r="F114" s="1"/>
  <c r="G114" s="1"/>
  <c r="I114" s="1"/>
  <c r="C114"/>
  <c r="H113"/>
  <c r="E113"/>
  <c r="F113" s="1"/>
  <c r="G113" s="1"/>
  <c r="C113"/>
  <c r="H112"/>
  <c r="E112"/>
  <c r="F112" s="1"/>
  <c r="G112" s="1"/>
  <c r="I112" s="1"/>
  <c r="C112"/>
  <c r="H111"/>
  <c r="E111"/>
  <c r="F111" s="1"/>
  <c r="G111" s="1"/>
  <c r="I111" s="1"/>
  <c r="C111"/>
  <c r="H110"/>
  <c r="E110"/>
  <c r="F110" s="1"/>
  <c r="G110" s="1"/>
  <c r="I110" s="1"/>
  <c r="C110"/>
  <c r="H109"/>
  <c r="E109"/>
  <c r="F109" s="1"/>
  <c r="G109" s="1"/>
  <c r="C109"/>
  <c r="H108"/>
  <c r="E108"/>
  <c r="F108" s="1"/>
  <c r="G108" s="1"/>
  <c r="C108"/>
  <c r="H107"/>
  <c r="E107"/>
  <c r="F107" s="1"/>
  <c r="G107" s="1"/>
  <c r="C107"/>
  <c r="H106"/>
  <c r="E106"/>
  <c r="F106" s="1"/>
  <c r="G106" s="1"/>
  <c r="I106" s="1"/>
  <c r="C106"/>
  <c r="H105"/>
  <c r="E105"/>
  <c r="F105" s="1"/>
  <c r="G105" s="1"/>
  <c r="C105"/>
  <c r="H104"/>
  <c r="E104"/>
  <c r="F104" s="1"/>
  <c r="G104" s="1"/>
  <c r="I104" s="1"/>
  <c r="C104"/>
  <c r="H103"/>
  <c r="E103"/>
  <c r="F103" s="1"/>
  <c r="G103" s="1"/>
  <c r="I103" s="1"/>
  <c r="C103"/>
  <c r="H102"/>
  <c r="E102"/>
  <c r="F102" s="1"/>
  <c r="G102" s="1"/>
  <c r="I102" s="1"/>
  <c r="C102"/>
  <c r="H101"/>
  <c r="E101"/>
  <c r="F101" s="1"/>
  <c r="G101" s="1"/>
  <c r="C101"/>
  <c r="H100"/>
  <c r="E100"/>
  <c r="F100" s="1"/>
  <c r="G100" s="1"/>
  <c r="C100"/>
  <c r="H99"/>
  <c r="E99"/>
  <c r="F99" s="1"/>
  <c r="G99" s="1"/>
  <c r="C99"/>
  <c r="H98"/>
  <c r="E98"/>
  <c r="F98" s="1"/>
  <c r="G98" s="1"/>
  <c r="I98" s="1"/>
  <c r="C98"/>
  <c r="H97"/>
  <c r="E97"/>
  <c r="F97" s="1"/>
  <c r="G97" s="1"/>
  <c r="C97"/>
  <c r="H96"/>
  <c r="E96"/>
  <c r="F96" s="1"/>
  <c r="G96" s="1"/>
  <c r="I96" s="1"/>
  <c r="C96"/>
  <c r="H95"/>
  <c r="E95"/>
  <c r="F95" s="1"/>
  <c r="G95" s="1"/>
  <c r="C95"/>
  <c r="H94"/>
  <c r="E94"/>
  <c r="F94" s="1"/>
  <c r="G94" s="1"/>
  <c r="I94" s="1"/>
  <c r="C94"/>
  <c r="H93"/>
  <c r="E93"/>
  <c r="F93" s="1"/>
  <c r="G93" s="1"/>
  <c r="C93"/>
  <c r="H92"/>
  <c r="E92"/>
  <c r="F92" s="1"/>
  <c r="G92" s="1"/>
  <c r="C92"/>
  <c r="H91"/>
  <c r="E91"/>
  <c r="F91" s="1"/>
  <c r="G91" s="1"/>
  <c r="C91"/>
  <c r="H90"/>
  <c r="E90"/>
  <c r="F90" s="1"/>
  <c r="G90" s="1"/>
  <c r="I90" s="1"/>
  <c r="C90"/>
  <c r="H89"/>
  <c r="E89"/>
  <c r="F89" s="1"/>
  <c r="G89" s="1"/>
  <c r="C89"/>
  <c r="H88"/>
  <c r="E88"/>
  <c r="F88" s="1"/>
  <c r="G88" s="1"/>
  <c r="I88" s="1"/>
  <c r="C88"/>
  <c r="H87"/>
  <c r="E87"/>
  <c r="F87" s="1"/>
  <c r="G87" s="1"/>
  <c r="C87"/>
  <c r="H86"/>
  <c r="E86"/>
  <c r="F86" s="1"/>
  <c r="G86" s="1"/>
  <c r="I86" s="1"/>
  <c r="C86"/>
  <c r="H85"/>
  <c r="E85"/>
  <c r="F85" s="1"/>
  <c r="G85" s="1"/>
  <c r="C85"/>
  <c r="H84"/>
  <c r="E84"/>
  <c r="F84" s="1"/>
  <c r="G84" s="1"/>
  <c r="C84"/>
  <c r="H83"/>
  <c r="E83"/>
  <c r="F83" s="1"/>
  <c r="G83" s="1"/>
  <c r="C83"/>
  <c r="H82"/>
  <c r="E82"/>
  <c r="F82" s="1"/>
  <c r="G82" s="1"/>
  <c r="I82" s="1"/>
  <c r="C82"/>
  <c r="H81"/>
  <c r="E81"/>
  <c r="F81" s="1"/>
  <c r="G81" s="1"/>
  <c r="C81"/>
  <c r="H80"/>
  <c r="E80"/>
  <c r="F80" s="1"/>
  <c r="G80" s="1"/>
  <c r="I80" s="1"/>
  <c r="C80"/>
  <c r="H79"/>
  <c r="E79"/>
  <c r="F79" s="1"/>
  <c r="G79" s="1"/>
  <c r="C79"/>
  <c r="H78"/>
  <c r="E78"/>
  <c r="F78" s="1"/>
  <c r="G78" s="1"/>
  <c r="I78" s="1"/>
  <c r="C78"/>
  <c r="H77"/>
  <c r="E77"/>
  <c r="F77" s="1"/>
  <c r="G77" s="1"/>
  <c r="C77"/>
  <c r="H76"/>
  <c r="E76"/>
  <c r="F76" s="1"/>
  <c r="G76" s="1"/>
  <c r="C76"/>
  <c r="H75"/>
  <c r="E75"/>
  <c r="F75" s="1"/>
  <c r="G75" s="1"/>
  <c r="C75"/>
  <c r="H74"/>
  <c r="E74"/>
  <c r="F74" s="1"/>
  <c r="G74" s="1"/>
  <c r="I74" s="1"/>
  <c r="C74"/>
  <c r="H73"/>
  <c r="E73"/>
  <c r="F73" s="1"/>
  <c r="G73" s="1"/>
  <c r="C73"/>
  <c r="H72"/>
  <c r="E72"/>
  <c r="F72" s="1"/>
  <c r="G72" s="1"/>
  <c r="I72" s="1"/>
  <c r="C72"/>
  <c r="H71"/>
  <c r="E71"/>
  <c r="F71" s="1"/>
  <c r="G71" s="1"/>
  <c r="I71" s="1"/>
  <c r="C71"/>
  <c r="H70"/>
  <c r="E70"/>
  <c r="F70" s="1"/>
  <c r="G70" s="1"/>
  <c r="I70" s="1"/>
  <c r="C70"/>
  <c r="H69"/>
  <c r="E69"/>
  <c r="F69" s="1"/>
  <c r="G69" s="1"/>
  <c r="C69"/>
  <c r="H68"/>
  <c r="E68"/>
  <c r="F68" s="1"/>
  <c r="G68" s="1"/>
  <c r="C68"/>
  <c r="H67"/>
  <c r="E67"/>
  <c r="F67" s="1"/>
  <c r="G67" s="1"/>
  <c r="C67"/>
  <c r="H66"/>
  <c r="E66"/>
  <c r="F66" s="1"/>
  <c r="G66" s="1"/>
  <c r="I66" s="1"/>
  <c r="C66"/>
  <c r="H65"/>
  <c r="E65"/>
  <c r="F65" s="1"/>
  <c r="G65" s="1"/>
  <c r="C65"/>
  <c r="H64"/>
  <c r="E64"/>
  <c r="F64" s="1"/>
  <c r="G64" s="1"/>
  <c r="I64" s="1"/>
  <c r="C64"/>
  <c r="H63"/>
  <c r="E63"/>
  <c r="F63" s="1"/>
  <c r="G63" s="1"/>
  <c r="I63" s="1"/>
  <c r="C63"/>
  <c r="H62"/>
  <c r="E62"/>
  <c r="F62" s="1"/>
  <c r="G62" s="1"/>
  <c r="I62" s="1"/>
  <c r="C62"/>
  <c r="H61"/>
  <c r="E61"/>
  <c r="F61" s="1"/>
  <c r="G61" s="1"/>
  <c r="C61"/>
  <c r="H60"/>
  <c r="E60"/>
  <c r="F60" s="1"/>
  <c r="G60" s="1"/>
  <c r="C60"/>
  <c r="H59"/>
  <c r="E59"/>
  <c r="F59" s="1"/>
  <c r="G59" s="1"/>
  <c r="C59"/>
  <c r="H58"/>
  <c r="E58"/>
  <c r="F58" s="1"/>
  <c r="G58" s="1"/>
  <c r="I58" s="1"/>
  <c r="C58"/>
  <c r="H57"/>
  <c r="E57"/>
  <c r="F57" s="1"/>
  <c r="G57" s="1"/>
  <c r="C57"/>
  <c r="H56"/>
  <c r="E56"/>
  <c r="F56" s="1"/>
  <c r="G56" s="1"/>
  <c r="I56" s="1"/>
  <c r="C56"/>
  <c r="H55"/>
  <c r="E55"/>
  <c r="F55" s="1"/>
  <c r="G55" s="1"/>
  <c r="I55" s="1"/>
  <c r="C55"/>
  <c r="H54"/>
  <c r="E54"/>
  <c r="F54" s="1"/>
  <c r="G54" s="1"/>
  <c r="I54" s="1"/>
  <c r="C54"/>
  <c r="H53"/>
  <c r="E53"/>
  <c r="F53" s="1"/>
  <c r="G53" s="1"/>
  <c r="C53"/>
  <c r="H52"/>
  <c r="E52"/>
  <c r="F52" s="1"/>
  <c r="G52" s="1"/>
  <c r="C52"/>
  <c r="H51"/>
  <c r="E51"/>
  <c r="F51" s="1"/>
  <c r="G51" s="1"/>
  <c r="C51"/>
  <c r="H50"/>
  <c r="E50"/>
  <c r="F50" s="1"/>
  <c r="G50" s="1"/>
  <c r="I50" s="1"/>
  <c r="C50"/>
  <c r="H49"/>
  <c r="E49"/>
  <c r="F49" s="1"/>
  <c r="G49" s="1"/>
  <c r="C49"/>
  <c r="H48"/>
  <c r="E48"/>
  <c r="F48" s="1"/>
  <c r="G48" s="1"/>
  <c r="I48" s="1"/>
  <c r="C48"/>
  <c r="H47"/>
  <c r="E47"/>
  <c r="F47" s="1"/>
  <c r="G47" s="1"/>
  <c r="I47" s="1"/>
  <c r="C47"/>
  <c r="H46"/>
  <c r="E46"/>
  <c r="F46" s="1"/>
  <c r="G46" s="1"/>
  <c r="I46" s="1"/>
  <c r="C46"/>
  <c r="H45"/>
  <c r="E45"/>
  <c r="F45" s="1"/>
  <c r="G45" s="1"/>
  <c r="C45"/>
  <c r="H44"/>
  <c r="E44"/>
  <c r="F44" s="1"/>
  <c r="G44" s="1"/>
  <c r="C44"/>
  <c r="H43"/>
  <c r="E43"/>
  <c r="F43" s="1"/>
  <c r="G43" s="1"/>
  <c r="C43"/>
  <c r="H42"/>
  <c r="E42"/>
  <c r="F42" s="1"/>
  <c r="G42" s="1"/>
  <c r="I42" s="1"/>
  <c r="C42"/>
  <c r="H41"/>
  <c r="E41"/>
  <c r="F41" s="1"/>
  <c r="G41" s="1"/>
  <c r="C41"/>
  <c r="H40"/>
  <c r="E40"/>
  <c r="F40" s="1"/>
  <c r="G40" s="1"/>
  <c r="I40" s="1"/>
  <c r="C40"/>
  <c r="H39"/>
  <c r="E39"/>
  <c r="F39" s="1"/>
  <c r="G39" s="1"/>
  <c r="I39" s="1"/>
  <c r="C39"/>
  <c r="H38"/>
  <c r="E38"/>
  <c r="F38" s="1"/>
  <c r="G38" s="1"/>
  <c r="I38" s="1"/>
  <c r="C38"/>
  <c r="H37"/>
  <c r="E37"/>
  <c r="F37" s="1"/>
  <c r="G37" s="1"/>
  <c r="C37"/>
  <c r="H36"/>
  <c r="E36"/>
  <c r="F36" s="1"/>
  <c r="G36" s="1"/>
  <c r="C36"/>
  <c r="H35"/>
  <c r="E35"/>
  <c r="F35" s="1"/>
  <c r="G35" s="1"/>
  <c r="C35"/>
  <c r="H34"/>
  <c r="E34"/>
  <c r="F34" s="1"/>
  <c r="G34" s="1"/>
  <c r="I34" s="1"/>
  <c r="C34"/>
  <c r="H33"/>
  <c r="E33"/>
  <c r="F33" s="1"/>
  <c r="G33" s="1"/>
  <c r="C33"/>
  <c r="H32"/>
  <c r="E32"/>
  <c r="F32" s="1"/>
  <c r="G32" s="1"/>
  <c r="I32" s="1"/>
  <c r="C32"/>
  <c r="H31"/>
  <c r="E31"/>
  <c r="F31" s="1"/>
  <c r="G31" s="1"/>
  <c r="I31" s="1"/>
  <c r="C31"/>
  <c r="H30"/>
  <c r="E30"/>
  <c r="F30" s="1"/>
  <c r="G30" s="1"/>
  <c r="I30" s="1"/>
  <c r="C30"/>
  <c r="H29"/>
  <c r="E29"/>
  <c r="F29" s="1"/>
  <c r="G29" s="1"/>
  <c r="C29"/>
  <c r="H28"/>
  <c r="E28"/>
  <c r="F28" s="1"/>
  <c r="G28" s="1"/>
  <c r="C28"/>
  <c r="H27"/>
  <c r="E27"/>
  <c r="F27" s="1"/>
  <c r="G27" s="1"/>
  <c r="C27"/>
  <c r="H26"/>
  <c r="E26"/>
  <c r="F26" s="1"/>
  <c r="G26" s="1"/>
  <c r="I26" s="1"/>
  <c r="C26"/>
  <c r="H25"/>
  <c r="E25"/>
  <c r="F25" s="1"/>
  <c r="G25" s="1"/>
  <c r="C25"/>
  <c r="H24"/>
  <c r="E24"/>
  <c r="F24" s="1"/>
  <c r="G24" s="1"/>
  <c r="I24" s="1"/>
  <c r="C24"/>
  <c r="H23"/>
  <c r="E23"/>
  <c r="F23" s="1"/>
  <c r="G23" s="1"/>
  <c r="I23" s="1"/>
  <c r="C23"/>
  <c r="H22"/>
  <c r="E22"/>
  <c r="F22" s="1"/>
  <c r="G22" s="1"/>
  <c r="I22" s="1"/>
  <c r="C22"/>
  <c r="H21"/>
  <c r="E21"/>
  <c r="F21" s="1"/>
  <c r="G21" s="1"/>
  <c r="C21"/>
  <c r="H20"/>
  <c r="E20"/>
  <c r="F20" s="1"/>
  <c r="G20" s="1"/>
  <c r="C20"/>
  <c r="H19"/>
  <c r="E19"/>
  <c r="F19" s="1"/>
  <c r="G19" s="1"/>
  <c r="C19"/>
  <c r="H18"/>
  <c r="E18"/>
  <c r="F18" s="1"/>
  <c r="G18" s="1"/>
  <c r="I18" s="1"/>
  <c r="C18"/>
  <c r="H17"/>
  <c r="E17"/>
  <c r="F17" s="1"/>
  <c r="G17" s="1"/>
  <c r="C17"/>
  <c r="H16"/>
  <c r="E16"/>
  <c r="F16" s="1"/>
  <c r="G16" s="1"/>
  <c r="I16" s="1"/>
  <c r="C16"/>
  <c r="H15"/>
  <c r="E15"/>
  <c r="F15" s="1"/>
  <c r="G15" s="1"/>
  <c r="I15" s="1"/>
  <c r="C15"/>
  <c r="H14"/>
  <c r="E14"/>
  <c r="F14" s="1"/>
  <c r="G14" s="1"/>
  <c r="I14" s="1"/>
  <c r="C14"/>
  <c r="H13"/>
  <c r="E13"/>
  <c r="F13" s="1"/>
  <c r="G13" s="1"/>
  <c r="C13"/>
  <c r="H12"/>
  <c r="E12"/>
  <c r="F12" s="1"/>
  <c r="G12" s="1"/>
  <c r="C12"/>
  <c r="H11"/>
  <c r="E11"/>
  <c r="F11" s="1"/>
  <c r="G11" s="1"/>
  <c r="C11"/>
  <c r="H10"/>
  <c r="E10"/>
  <c r="F10" s="1"/>
  <c r="G10" s="1"/>
  <c r="I10" s="1"/>
  <c r="C10"/>
  <c r="H9"/>
  <c r="E9"/>
  <c r="F9" s="1"/>
  <c r="G9" s="1"/>
  <c r="C9"/>
  <c r="H8"/>
  <c r="E8"/>
  <c r="F8" s="1"/>
  <c r="G8" s="1"/>
  <c r="I8" s="1"/>
  <c r="C8"/>
  <c r="H7"/>
  <c r="E7"/>
  <c r="F7" s="1"/>
  <c r="G7" s="1"/>
  <c r="I7" s="1"/>
  <c r="C7"/>
  <c r="H6"/>
  <c r="E6"/>
  <c r="F6" s="1"/>
  <c r="G6" s="1"/>
  <c r="I6" s="1"/>
  <c r="C6"/>
  <c r="H5"/>
  <c r="E5"/>
  <c r="F5" s="1"/>
  <c r="G5" s="1"/>
  <c r="C5"/>
  <c r="E27" i="4" l="1"/>
  <c r="F26"/>
  <c r="H26" s="1"/>
  <c r="E105" i="2"/>
  <c r="E106"/>
  <c r="F107"/>
  <c r="H107" s="1"/>
  <c r="B653" i="3"/>
  <c r="M652"/>
  <c r="J652"/>
  <c r="K651"/>
  <c r="A652"/>
  <c r="F23" i="4"/>
  <c r="H23" s="1"/>
  <c r="E98" i="2"/>
  <c r="F97"/>
  <c r="H97" s="1"/>
  <c r="F96"/>
  <c r="H96" s="1"/>
  <c r="I36" i="1"/>
  <c r="I68"/>
  <c r="I108"/>
  <c r="I148"/>
  <c r="I164"/>
  <c r="I180"/>
  <c r="I188"/>
  <c r="I196"/>
  <c r="I208"/>
  <c r="I213"/>
  <c r="I230"/>
  <c r="I240"/>
  <c r="I245"/>
  <c r="I60"/>
  <c r="I100"/>
  <c r="I124"/>
  <c r="I9"/>
  <c r="I17"/>
  <c r="I25"/>
  <c r="I33"/>
  <c r="I41"/>
  <c r="I49"/>
  <c r="I57"/>
  <c r="I65"/>
  <c r="I105"/>
  <c r="I113"/>
  <c r="I121"/>
  <c r="I129"/>
  <c r="I137"/>
  <c r="I145"/>
  <c r="I153"/>
  <c r="I161"/>
  <c r="I169"/>
  <c r="I177"/>
  <c r="I185"/>
  <c r="I193"/>
  <c r="I220"/>
  <c r="I225"/>
  <c r="I252"/>
  <c r="I288"/>
  <c r="I280"/>
  <c r="I272"/>
  <c r="I264"/>
  <c r="I256"/>
  <c r="I12"/>
  <c r="I132"/>
  <c r="I150"/>
  <c r="I273"/>
  <c r="I265"/>
  <c r="I257"/>
  <c r="I44"/>
  <c r="I92"/>
  <c r="I116"/>
  <c r="I140"/>
  <c r="I156"/>
  <c r="I11"/>
  <c r="I19"/>
  <c r="I27"/>
  <c r="I35"/>
  <c r="I43"/>
  <c r="I51"/>
  <c r="I59"/>
  <c r="I67"/>
  <c r="I99"/>
  <c r="I107"/>
  <c r="I115"/>
  <c r="I123"/>
  <c r="I131"/>
  <c r="I139"/>
  <c r="I147"/>
  <c r="I155"/>
  <c r="I163"/>
  <c r="I171"/>
  <c r="I179"/>
  <c r="I187"/>
  <c r="I195"/>
  <c r="I217"/>
  <c r="I249"/>
  <c r="I290"/>
  <c r="I282"/>
  <c r="I274"/>
  <c r="I266"/>
  <c r="I258"/>
  <c r="I20"/>
  <c r="I84"/>
  <c r="I283"/>
  <c r="I275"/>
  <c r="I267"/>
  <c r="I259"/>
  <c r="I52"/>
  <c r="I76"/>
  <c r="I5"/>
  <c r="I13"/>
  <c r="I21"/>
  <c r="I29"/>
  <c r="I37"/>
  <c r="I45"/>
  <c r="I53"/>
  <c r="I61"/>
  <c r="I69"/>
  <c r="I101"/>
  <c r="I109"/>
  <c r="I117"/>
  <c r="I125"/>
  <c r="I133"/>
  <c r="I141"/>
  <c r="I149"/>
  <c r="I157"/>
  <c r="I165"/>
  <c r="I173"/>
  <c r="I181"/>
  <c r="I189"/>
  <c r="I197"/>
  <c r="I204"/>
  <c r="I209"/>
  <c r="I236"/>
  <c r="I241"/>
  <c r="I284"/>
  <c r="I276"/>
  <c r="I268"/>
  <c r="I260"/>
  <c r="I28"/>
  <c r="I269"/>
  <c r="I261"/>
  <c r="C17" i="3"/>
  <c r="F89" i="2"/>
  <c r="H89" s="1"/>
  <c r="F91"/>
  <c r="H91" s="1"/>
  <c r="F93"/>
  <c r="H93" s="1"/>
  <c r="F95"/>
  <c r="H95" s="1"/>
  <c r="E18" i="4"/>
  <c r="E16"/>
  <c r="E14"/>
  <c r="E12"/>
  <c r="E10"/>
  <c r="E8"/>
  <c r="E6"/>
  <c r="E19"/>
  <c r="E17"/>
  <c r="E15"/>
  <c r="E13"/>
  <c r="E11"/>
  <c r="E9"/>
  <c r="E7"/>
  <c r="F86" i="2"/>
  <c r="H86" s="1"/>
  <c r="F82"/>
  <c r="H82" s="1"/>
  <c r="F80"/>
  <c r="H80" s="1"/>
  <c r="F79"/>
  <c r="H79" s="1"/>
  <c r="F76"/>
  <c r="H76" s="1"/>
  <c r="F78"/>
  <c r="H78" s="1"/>
  <c r="F77"/>
  <c r="H77" s="1"/>
  <c r="G18" i="3"/>
  <c r="H18" s="1"/>
  <c r="P17"/>
  <c r="G17"/>
  <c r="H17" s="1"/>
  <c r="F75" i="2"/>
  <c r="H75" s="1"/>
  <c r="F74"/>
  <c r="H74" s="1"/>
  <c r="F73"/>
  <c r="H73" s="1"/>
  <c r="F71"/>
  <c r="H71" s="1"/>
  <c r="F70"/>
  <c r="H70" s="1"/>
  <c r="F69"/>
  <c r="H69" s="1"/>
  <c r="F68"/>
  <c r="H68" s="1"/>
  <c r="F67"/>
  <c r="H67" s="1"/>
  <c r="F65"/>
  <c r="H65" s="1"/>
  <c r="F64"/>
  <c r="H64" s="1"/>
  <c r="F5" i="4"/>
  <c r="H5" s="1"/>
  <c r="B18" i="3"/>
  <c r="P18" s="1"/>
  <c r="F63" i="2"/>
  <c r="H63" s="1"/>
  <c r="F62"/>
  <c r="H62" s="1"/>
  <c r="F61"/>
  <c r="H61" s="1"/>
  <c r="E60"/>
  <c r="F59"/>
  <c r="H59" s="1"/>
  <c r="F58"/>
  <c r="H58" s="1"/>
  <c r="E57"/>
  <c r="E56"/>
  <c r="E55"/>
  <c r="E54"/>
  <c r="E53"/>
  <c r="E52"/>
  <c r="E51"/>
  <c r="E50"/>
  <c r="E49"/>
  <c r="E47"/>
  <c r="E46"/>
  <c r="F42"/>
  <c r="H42" s="1"/>
  <c r="E44"/>
  <c r="E45"/>
  <c r="E41"/>
  <c r="E43"/>
  <c r="J18" i="3"/>
  <c r="A19"/>
  <c r="G19" s="1"/>
  <c r="E18"/>
  <c r="F18" s="1"/>
  <c r="C18"/>
  <c r="D18" s="1"/>
  <c r="E17"/>
  <c r="N17" s="1"/>
  <c r="J17"/>
  <c r="E32" i="2"/>
  <c r="E33"/>
  <c r="E39"/>
  <c r="F19"/>
  <c r="H19" s="1"/>
  <c r="F25"/>
  <c r="H25" s="1"/>
  <c r="F17"/>
  <c r="H17" s="1"/>
  <c r="F27"/>
  <c r="H27" s="1"/>
  <c r="F21"/>
  <c r="H21" s="1"/>
  <c r="F18"/>
  <c r="H18" s="1"/>
  <c r="F16"/>
  <c r="H16" s="1"/>
  <c r="F14"/>
  <c r="H14" s="1"/>
  <c r="F15"/>
  <c r="H15" s="1"/>
  <c r="F13"/>
  <c r="H13" s="1"/>
  <c r="F23"/>
  <c r="H23" s="1"/>
  <c r="F26"/>
  <c r="H26" s="1"/>
  <c r="F24"/>
  <c r="H24" s="1"/>
  <c r="F22"/>
  <c r="H22" s="1"/>
  <c r="F20"/>
  <c r="H20" s="1"/>
  <c r="E38"/>
  <c r="E36"/>
  <c r="E37"/>
  <c r="I292" i="1"/>
  <c r="I295"/>
  <c r="I291"/>
  <c r="I296"/>
  <c r="I73"/>
  <c r="I75"/>
  <c r="I77"/>
  <c r="I79"/>
  <c r="I81"/>
  <c r="I83"/>
  <c r="I85"/>
  <c r="I87"/>
  <c r="I89"/>
  <c r="I91"/>
  <c r="I93"/>
  <c r="I95"/>
  <c r="I97"/>
  <c r="I203"/>
  <c r="I207"/>
  <c r="I211"/>
  <c r="I215"/>
  <c r="I219"/>
  <c r="I223"/>
  <c r="I227"/>
  <c r="I231"/>
  <c r="I235"/>
  <c r="I239"/>
  <c r="I243"/>
  <c r="I247"/>
  <c r="I251"/>
  <c r="I255"/>
  <c r="I294"/>
  <c r="J653" i="3" l="1"/>
  <c r="B654"/>
  <c r="M653"/>
  <c r="A653"/>
  <c r="B19"/>
  <c r="P19" s="1"/>
  <c r="M18"/>
  <c r="K17"/>
  <c r="E19"/>
  <c r="N19" s="1"/>
  <c r="C19"/>
  <c r="D19" s="1"/>
  <c r="Q17"/>
  <c r="Q18"/>
  <c r="H19"/>
  <c r="Q19"/>
  <c r="F17"/>
  <c r="N18"/>
  <c r="B20"/>
  <c r="P20" s="1"/>
  <c r="M19"/>
  <c r="A20"/>
  <c r="G20" s="1"/>
  <c r="K18"/>
  <c r="B655" l="1"/>
  <c r="M654"/>
  <c r="J654"/>
  <c r="K652"/>
  <c r="A654"/>
  <c r="J19"/>
  <c r="F19"/>
  <c r="K19"/>
  <c r="Q20"/>
  <c r="H20"/>
  <c r="E20"/>
  <c r="F20" s="1"/>
  <c r="C20"/>
  <c r="D20" s="1"/>
  <c r="B21"/>
  <c r="P21" s="1"/>
  <c r="M20"/>
  <c r="J20"/>
  <c r="A21"/>
  <c r="G21" s="1"/>
  <c r="A655" l="1"/>
  <c r="M655"/>
  <c r="J655"/>
  <c r="B656"/>
  <c r="K653"/>
  <c r="N20"/>
  <c r="H21"/>
  <c r="Q21"/>
  <c r="C21"/>
  <c r="K21" s="1"/>
  <c r="K20"/>
  <c r="E21"/>
  <c r="B22"/>
  <c r="P22" s="1"/>
  <c r="M21"/>
  <c r="J21"/>
  <c r="A22"/>
  <c r="K655" l="1"/>
  <c r="A656"/>
  <c r="K654"/>
  <c r="J656"/>
  <c r="B657"/>
  <c r="M656"/>
  <c r="E22"/>
  <c r="N22" s="1"/>
  <c r="D21"/>
  <c r="G22"/>
  <c r="C22"/>
  <c r="K22" s="1"/>
  <c r="B23"/>
  <c r="P23" s="1"/>
  <c r="M22"/>
  <c r="J22"/>
  <c r="A23"/>
  <c r="N21"/>
  <c r="F21"/>
  <c r="A657" l="1"/>
  <c r="B658"/>
  <c r="M657"/>
  <c r="J657"/>
  <c r="H22"/>
  <c r="Q22"/>
  <c r="F22"/>
  <c r="G23"/>
  <c r="C23"/>
  <c r="D22"/>
  <c r="B24"/>
  <c r="P24" s="1"/>
  <c r="M23"/>
  <c r="J23"/>
  <c r="A24"/>
  <c r="E23"/>
  <c r="K657" l="1"/>
  <c r="A658"/>
  <c r="K656"/>
  <c r="M658"/>
  <c r="J658"/>
  <c r="B659"/>
  <c r="C24"/>
  <c r="K24" s="1"/>
  <c r="K23"/>
  <c r="E24"/>
  <c r="N24" s="1"/>
  <c r="G24"/>
  <c r="H23"/>
  <c r="Q23"/>
  <c r="N23"/>
  <c r="F23"/>
  <c r="B25"/>
  <c r="P25" s="1"/>
  <c r="M24"/>
  <c r="J24"/>
  <c r="A25"/>
  <c r="B660" l="1"/>
  <c r="M659"/>
  <c r="J659"/>
  <c r="K658"/>
  <c r="A659"/>
  <c r="E25"/>
  <c r="N25" s="1"/>
  <c r="C25"/>
  <c r="K25" s="1"/>
  <c r="D24"/>
  <c r="F24"/>
  <c r="G25"/>
  <c r="Q24"/>
  <c r="H24"/>
  <c r="B26"/>
  <c r="P26" s="1"/>
  <c r="M25"/>
  <c r="J25"/>
  <c r="A26"/>
  <c r="G26" s="1"/>
  <c r="K659" l="1"/>
  <c r="B661"/>
  <c r="M660"/>
  <c r="J660"/>
  <c r="A660"/>
  <c r="Q26"/>
  <c r="H26"/>
  <c r="F25"/>
  <c r="E26"/>
  <c r="F26" s="1"/>
  <c r="H25"/>
  <c r="Q25"/>
  <c r="D25"/>
  <c r="B27"/>
  <c r="P27" s="1"/>
  <c r="M26"/>
  <c r="J26"/>
  <c r="A27"/>
  <c r="C26"/>
  <c r="J661" l="1"/>
  <c r="M661"/>
  <c r="B662"/>
  <c r="K660"/>
  <c r="A661"/>
  <c r="N26"/>
  <c r="C27"/>
  <c r="D27" s="1"/>
  <c r="G28"/>
  <c r="G27"/>
  <c r="E27"/>
  <c r="F27" s="1"/>
  <c r="A28"/>
  <c r="D26"/>
  <c r="K26"/>
  <c r="B28"/>
  <c r="P28" s="1"/>
  <c r="M27"/>
  <c r="J27"/>
  <c r="K661" l="1"/>
  <c r="B663"/>
  <c r="M662"/>
  <c r="J662"/>
  <c r="A662"/>
  <c r="H27"/>
  <c r="Q27"/>
  <c r="Q28"/>
  <c r="H28"/>
  <c r="K27"/>
  <c r="N27"/>
  <c r="B29"/>
  <c r="P29" s="1"/>
  <c r="M28"/>
  <c r="J28"/>
  <c r="A29"/>
  <c r="E28"/>
  <c r="C28"/>
  <c r="A663" l="1"/>
  <c r="M663"/>
  <c r="J663"/>
  <c r="B664"/>
  <c r="C29"/>
  <c r="D29" s="1"/>
  <c r="G29"/>
  <c r="B30"/>
  <c r="P30" s="1"/>
  <c r="M29"/>
  <c r="J29"/>
  <c r="A30"/>
  <c r="G30" s="1"/>
  <c r="E29"/>
  <c r="F28"/>
  <c r="N28"/>
  <c r="D28"/>
  <c r="K28"/>
  <c r="K663" l="1"/>
  <c r="K662"/>
  <c r="A664"/>
  <c r="J664"/>
  <c r="B665"/>
  <c r="M664"/>
  <c r="K29"/>
  <c r="H29"/>
  <c r="Q29"/>
  <c r="Q30"/>
  <c r="H30"/>
  <c r="E30"/>
  <c r="N30" s="1"/>
  <c r="N29"/>
  <c r="F29"/>
  <c r="B31"/>
  <c r="P31" s="1"/>
  <c r="M30"/>
  <c r="J30"/>
  <c r="A31"/>
  <c r="C30"/>
  <c r="B666" l="1"/>
  <c r="M665"/>
  <c r="J665"/>
  <c r="A665"/>
  <c r="F30"/>
  <c r="E31"/>
  <c r="F31" s="1"/>
  <c r="G31"/>
  <c r="C31"/>
  <c r="K31" s="1"/>
  <c r="D30"/>
  <c r="K30"/>
  <c r="B32"/>
  <c r="P32" s="1"/>
  <c r="M31"/>
  <c r="J31"/>
  <c r="A32"/>
  <c r="G32" s="1"/>
  <c r="K665" l="1"/>
  <c r="A666"/>
  <c r="K664"/>
  <c r="M666"/>
  <c r="J666"/>
  <c r="B667"/>
  <c r="Q32"/>
  <c r="H32"/>
  <c r="H31"/>
  <c r="Q31"/>
  <c r="N31"/>
  <c r="D31"/>
  <c r="A33"/>
  <c r="G33" s="1"/>
  <c r="B33"/>
  <c r="P33" s="1"/>
  <c r="M32"/>
  <c r="J32"/>
  <c r="E32"/>
  <c r="C32"/>
  <c r="K666" l="1"/>
  <c r="B668"/>
  <c r="J667"/>
  <c r="M667"/>
  <c r="A667"/>
  <c r="H33"/>
  <c r="Q33"/>
  <c r="C33"/>
  <c r="K33" s="1"/>
  <c r="G34"/>
  <c r="E33"/>
  <c r="F33" s="1"/>
  <c r="A34"/>
  <c r="B34"/>
  <c r="P34" s="1"/>
  <c r="M33"/>
  <c r="J33"/>
  <c r="F32"/>
  <c r="N32"/>
  <c r="D32"/>
  <c r="K32"/>
  <c r="A668" l="1"/>
  <c r="B669"/>
  <c r="M668"/>
  <c r="J668"/>
  <c r="D33"/>
  <c r="Q34"/>
  <c r="H34"/>
  <c r="C34"/>
  <c r="K34" s="1"/>
  <c r="N33"/>
  <c r="A35"/>
  <c r="B35"/>
  <c r="P35" s="1"/>
  <c r="M34"/>
  <c r="J34"/>
  <c r="E34"/>
  <c r="K667" l="1"/>
  <c r="A669"/>
  <c r="K668"/>
  <c r="J669"/>
  <c r="B670"/>
  <c r="M669"/>
  <c r="C35"/>
  <c r="D35" s="1"/>
  <c r="G35"/>
  <c r="D34"/>
  <c r="E35"/>
  <c r="N35" s="1"/>
  <c r="N34"/>
  <c r="F34"/>
  <c r="A36"/>
  <c r="G36" s="1"/>
  <c r="B36"/>
  <c r="P36" s="1"/>
  <c r="M35"/>
  <c r="J35"/>
  <c r="A670" l="1"/>
  <c r="B671"/>
  <c r="M670"/>
  <c r="J670"/>
  <c r="K35"/>
  <c r="H35"/>
  <c r="Q35"/>
  <c r="Q36"/>
  <c r="H36"/>
  <c r="F35"/>
  <c r="A37"/>
  <c r="G37" s="1"/>
  <c r="C36"/>
  <c r="B37"/>
  <c r="P37" s="1"/>
  <c r="M36"/>
  <c r="J36"/>
  <c r="E36"/>
  <c r="K669" l="1"/>
  <c r="K670"/>
  <c r="A671"/>
  <c r="M671"/>
  <c r="J671"/>
  <c r="B672"/>
  <c r="H37"/>
  <c r="Q37"/>
  <c r="E37"/>
  <c r="F37" s="1"/>
  <c r="A38"/>
  <c r="G38" s="1"/>
  <c r="C37"/>
  <c r="D36"/>
  <c r="K36"/>
  <c r="B38"/>
  <c r="P38" s="1"/>
  <c r="M37"/>
  <c r="J37"/>
  <c r="F36"/>
  <c r="N36"/>
  <c r="J672" l="1"/>
  <c r="B673"/>
  <c r="M672"/>
  <c r="K671"/>
  <c r="A672"/>
  <c r="H38"/>
  <c r="Q38"/>
  <c r="N37"/>
  <c r="E38"/>
  <c r="F38" s="1"/>
  <c r="B39"/>
  <c r="P39" s="1"/>
  <c r="M38"/>
  <c r="J38"/>
  <c r="A39"/>
  <c r="C38"/>
  <c r="K37"/>
  <c r="K672" l="1"/>
  <c r="A673"/>
  <c r="B674"/>
  <c r="M673"/>
  <c r="J673"/>
  <c r="E39"/>
  <c r="F39" s="1"/>
  <c r="G39"/>
  <c r="N38"/>
  <c r="D38"/>
  <c r="K38"/>
  <c r="B40"/>
  <c r="P40" s="1"/>
  <c r="M39"/>
  <c r="J39"/>
  <c r="A40"/>
  <c r="E40" s="1"/>
  <c r="C39"/>
  <c r="K673" l="1"/>
  <c r="A674"/>
  <c r="M674"/>
  <c r="J674"/>
  <c r="B675"/>
  <c r="G40"/>
  <c r="Q40" s="1"/>
  <c r="H39"/>
  <c r="Q39"/>
  <c r="N39"/>
  <c r="C40"/>
  <c r="K39"/>
  <c r="F40"/>
  <c r="N40"/>
  <c r="B41"/>
  <c r="P41" s="1"/>
  <c r="M40"/>
  <c r="J40"/>
  <c r="A41"/>
  <c r="B676" l="1"/>
  <c r="M675"/>
  <c r="J675"/>
  <c r="A675"/>
  <c r="K674"/>
  <c r="H40"/>
  <c r="E41"/>
  <c r="F41" s="1"/>
  <c r="K40"/>
  <c r="G41"/>
  <c r="A42"/>
  <c r="G42" s="1"/>
  <c r="B42"/>
  <c r="P42" s="1"/>
  <c r="M41"/>
  <c r="J41"/>
  <c r="C41"/>
  <c r="B677" l="1"/>
  <c r="M676"/>
  <c r="J676"/>
  <c r="A676"/>
  <c r="K675"/>
  <c r="H42"/>
  <c r="Q42"/>
  <c r="H41"/>
  <c r="Q41"/>
  <c r="E42"/>
  <c r="F42" s="1"/>
  <c r="N41"/>
  <c r="C42"/>
  <c r="K42" s="1"/>
  <c r="D41"/>
  <c r="K41"/>
  <c r="A43"/>
  <c r="B43"/>
  <c r="P43" s="1"/>
  <c r="M42"/>
  <c r="J42"/>
  <c r="K676" l="1"/>
  <c r="A677"/>
  <c r="J677"/>
  <c r="B678"/>
  <c r="M677"/>
  <c r="N42"/>
  <c r="E43"/>
  <c r="N43" s="1"/>
  <c r="G43"/>
  <c r="D42"/>
  <c r="B44"/>
  <c r="P44" s="1"/>
  <c r="M43"/>
  <c r="J43"/>
  <c r="A44"/>
  <c r="C43"/>
  <c r="K677" l="1"/>
  <c r="A678"/>
  <c r="B679"/>
  <c r="M678"/>
  <c r="J678"/>
  <c r="F43"/>
  <c r="G45"/>
  <c r="E44"/>
  <c r="N44" s="1"/>
  <c r="G44"/>
  <c r="H43"/>
  <c r="Q43"/>
  <c r="D43"/>
  <c r="K43"/>
  <c r="B45"/>
  <c r="P45" s="1"/>
  <c r="M44"/>
  <c r="J44"/>
  <c r="A45"/>
  <c r="C44"/>
  <c r="K678" l="1"/>
  <c r="A679"/>
  <c r="M679"/>
  <c r="J679"/>
  <c r="B680"/>
  <c r="H45"/>
  <c r="Q45"/>
  <c r="Q44"/>
  <c r="H44"/>
  <c r="E45"/>
  <c r="F45" s="1"/>
  <c r="F44"/>
  <c r="C45"/>
  <c r="K45" s="1"/>
  <c r="D44"/>
  <c r="K44"/>
  <c r="B46"/>
  <c r="P46" s="1"/>
  <c r="M45"/>
  <c r="J45"/>
  <c r="A46"/>
  <c r="K679" l="1"/>
  <c r="J680"/>
  <c r="B681"/>
  <c r="M680"/>
  <c r="A680"/>
  <c r="E46"/>
  <c r="F46" s="1"/>
  <c r="D45"/>
  <c r="G46"/>
  <c r="N45"/>
  <c r="A47"/>
  <c r="G47" s="1"/>
  <c r="C47"/>
  <c r="B47"/>
  <c r="P47" s="1"/>
  <c r="M46"/>
  <c r="J46"/>
  <c r="C46"/>
  <c r="K680" l="1"/>
  <c r="B682"/>
  <c r="M681"/>
  <c r="J681"/>
  <c r="A681"/>
  <c r="H47"/>
  <c r="Q47"/>
  <c r="Q46"/>
  <c r="H46"/>
  <c r="E47"/>
  <c r="N47" s="1"/>
  <c r="N46"/>
  <c r="D46"/>
  <c r="K46"/>
  <c r="A48"/>
  <c r="D47"/>
  <c r="K47"/>
  <c r="B48"/>
  <c r="P48" s="1"/>
  <c r="M47"/>
  <c r="J47"/>
  <c r="A682" l="1"/>
  <c r="M682"/>
  <c r="J682"/>
  <c r="B683"/>
  <c r="F47"/>
  <c r="E48"/>
  <c r="N48" s="1"/>
  <c r="G48"/>
  <c r="B49"/>
  <c r="P49" s="1"/>
  <c r="M48"/>
  <c r="J48"/>
  <c r="A49"/>
  <c r="G49" s="1"/>
  <c r="C48"/>
  <c r="K682" l="1"/>
  <c r="A683"/>
  <c r="K681"/>
  <c r="B684"/>
  <c r="M683"/>
  <c r="J683"/>
  <c r="E49"/>
  <c r="F49" s="1"/>
  <c r="Q48"/>
  <c r="H48"/>
  <c r="H49"/>
  <c r="Q49"/>
  <c r="F48"/>
  <c r="B50"/>
  <c r="P50" s="1"/>
  <c r="M49"/>
  <c r="J49"/>
  <c r="D48"/>
  <c r="K48"/>
  <c r="A50"/>
  <c r="C49"/>
  <c r="B685" l="1"/>
  <c r="M684"/>
  <c r="J684"/>
  <c r="K683"/>
  <c r="A684"/>
  <c r="N49"/>
  <c r="G50"/>
  <c r="E50"/>
  <c r="F50" s="1"/>
  <c r="C50"/>
  <c r="K50" s="1"/>
  <c r="B51"/>
  <c r="P51" s="1"/>
  <c r="M50"/>
  <c r="J50"/>
  <c r="D49"/>
  <c r="K49"/>
  <c r="A51"/>
  <c r="G51" s="1"/>
  <c r="J685" l="1"/>
  <c r="B686"/>
  <c r="M685"/>
  <c r="K684"/>
  <c r="A685"/>
  <c r="H51"/>
  <c r="Q51"/>
  <c r="D50"/>
  <c r="N50"/>
  <c r="Q50"/>
  <c r="H50"/>
  <c r="E51"/>
  <c r="N51" s="1"/>
  <c r="C51"/>
  <c r="D51" s="1"/>
  <c r="A52"/>
  <c r="B52"/>
  <c r="P52" s="1"/>
  <c r="M51"/>
  <c r="J51"/>
  <c r="B687" l="1"/>
  <c r="M686"/>
  <c r="J686"/>
  <c r="A686"/>
  <c r="E52"/>
  <c r="F52" s="1"/>
  <c r="F51"/>
  <c r="G52"/>
  <c r="K51"/>
  <c r="A53"/>
  <c r="G53" s="1"/>
  <c r="B53"/>
  <c r="P53" s="1"/>
  <c r="M52"/>
  <c r="J52"/>
  <c r="C52"/>
  <c r="M687" l="1"/>
  <c r="J687"/>
  <c r="B688"/>
  <c r="K686"/>
  <c r="A687"/>
  <c r="K685"/>
  <c r="H53"/>
  <c r="Q53"/>
  <c r="N52"/>
  <c r="Q52"/>
  <c r="H52"/>
  <c r="E53"/>
  <c r="F53" s="1"/>
  <c r="C53"/>
  <c r="K53" s="1"/>
  <c r="A54"/>
  <c r="D52"/>
  <c r="K52"/>
  <c r="B54"/>
  <c r="P54" s="1"/>
  <c r="M53"/>
  <c r="J53"/>
  <c r="J688" l="1"/>
  <c r="B689"/>
  <c r="M688"/>
  <c r="A688"/>
  <c r="K687"/>
  <c r="E54"/>
  <c r="F54" s="1"/>
  <c r="N53"/>
  <c r="G54"/>
  <c r="D53"/>
  <c r="A55"/>
  <c r="G55" s="1"/>
  <c r="C54"/>
  <c r="B55"/>
  <c r="P55" s="1"/>
  <c r="M54"/>
  <c r="J54"/>
  <c r="K688" l="1"/>
  <c r="B690"/>
  <c r="M689"/>
  <c r="J689"/>
  <c r="A689"/>
  <c r="H55"/>
  <c r="Q55"/>
  <c r="H54"/>
  <c r="Q54"/>
  <c r="E55"/>
  <c r="N55" s="1"/>
  <c r="N54"/>
  <c r="A56"/>
  <c r="B56"/>
  <c r="P56" s="1"/>
  <c r="M55"/>
  <c r="J55"/>
  <c r="C55"/>
  <c r="D54"/>
  <c r="K54"/>
  <c r="K689" l="1"/>
  <c r="M690"/>
  <c r="J690"/>
  <c r="B691"/>
  <c r="A690"/>
  <c r="E56"/>
  <c r="N56" s="1"/>
  <c r="F55"/>
  <c r="G56"/>
  <c r="C56"/>
  <c r="K56" s="1"/>
  <c r="D55"/>
  <c r="K55"/>
  <c r="A57"/>
  <c r="G57" s="1"/>
  <c r="B57"/>
  <c r="P57" s="1"/>
  <c r="M56"/>
  <c r="J56"/>
  <c r="B692" l="1"/>
  <c r="M691"/>
  <c r="J691"/>
  <c r="A691"/>
  <c r="K690"/>
  <c r="H57"/>
  <c r="Q57"/>
  <c r="Q56"/>
  <c r="H56"/>
  <c r="E57"/>
  <c r="F57" s="1"/>
  <c r="F56"/>
  <c r="D56"/>
  <c r="A58"/>
  <c r="B58"/>
  <c r="P58" s="1"/>
  <c r="M57"/>
  <c r="J57"/>
  <c r="C57"/>
  <c r="B693" l="1"/>
  <c r="M692"/>
  <c r="J692"/>
  <c r="A692"/>
  <c r="E58"/>
  <c r="F58" s="1"/>
  <c r="G59"/>
  <c r="N57"/>
  <c r="G58"/>
  <c r="C58"/>
  <c r="D58" s="1"/>
  <c r="A59"/>
  <c r="D57"/>
  <c r="K57"/>
  <c r="B59"/>
  <c r="P59" s="1"/>
  <c r="M58"/>
  <c r="J58"/>
  <c r="J693" l="1"/>
  <c r="M693"/>
  <c r="B694"/>
  <c r="A693"/>
  <c r="K692"/>
  <c r="K691"/>
  <c r="H59"/>
  <c r="Q59"/>
  <c r="Q58"/>
  <c r="H58"/>
  <c r="E59"/>
  <c r="F59" s="1"/>
  <c r="N58"/>
  <c r="K58"/>
  <c r="B60"/>
  <c r="P60" s="1"/>
  <c r="M59"/>
  <c r="J59"/>
  <c r="A60"/>
  <c r="C59"/>
  <c r="A694" l="1"/>
  <c r="B695"/>
  <c r="M694"/>
  <c r="J694"/>
  <c r="N59"/>
  <c r="E60"/>
  <c r="F60" s="1"/>
  <c r="G60"/>
  <c r="D59"/>
  <c r="K59"/>
  <c r="B61"/>
  <c r="P61" s="1"/>
  <c r="M60"/>
  <c r="J60"/>
  <c r="A61"/>
  <c r="G61" s="1"/>
  <c r="C60"/>
  <c r="K694" l="1"/>
  <c r="A695"/>
  <c r="M695"/>
  <c r="J695"/>
  <c r="B696"/>
  <c r="K693"/>
  <c r="N60"/>
  <c r="H61"/>
  <c r="Q61"/>
  <c r="Q60"/>
  <c r="H60"/>
  <c r="E61"/>
  <c r="F61" s="1"/>
  <c r="C61"/>
  <c r="K61" s="1"/>
  <c r="D60"/>
  <c r="K60"/>
  <c r="B62"/>
  <c r="P62" s="1"/>
  <c r="M61"/>
  <c r="J61"/>
  <c r="A62"/>
  <c r="A696" l="1"/>
  <c r="J696"/>
  <c r="B697"/>
  <c r="M696"/>
  <c r="D61"/>
  <c r="N61"/>
  <c r="E62"/>
  <c r="F62" s="1"/>
  <c r="G62"/>
  <c r="B63"/>
  <c r="P63" s="1"/>
  <c r="M62"/>
  <c r="J62"/>
  <c r="A63"/>
  <c r="C62"/>
  <c r="A697" l="1"/>
  <c r="K695"/>
  <c r="B698"/>
  <c r="M697"/>
  <c r="J697"/>
  <c r="E63"/>
  <c r="F63" s="1"/>
  <c r="G64"/>
  <c r="G63"/>
  <c r="Q62"/>
  <c r="H62"/>
  <c r="N62"/>
  <c r="D62"/>
  <c r="K62"/>
  <c r="B64"/>
  <c r="P64" s="1"/>
  <c r="M63"/>
  <c r="J63"/>
  <c r="A64"/>
  <c r="C63"/>
  <c r="M698" l="1"/>
  <c r="J698"/>
  <c r="B699"/>
  <c r="K697"/>
  <c r="K696"/>
  <c r="A698"/>
  <c r="N63"/>
  <c r="H63"/>
  <c r="Q63"/>
  <c r="Q64"/>
  <c r="H64"/>
  <c r="E64"/>
  <c r="N64" s="1"/>
  <c r="C64"/>
  <c r="D63"/>
  <c r="K63"/>
  <c r="B65"/>
  <c r="P65" s="1"/>
  <c r="M64"/>
  <c r="J64"/>
  <c r="A65"/>
  <c r="B700" l="1"/>
  <c r="J699"/>
  <c r="M699"/>
  <c r="A699"/>
  <c r="F64"/>
  <c r="K64"/>
  <c r="G65"/>
  <c r="A66"/>
  <c r="G66" s="1"/>
  <c r="B66"/>
  <c r="P66" s="1"/>
  <c r="M65"/>
  <c r="J65"/>
  <c r="E65"/>
  <c r="C65"/>
  <c r="B701" l="1"/>
  <c r="M700"/>
  <c r="J700"/>
  <c r="K698"/>
  <c r="K699"/>
  <c r="A700"/>
  <c r="Q66"/>
  <c r="H66"/>
  <c r="H65"/>
  <c r="Q65"/>
  <c r="E66"/>
  <c r="F66" s="1"/>
  <c r="A67"/>
  <c r="G67" s="1"/>
  <c r="B67"/>
  <c r="P67" s="1"/>
  <c r="M66"/>
  <c r="J66"/>
  <c r="C66"/>
  <c r="N65"/>
  <c r="F65"/>
  <c r="D65"/>
  <c r="K65"/>
  <c r="K700" l="1"/>
  <c r="J701"/>
  <c r="B702"/>
  <c r="M701"/>
  <c r="A701"/>
  <c r="N66"/>
  <c r="E67"/>
  <c r="N67" s="1"/>
  <c r="H67"/>
  <c r="Q67"/>
  <c r="C67"/>
  <c r="A68"/>
  <c r="G68" s="1"/>
  <c r="D66"/>
  <c r="K66"/>
  <c r="B68"/>
  <c r="P68" s="1"/>
  <c r="M67"/>
  <c r="J67"/>
  <c r="K701" l="1"/>
  <c r="B703"/>
  <c r="M702"/>
  <c r="J702"/>
  <c r="A702"/>
  <c r="Q68"/>
  <c r="H68"/>
  <c r="E68"/>
  <c r="N68" s="1"/>
  <c r="K67"/>
  <c r="F67"/>
  <c r="B69"/>
  <c r="P69" s="1"/>
  <c r="M68"/>
  <c r="J68"/>
  <c r="A69"/>
  <c r="C68"/>
  <c r="A703" l="1"/>
  <c r="M703"/>
  <c r="J703"/>
  <c r="B704"/>
  <c r="F68"/>
  <c r="C69"/>
  <c r="G69"/>
  <c r="B70"/>
  <c r="P70" s="1"/>
  <c r="M69"/>
  <c r="J69"/>
  <c r="D68"/>
  <c r="K68"/>
  <c r="A70"/>
  <c r="E69"/>
  <c r="K703" l="1"/>
  <c r="K702"/>
  <c r="A704"/>
  <c r="J704"/>
  <c r="B705"/>
  <c r="M704"/>
  <c r="C70"/>
  <c r="D70" s="1"/>
  <c r="H69"/>
  <c r="Q69"/>
  <c r="G70"/>
  <c r="K69"/>
  <c r="E70"/>
  <c r="F70" s="1"/>
  <c r="B71"/>
  <c r="P71" s="1"/>
  <c r="M70"/>
  <c r="J70"/>
  <c r="N69"/>
  <c r="F69"/>
  <c r="A71"/>
  <c r="G71" s="1"/>
  <c r="B706" l="1"/>
  <c r="M705"/>
  <c r="J705"/>
  <c r="A705"/>
  <c r="K70"/>
  <c r="H71"/>
  <c r="Q71"/>
  <c r="H70"/>
  <c r="Q70"/>
  <c r="C71"/>
  <c r="K71" s="1"/>
  <c r="E71"/>
  <c r="F71" s="1"/>
  <c r="N70"/>
  <c r="A72"/>
  <c r="B72"/>
  <c r="P72" s="1"/>
  <c r="M71"/>
  <c r="J71"/>
  <c r="K704" l="1"/>
  <c r="K705"/>
  <c r="A706"/>
  <c r="M706"/>
  <c r="J706"/>
  <c r="B707"/>
  <c r="N71"/>
  <c r="E72"/>
  <c r="N72" s="1"/>
  <c r="D71"/>
  <c r="G72"/>
  <c r="A73"/>
  <c r="G73" s="1"/>
  <c r="B73"/>
  <c r="P73" s="1"/>
  <c r="M72"/>
  <c r="J72"/>
  <c r="C72"/>
  <c r="K706" l="1"/>
  <c r="B708"/>
  <c r="M707"/>
  <c r="J707"/>
  <c r="A707"/>
  <c r="H73"/>
  <c r="Q73"/>
  <c r="Q72"/>
  <c r="H72"/>
  <c r="E73"/>
  <c r="F73" s="1"/>
  <c r="F72"/>
  <c r="D72"/>
  <c r="K72"/>
  <c r="A74"/>
  <c r="G74" s="1"/>
  <c r="B74"/>
  <c r="P74" s="1"/>
  <c r="M73"/>
  <c r="J73"/>
  <c r="C73"/>
  <c r="B709" l="1"/>
  <c r="M708"/>
  <c r="J708"/>
  <c r="A708"/>
  <c r="H74"/>
  <c r="Q74"/>
  <c r="E74"/>
  <c r="F74" s="1"/>
  <c r="N73"/>
  <c r="A75"/>
  <c r="G75" s="1"/>
  <c r="D73"/>
  <c r="K73"/>
  <c r="B75"/>
  <c r="P75" s="1"/>
  <c r="M74"/>
  <c r="J74"/>
  <c r="C74"/>
  <c r="K708" l="1"/>
  <c r="A709"/>
  <c r="K707"/>
  <c r="J709"/>
  <c r="B710"/>
  <c r="M709"/>
  <c r="H75"/>
  <c r="Q75"/>
  <c r="C75"/>
  <c r="K75" s="1"/>
  <c r="N74"/>
  <c r="D74"/>
  <c r="K74"/>
  <c r="A76"/>
  <c r="B76"/>
  <c r="P76" s="1"/>
  <c r="M75"/>
  <c r="J75"/>
  <c r="E75"/>
  <c r="B711" l="1"/>
  <c r="M710"/>
  <c r="J710"/>
  <c r="A710"/>
  <c r="C76"/>
  <c r="K76" s="1"/>
  <c r="G77"/>
  <c r="G76"/>
  <c r="D75"/>
  <c r="E76"/>
  <c r="N76" s="1"/>
  <c r="F75"/>
  <c r="N75"/>
  <c r="A77"/>
  <c r="B77"/>
  <c r="P77" s="1"/>
  <c r="M76"/>
  <c r="J76"/>
  <c r="M711" l="1"/>
  <c r="J711"/>
  <c r="B712"/>
  <c r="K709"/>
  <c r="K710"/>
  <c r="A711"/>
  <c r="H77"/>
  <c r="Q77"/>
  <c r="D76"/>
  <c r="Q76"/>
  <c r="H76"/>
  <c r="G78"/>
  <c r="F76"/>
  <c r="A78"/>
  <c r="B78"/>
  <c r="P78" s="1"/>
  <c r="M77"/>
  <c r="J77"/>
  <c r="E77"/>
  <c r="C77"/>
  <c r="J712" l="1"/>
  <c r="B713"/>
  <c r="M712"/>
  <c r="A712"/>
  <c r="Q78"/>
  <c r="H78"/>
  <c r="E78"/>
  <c r="F78" s="1"/>
  <c r="G79"/>
  <c r="A79"/>
  <c r="B79"/>
  <c r="P79" s="1"/>
  <c r="M78"/>
  <c r="J78"/>
  <c r="C78"/>
  <c r="N77"/>
  <c r="F77"/>
  <c r="D77"/>
  <c r="K77"/>
  <c r="K711" l="1"/>
  <c r="B714"/>
  <c r="M713"/>
  <c r="J713"/>
  <c r="A713"/>
  <c r="H79"/>
  <c r="Q79"/>
  <c r="N78"/>
  <c r="A80"/>
  <c r="G80" s="1"/>
  <c r="D78"/>
  <c r="K78"/>
  <c r="C79"/>
  <c r="E79"/>
  <c r="B80"/>
  <c r="P80" s="1"/>
  <c r="M79"/>
  <c r="J79"/>
  <c r="K712" l="1"/>
  <c r="M714"/>
  <c r="J714"/>
  <c r="B715"/>
  <c r="A714"/>
  <c r="Q80"/>
  <c r="H80"/>
  <c r="E80"/>
  <c r="F80" s="1"/>
  <c r="G81"/>
  <c r="A81"/>
  <c r="C80"/>
  <c r="D79"/>
  <c r="K79"/>
  <c r="N79"/>
  <c r="F79"/>
  <c r="B81"/>
  <c r="P81" s="1"/>
  <c r="M80"/>
  <c r="J80"/>
  <c r="K713" l="1"/>
  <c r="B716"/>
  <c r="M715"/>
  <c r="J715"/>
  <c r="A715"/>
  <c r="K714"/>
  <c r="H81"/>
  <c r="Q81"/>
  <c r="N80"/>
  <c r="E81"/>
  <c r="F81" s="1"/>
  <c r="G82"/>
  <c r="D80"/>
  <c r="K80"/>
  <c r="B82"/>
  <c r="P82" s="1"/>
  <c r="M81"/>
  <c r="J81"/>
  <c r="A82"/>
  <c r="C81"/>
  <c r="A716" l="1"/>
  <c r="B717"/>
  <c r="M716"/>
  <c r="J716"/>
  <c r="E82"/>
  <c r="F82" s="1"/>
  <c r="N81"/>
  <c r="Q82"/>
  <c r="H82"/>
  <c r="C82"/>
  <c r="K82" s="1"/>
  <c r="B83"/>
  <c r="P83" s="1"/>
  <c r="M82"/>
  <c r="J82"/>
  <c r="D81"/>
  <c r="K81"/>
  <c r="A83"/>
  <c r="G83" s="1"/>
  <c r="K715" l="1"/>
  <c r="K716"/>
  <c r="A717"/>
  <c r="J717"/>
  <c r="B718"/>
  <c r="M717"/>
  <c r="H83"/>
  <c r="Q83"/>
  <c r="D82"/>
  <c r="E83"/>
  <c r="N83" s="1"/>
  <c r="G84"/>
  <c r="N82"/>
  <c r="C83"/>
  <c r="A84"/>
  <c r="B84"/>
  <c r="P84" s="1"/>
  <c r="M83"/>
  <c r="J83"/>
  <c r="K717" l="1"/>
  <c r="B719"/>
  <c r="M718"/>
  <c r="J718"/>
  <c r="A718"/>
  <c r="F83"/>
  <c r="Q84"/>
  <c r="H84"/>
  <c r="E84"/>
  <c r="N84" s="1"/>
  <c r="K83"/>
  <c r="C84"/>
  <c r="K84" s="1"/>
  <c r="A85"/>
  <c r="G85" s="1"/>
  <c r="B85"/>
  <c r="P85" s="1"/>
  <c r="M84"/>
  <c r="J84"/>
  <c r="A719" l="1"/>
  <c r="M719"/>
  <c r="J719"/>
  <c r="B720"/>
  <c r="F84"/>
  <c r="H85"/>
  <c r="Q85"/>
  <c r="E85"/>
  <c r="F85" s="1"/>
  <c r="D84"/>
  <c r="A86"/>
  <c r="G86" s="1"/>
  <c r="B86"/>
  <c r="P86" s="1"/>
  <c r="M85"/>
  <c r="J85"/>
  <c r="C85"/>
  <c r="K718" l="1"/>
  <c r="K719"/>
  <c r="A720"/>
  <c r="J720"/>
  <c r="B721"/>
  <c r="M720"/>
  <c r="N85"/>
  <c r="H86"/>
  <c r="Q86"/>
  <c r="E86"/>
  <c r="F86" s="1"/>
  <c r="C86"/>
  <c r="D86" s="1"/>
  <c r="A87"/>
  <c r="D85"/>
  <c r="K85"/>
  <c r="B87"/>
  <c r="P87" s="1"/>
  <c r="M86"/>
  <c r="J86"/>
  <c r="A721" l="1"/>
  <c r="B722"/>
  <c r="M721"/>
  <c r="J721"/>
  <c r="E87"/>
  <c r="F87" s="1"/>
  <c r="G87"/>
  <c r="N86"/>
  <c r="K86"/>
  <c r="B88"/>
  <c r="P88" s="1"/>
  <c r="M87"/>
  <c r="J87"/>
  <c r="A88"/>
  <c r="G88" s="1"/>
  <c r="C87"/>
  <c r="K720" l="1"/>
  <c r="K721"/>
  <c r="A722"/>
  <c r="M722"/>
  <c r="J722"/>
  <c r="B723"/>
  <c r="H87"/>
  <c r="Q87"/>
  <c r="Q88"/>
  <c r="H88"/>
  <c r="E88"/>
  <c r="N88" s="1"/>
  <c r="N87"/>
  <c r="D87"/>
  <c r="K87"/>
  <c r="B89"/>
  <c r="P89" s="1"/>
  <c r="M88"/>
  <c r="J88"/>
  <c r="A89"/>
  <c r="G89" s="1"/>
  <c r="C88"/>
  <c r="K722" l="1"/>
  <c r="B724"/>
  <c r="M723"/>
  <c r="J723"/>
  <c r="A723"/>
  <c r="F88"/>
  <c r="H89"/>
  <c r="Q89"/>
  <c r="E89"/>
  <c r="F89" s="1"/>
  <c r="C89"/>
  <c r="K89" s="1"/>
  <c r="D88"/>
  <c r="K88"/>
  <c r="B90"/>
  <c r="P90" s="1"/>
  <c r="M89"/>
  <c r="J89"/>
  <c r="A90"/>
  <c r="G90" s="1"/>
  <c r="K723" l="1"/>
  <c r="B725"/>
  <c r="M724"/>
  <c r="J724"/>
  <c r="A724"/>
  <c r="N89"/>
  <c r="Q90"/>
  <c r="H90"/>
  <c r="E90"/>
  <c r="F90" s="1"/>
  <c r="D89"/>
  <c r="A91"/>
  <c r="C91" s="1"/>
  <c r="B91"/>
  <c r="P91" s="1"/>
  <c r="M90"/>
  <c r="J90"/>
  <c r="C90"/>
  <c r="J725" l="1"/>
  <c r="M725"/>
  <c r="B726"/>
  <c r="K724"/>
  <c r="A725"/>
  <c r="E91"/>
  <c r="N91" s="1"/>
  <c r="G91"/>
  <c r="N90"/>
  <c r="D91"/>
  <c r="K91"/>
  <c r="D90"/>
  <c r="K90"/>
  <c r="A92"/>
  <c r="G92" s="1"/>
  <c r="B92"/>
  <c r="P92" s="1"/>
  <c r="M91"/>
  <c r="J91"/>
  <c r="K725" l="1"/>
  <c r="B727"/>
  <c r="M726"/>
  <c r="J726"/>
  <c r="A726"/>
  <c r="Q92"/>
  <c r="H92"/>
  <c r="F91"/>
  <c r="E92"/>
  <c r="N92" s="1"/>
  <c r="H91"/>
  <c r="Q91"/>
  <c r="B93"/>
  <c r="P93" s="1"/>
  <c r="M92"/>
  <c r="J92"/>
  <c r="A93"/>
  <c r="C92"/>
  <c r="M727" l="1"/>
  <c r="J727"/>
  <c r="B728"/>
  <c r="A727"/>
  <c r="F92"/>
  <c r="E93"/>
  <c r="F93" s="1"/>
  <c r="G93"/>
  <c r="D92"/>
  <c r="K92"/>
  <c r="B94"/>
  <c r="P94" s="1"/>
  <c r="M93"/>
  <c r="J93"/>
  <c r="A94"/>
  <c r="G94" s="1"/>
  <c r="C93"/>
  <c r="K726" l="1"/>
  <c r="J728"/>
  <c r="B729"/>
  <c r="M728"/>
  <c r="K727"/>
  <c r="A728"/>
  <c r="Q94"/>
  <c r="H94"/>
  <c r="E94"/>
  <c r="F94" s="1"/>
  <c r="H93"/>
  <c r="Q93"/>
  <c r="N93"/>
  <c r="C94"/>
  <c r="K94" s="1"/>
  <c r="D93"/>
  <c r="K93"/>
  <c r="B95"/>
  <c r="P95" s="1"/>
  <c r="M94"/>
  <c r="J94"/>
  <c r="A95"/>
  <c r="B730" l="1"/>
  <c r="M729"/>
  <c r="J729"/>
  <c r="K728"/>
  <c r="A729"/>
  <c r="N94"/>
  <c r="G96"/>
  <c r="G95"/>
  <c r="D94"/>
  <c r="A96"/>
  <c r="B96"/>
  <c r="P96" s="1"/>
  <c r="M95"/>
  <c r="J95"/>
  <c r="E95"/>
  <c r="C95"/>
  <c r="A730" l="1"/>
  <c r="M730"/>
  <c r="J730"/>
  <c r="B731"/>
  <c r="H95"/>
  <c r="Q95"/>
  <c r="Q96"/>
  <c r="H96"/>
  <c r="E96"/>
  <c r="N96" s="1"/>
  <c r="A97"/>
  <c r="B97"/>
  <c r="P97" s="1"/>
  <c r="M96"/>
  <c r="J96"/>
  <c r="C96"/>
  <c r="N95"/>
  <c r="F95"/>
  <c r="D95"/>
  <c r="K95"/>
  <c r="A731" l="1"/>
  <c r="K730"/>
  <c r="B732"/>
  <c r="J731"/>
  <c r="M731"/>
  <c r="K729"/>
  <c r="F96"/>
  <c r="G97"/>
  <c r="A98"/>
  <c r="G98" s="1"/>
  <c r="C97"/>
  <c r="E97"/>
  <c r="D96"/>
  <c r="K96"/>
  <c r="B98"/>
  <c r="P98" s="1"/>
  <c r="M97"/>
  <c r="J97"/>
  <c r="K731" l="1"/>
  <c r="A732"/>
  <c r="B733"/>
  <c r="M732"/>
  <c r="J732"/>
  <c r="Q98"/>
  <c r="H98"/>
  <c r="H97"/>
  <c r="Q97"/>
  <c r="E98"/>
  <c r="F98" s="1"/>
  <c r="N97"/>
  <c r="F97"/>
  <c r="A99"/>
  <c r="C98"/>
  <c r="D97"/>
  <c r="K97"/>
  <c r="B99"/>
  <c r="P99" s="1"/>
  <c r="M98"/>
  <c r="J98"/>
  <c r="K732" l="1"/>
  <c r="A733"/>
  <c r="J733"/>
  <c r="B734"/>
  <c r="M733"/>
  <c r="E99"/>
  <c r="F99" s="1"/>
  <c r="G99"/>
  <c r="N98"/>
  <c r="B100"/>
  <c r="P100" s="1"/>
  <c r="M99"/>
  <c r="J99"/>
  <c r="A100"/>
  <c r="C99"/>
  <c r="D98"/>
  <c r="K98"/>
  <c r="K733" l="1"/>
  <c r="A734"/>
  <c r="B735"/>
  <c r="M734"/>
  <c r="J734"/>
  <c r="E100"/>
  <c r="N100" s="1"/>
  <c r="N99"/>
  <c r="G100"/>
  <c r="H99"/>
  <c r="Q99"/>
  <c r="D99"/>
  <c r="K99"/>
  <c r="B101"/>
  <c r="P101" s="1"/>
  <c r="M100"/>
  <c r="J100"/>
  <c r="A101"/>
  <c r="G101" s="1"/>
  <c r="C100"/>
  <c r="K734" l="1"/>
  <c r="A735"/>
  <c r="M735"/>
  <c r="J735"/>
  <c r="B736"/>
  <c r="H101"/>
  <c r="Q101"/>
  <c r="F100"/>
  <c r="Q100"/>
  <c r="H100"/>
  <c r="E101"/>
  <c r="N101" s="1"/>
  <c r="C101"/>
  <c r="K101" s="1"/>
  <c r="D100"/>
  <c r="K100"/>
  <c r="B102"/>
  <c r="P102" s="1"/>
  <c r="M101"/>
  <c r="J101"/>
  <c r="A102"/>
  <c r="K735" l="1"/>
  <c r="J736"/>
  <c r="B737"/>
  <c r="M736"/>
  <c r="A736"/>
  <c r="D101"/>
  <c r="E102"/>
  <c r="F102" s="1"/>
  <c r="G103"/>
  <c r="F101"/>
  <c r="G102"/>
  <c r="A103"/>
  <c r="B103"/>
  <c r="P103" s="1"/>
  <c r="M102"/>
  <c r="J102"/>
  <c r="C102"/>
  <c r="K736" l="1"/>
  <c r="B738"/>
  <c r="M737"/>
  <c r="J737"/>
  <c r="A737"/>
  <c r="H103"/>
  <c r="Q103"/>
  <c r="H102"/>
  <c r="Q102"/>
  <c r="E103"/>
  <c r="F103" s="1"/>
  <c r="N102"/>
  <c r="D102"/>
  <c r="K102"/>
  <c r="A104"/>
  <c r="C103"/>
  <c r="B104"/>
  <c r="P104" s="1"/>
  <c r="M103"/>
  <c r="J103"/>
  <c r="M738" l="1"/>
  <c r="J738"/>
  <c r="B739"/>
  <c r="A738"/>
  <c r="N103"/>
  <c r="G104"/>
  <c r="B105"/>
  <c r="P105" s="1"/>
  <c r="M104"/>
  <c r="J104"/>
  <c r="A105"/>
  <c r="G105" s="1"/>
  <c r="C104"/>
  <c r="E104"/>
  <c r="D103"/>
  <c r="K103"/>
  <c r="B740" l="1"/>
  <c r="M739"/>
  <c r="J739"/>
  <c r="K738"/>
  <c r="A739"/>
  <c r="K737"/>
  <c r="Q104"/>
  <c r="H104"/>
  <c r="H105"/>
  <c r="Q105"/>
  <c r="E105"/>
  <c r="N105" s="1"/>
  <c r="B106"/>
  <c r="P106" s="1"/>
  <c r="M105"/>
  <c r="J105"/>
  <c r="A106"/>
  <c r="C105"/>
  <c r="D104"/>
  <c r="K104"/>
  <c r="F104"/>
  <c r="N104"/>
  <c r="A740" l="1"/>
  <c r="B741"/>
  <c r="M740"/>
  <c r="J740"/>
  <c r="E106"/>
  <c r="N106" s="1"/>
  <c r="F105"/>
  <c r="G106"/>
  <c r="D105"/>
  <c r="K105"/>
  <c r="B107"/>
  <c r="P107" s="1"/>
  <c r="M106"/>
  <c r="J106"/>
  <c r="A107"/>
  <c r="G107" s="1"/>
  <c r="C106"/>
  <c r="K739" l="1"/>
  <c r="K740"/>
  <c r="A741"/>
  <c r="J741"/>
  <c r="B742"/>
  <c r="M741"/>
  <c r="H107"/>
  <c r="Q107"/>
  <c r="F106"/>
  <c r="E107"/>
  <c r="N107" s="1"/>
  <c r="Q106"/>
  <c r="H106"/>
  <c r="C107"/>
  <c r="K107" s="1"/>
  <c r="D106"/>
  <c r="K106"/>
  <c r="B108"/>
  <c r="P108" s="1"/>
  <c r="M107"/>
  <c r="J107"/>
  <c r="A108"/>
  <c r="G108" s="1"/>
  <c r="B743" l="1"/>
  <c r="M742"/>
  <c r="J742"/>
  <c r="A742"/>
  <c r="Q108"/>
  <c r="H108"/>
  <c r="E108"/>
  <c r="N108" s="1"/>
  <c r="F107"/>
  <c r="D107"/>
  <c r="A109"/>
  <c r="G109" s="1"/>
  <c r="C108"/>
  <c r="B109"/>
  <c r="P109" s="1"/>
  <c r="M108"/>
  <c r="J108"/>
  <c r="M743" l="1"/>
  <c r="J743"/>
  <c r="B744"/>
  <c r="K741"/>
  <c r="K742"/>
  <c r="A743"/>
  <c r="F108"/>
  <c r="H109"/>
  <c r="Q109"/>
  <c r="G110"/>
  <c r="A110"/>
  <c r="D108"/>
  <c r="K108"/>
  <c r="B110"/>
  <c r="P110" s="1"/>
  <c r="M109"/>
  <c r="J109"/>
  <c r="C109"/>
  <c r="E109"/>
  <c r="A744" l="1"/>
  <c r="K743"/>
  <c r="J744"/>
  <c r="B745"/>
  <c r="M744"/>
  <c r="Q110"/>
  <c r="H110"/>
  <c r="G111"/>
  <c r="E110"/>
  <c r="F110" s="1"/>
  <c r="A111"/>
  <c r="D109"/>
  <c r="K109"/>
  <c r="N109"/>
  <c r="F109"/>
  <c r="C110"/>
  <c r="B111"/>
  <c r="P111" s="1"/>
  <c r="M110"/>
  <c r="J110"/>
  <c r="A745" l="1"/>
  <c r="B746"/>
  <c r="M745"/>
  <c r="J745"/>
  <c r="N110"/>
  <c r="H111"/>
  <c r="Q111"/>
  <c r="A112"/>
  <c r="G112" s="1"/>
  <c r="C111"/>
  <c r="B112"/>
  <c r="P112" s="1"/>
  <c r="M111"/>
  <c r="J111"/>
  <c r="E111"/>
  <c r="K110"/>
  <c r="K744" l="1"/>
  <c r="K745"/>
  <c r="A746"/>
  <c r="M746"/>
  <c r="J746"/>
  <c r="B747"/>
  <c r="C112"/>
  <c r="K112" s="1"/>
  <c r="G113"/>
  <c r="Q112"/>
  <c r="H112"/>
  <c r="A113"/>
  <c r="E112"/>
  <c r="D111"/>
  <c r="K111"/>
  <c r="B113"/>
  <c r="P113" s="1"/>
  <c r="M112"/>
  <c r="J112"/>
  <c r="N111"/>
  <c r="F111"/>
  <c r="B748" l="1"/>
  <c r="M747"/>
  <c r="J747"/>
  <c r="K746"/>
  <c r="A747"/>
  <c r="H113"/>
  <c r="Q113"/>
  <c r="D112"/>
  <c r="B114"/>
  <c r="P114" s="1"/>
  <c r="M113"/>
  <c r="J113"/>
  <c r="A114"/>
  <c r="G114" s="1"/>
  <c r="E113"/>
  <c r="C113"/>
  <c r="F112"/>
  <c r="N112"/>
  <c r="B749" l="1"/>
  <c r="M748"/>
  <c r="J748"/>
  <c r="A748"/>
  <c r="E114"/>
  <c r="F114" s="1"/>
  <c r="Q114"/>
  <c r="H114"/>
  <c r="B115"/>
  <c r="P115" s="1"/>
  <c r="M114"/>
  <c r="J114"/>
  <c r="A115"/>
  <c r="G115" s="1"/>
  <c r="C114"/>
  <c r="N113"/>
  <c r="F113"/>
  <c r="D113"/>
  <c r="K113"/>
  <c r="K747" l="1"/>
  <c r="J749"/>
  <c r="B750"/>
  <c r="M749"/>
  <c r="K748"/>
  <c r="A749"/>
  <c r="N114"/>
  <c r="H115"/>
  <c r="Q115"/>
  <c r="E115"/>
  <c r="N115" s="1"/>
  <c r="D114"/>
  <c r="K114"/>
  <c r="B116"/>
  <c r="P116" s="1"/>
  <c r="M115"/>
  <c r="J115"/>
  <c r="A116"/>
  <c r="G116" s="1"/>
  <c r="C115"/>
  <c r="K749" l="1"/>
  <c r="B751"/>
  <c r="M750"/>
  <c r="J750"/>
  <c r="A750"/>
  <c r="E116"/>
  <c r="N116" s="1"/>
  <c r="G117"/>
  <c r="C116"/>
  <c r="K116" s="1"/>
  <c r="Q116"/>
  <c r="H116"/>
  <c r="F115"/>
  <c r="D115"/>
  <c r="K115"/>
  <c r="B117"/>
  <c r="P117" s="1"/>
  <c r="M116"/>
  <c r="J116"/>
  <c r="A117"/>
  <c r="M751" l="1"/>
  <c r="J751"/>
  <c r="B752"/>
  <c r="A751"/>
  <c r="H117"/>
  <c r="Q117"/>
  <c r="F116"/>
  <c r="C117"/>
  <c r="G118"/>
  <c r="D116"/>
  <c r="E117"/>
  <c r="A118"/>
  <c r="B118"/>
  <c r="P118" s="1"/>
  <c r="M117"/>
  <c r="J117"/>
  <c r="K750" l="1"/>
  <c r="J752"/>
  <c r="B753"/>
  <c r="M752"/>
  <c r="K751"/>
  <c r="A752"/>
  <c r="K117"/>
  <c r="H118"/>
  <c r="Q118"/>
  <c r="E118"/>
  <c r="N118" s="1"/>
  <c r="N117"/>
  <c r="A119"/>
  <c r="G119" s="1"/>
  <c r="B119"/>
  <c r="P119" s="1"/>
  <c r="M118"/>
  <c r="J118"/>
  <c r="C118"/>
  <c r="K752" l="1"/>
  <c r="B754"/>
  <c r="M753"/>
  <c r="J753"/>
  <c r="A753"/>
  <c r="F118"/>
  <c r="H119"/>
  <c r="Q119"/>
  <c r="C119"/>
  <c r="K119" s="1"/>
  <c r="G120"/>
  <c r="A120"/>
  <c r="D118"/>
  <c r="K118"/>
  <c r="B120"/>
  <c r="P120" s="1"/>
  <c r="M119"/>
  <c r="J119"/>
  <c r="E119"/>
  <c r="A754" l="1"/>
  <c r="M754"/>
  <c r="J754"/>
  <c r="B755"/>
  <c r="Q120"/>
  <c r="H120"/>
  <c r="E120"/>
  <c r="N120" s="1"/>
  <c r="G121"/>
  <c r="D119"/>
  <c r="A121"/>
  <c r="N119"/>
  <c r="F119"/>
  <c r="B121"/>
  <c r="P121" s="1"/>
  <c r="M120"/>
  <c r="J120"/>
  <c r="C120"/>
  <c r="K753" l="1"/>
  <c r="A755"/>
  <c r="K754"/>
  <c r="B756"/>
  <c r="M755"/>
  <c r="J755"/>
  <c r="H121"/>
  <c r="Q121"/>
  <c r="E121"/>
  <c r="F121" s="1"/>
  <c r="F120"/>
  <c r="D120"/>
  <c r="K120"/>
  <c r="A122"/>
  <c r="B122"/>
  <c r="P122" s="1"/>
  <c r="M121"/>
  <c r="J121"/>
  <c r="C121"/>
  <c r="B757" l="1"/>
  <c r="M756"/>
  <c r="J756"/>
  <c r="A756"/>
  <c r="K755"/>
  <c r="E122"/>
  <c r="F122" s="1"/>
  <c r="G122"/>
  <c r="N121"/>
  <c r="D121"/>
  <c r="K121"/>
  <c r="A123"/>
  <c r="B123"/>
  <c r="P123" s="1"/>
  <c r="M122"/>
  <c r="J122"/>
  <c r="C122"/>
  <c r="K756" l="1"/>
  <c r="A757"/>
  <c r="J757"/>
  <c r="M757"/>
  <c r="B758"/>
  <c r="E123"/>
  <c r="F123" s="1"/>
  <c r="G123"/>
  <c r="N122"/>
  <c r="H122"/>
  <c r="Q122"/>
  <c r="D122"/>
  <c r="K122"/>
  <c r="A124"/>
  <c r="G124" s="1"/>
  <c r="B124"/>
  <c r="P124" s="1"/>
  <c r="M123"/>
  <c r="J123"/>
  <c r="C123"/>
  <c r="A758" l="1"/>
  <c r="B759"/>
  <c r="M758"/>
  <c r="J758"/>
  <c r="H123"/>
  <c r="Q123"/>
  <c r="Q124"/>
  <c r="H124"/>
  <c r="E124"/>
  <c r="F124" s="1"/>
  <c r="N123"/>
  <c r="D123"/>
  <c r="K123"/>
  <c r="A125"/>
  <c r="G125" s="1"/>
  <c r="B125"/>
  <c r="P125" s="1"/>
  <c r="M124"/>
  <c r="J124"/>
  <c r="C124"/>
  <c r="K757" l="1"/>
  <c r="K758"/>
  <c r="A759"/>
  <c r="M759"/>
  <c r="J759"/>
  <c r="B760"/>
  <c r="H125"/>
  <c r="Q125"/>
  <c r="E125"/>
  <c r="N125" s="1"/>
  <c r="N124"/>
  <c r="D124"/>
  <c r="K124"/>
  <c r="A126"/>
  <c r="B126"/>
  <c r="P126" s="1"/>
  <c r="M125"/>
  <c r="J125"/>
  <c r="C125"/>
  <c r="J760" l="1"/>
  <c r="B761"/>
  <c r="M760"/>
  <c r="K759"/>
  <c r="A760"/>
  <c r="E126"/>
  <c r="N126" s="1"/>
  <c r="G127"/>
  <c r="G126"/>
  <c r="F125"/>
  <c r="D125"/>
  <c r="K125"/>
  <c r="A127"/>
  <c r="B127"/>
  <c r="P127" s="1"/>
  <c r="M126"/>
  <c r="J126"/>
  <c r="C126"/>
  <c r="K760" l="1"/>
  <c r="B762"/>
  <c r="M761"/>
  <c r="J761"/>
  <c r="A761"/>
  <c r="E127"/>
  <c r="N127" s="1"/>
  <c r="H127"/>
  <c r="Q127"/>
  <c r="F126"/>
  <c r="Q126"/>
  <c r="H126"/>
  <c r="D126"/>
  <c r="K126"/>
  <c r="A128"/>
  <c r="G128" s="1"/>
  <c r="B128"/>
  <c r="P128" s="1"/>
  <c r="M127"/>
  <c r="J127"/>
  <c r="C127"/>
  <c r="M762" l="1"/>
  <c r="J762"/>
  <c r="B763"/>
  <c r="A762"/>
  <c r="Q128"/>
  <c r="H128"/>
  <c r="F127"/>
  <c r="E128"/>
  <c r="N128" s="1"/>
  <c r="K127"/>
  <c r="A129"/>
  <c r="E129" s="1"/>
  <c r="B129"/>
  <c r="P129" s="1"/>
  <c r="M128"/>
  <c r="J128"/>
  <c r="C128"/>
  <c r="K761" l="1"/>
  <c r="B764"/>
  <c r="J763"/>
  <c r="M763"/>
  <c r="K762"/>
  <c r="A763"/>
  <c r="G129"/>
  <c r="F128"/>
  <c r="D128"/>
  <c r="K128"/>
  <c r="N129"/>
  <c r="F129"/>
  <c r="A130"/>
  <c r="G130" s="1"/>
  <c r="B130"/>
  <c r="P130" s="1"/>
  <c r="M129"/>
  <c r="J129"/>
  <c r="C129"/>
  <c r="A764" l="1"/>
  <c r="B765"/>
  <c r="M764"/>
  <c r="J764"/>
  <c r="K763"/>
  <c r="Q130"/>
  <c r="H130"/>
  <c r="H129"/>
  <c r="Q129"/>
  <c r="E130"/>
  <c r="F130" s="1"/>
  <c r="D129"/>
  <c r="K129"/>
  <c r="A131"/>
  <c r="B131"/>
  <c r="P131" s="1"/>
  <c r="M130"/>
  <c r="J130"/>
  <c r="C130"/>
  <c r="A765" l="1"/>
  <c r="K764"/>
  <c r="J765"/>
  <c r="B766"/>
  <c r="M765"/>
  <c r="E131"/>
  <c r="F131" s="1"/>
  <c r="G131"/>
  <c r="N130"/>
  <c r="D130"/>
  <c r="K130"/>
  <c r="A132"/>
  <c r="B132"/>
  <c r="P132" s="1"/>
  <c r="M131"/>
  <c r="J131"/>
  <c r="C131"/>
  <c r="A766" l="1"/>
  <c r="B767"/>
  <c r="M766"/>
  <c r="J766"/>
  <c r="E132"/>
  <c r="N132" s="1"/>
  <c r="H131"/>
  <c r="Q131"/>
  <c r="G132"/>
  <c r="N131"/>
  <c r="D131"/>
  <c r="K131"/>
  <c r="A133"/>
  <c r="G133" s="1"/>
  <c r="B133"/>
  <c r="P133" s="1"/>
  <c r="M132"/>
  <c r="J132"/>
  <c r="C132"/>
  <c r="K765" l="1"/>
  <c r="K766"/>
  <c r="A767"/>
  <c r="M767"/>
  <c r="J767"/>
  <c r="B768"/>
  <c r="E133"/>
  <c r="F133" s="1"/>
  <c r="H133"/>
  <c r="Q133"/>
  <c r="Q132"/>
  <c r="H132"/>
  <c r="F132"/>
  <c r="D132"/>
  <c r="K132"/>
  <c r="A134"/>
  <c r="G134" s="1"/>
  <c r="B134"/>
  <c r="P134" s="1"/>
  <c r="M133"/>
  <c r="J133"/>
  <c r="C133"/>
  <c r="J768" l="1"/>
  <c r="B769"/>
  <c r="M768"/>
  <c r="K767"/>
  <c r="A768"/>
  <c r="C134"/>
  <c r="K134" s="1"/>
  <c r="N133"/>
  <c r="H134"/>
  <c r="Q134"/>
  <c r="E134"/>
  <c r="N134" s="1"/>
  <c r="D133"/>
  <c r="K133"/>
  <c r="A135"/>
  <c r="G135" s="1"/>
  <c r="B135"/>
  <c r="P135" s="1"/>
  <c r="M134"/>
  <c r="J134"/>
  <c r="K768" l="1"/>
  <c r="B770"/>
  <c r="M769"/>
  <c r="J769"/>
  <c r="A769"/>
  <c r="H135"/>
  <c r="Q135"/>
  <c r="E135"/>
  <c r="N135" s="1"/>
  <c r="C135"/>
  <c r="K135" s="1"/>
  <c r="D134"/>
  <c r="F134"/>
  <c r="B136"/>
  <c r="P136" s="1"/>
  <c r="M135"/>
  <c r="J135"/>
  <c r="A136"/>
  <c r="G136" s="1"/>
  <c r="A770" l="1"/>
  <c r="M770"/>
  <c r="J770"/>
  <c r="B771"/>
  <c r="D135"/>
  <c r="Q136"/>
  <c r="H136"/>
  <c r="E136"/>
  <c r="N136" s="1"/>
  <c r="F135"/>
  <c r="B137"/>
  <c r="P137" s="1"/>
  <c r="M136"/>
  <c r="J136"/>
  <c r="A137"/>
  <c r="C136"/>
  <c r="K770" l="1"/>
  <c r="A771"/>
  <c r="B772"/>
  <c r="M771"/>
  <c r="J771"/>
  <c r="K769"/>
  <c r="E137"/>
  <c r="F137" s="1"/>
  <c r="G137"/>
  <c r="F136"/>
  <c r="D136"/>
  <c r="K136"/>
  <c r="B138"/>
  <c r="P138" s="1"/>
  <c r="M137"/>
  <c r="J137"/>
  <c r="A138"/>
  <c r="C138" s="1"/>
  <c r="C137"/>
  <c r="K771" l="1"/>
  <c r="A772"/>
  <c r="B773"/>
  <c r="M772"/>
  <c r="J772"/>
  <c r="G138"/>
  <c r="H138" s="1"/>
  <c r="H137"/>
  <c r="Q137"/>
  <c r="E138"/>
  <c r="N138" s="1"/>
  <c r="N137"/>
  <c r="D137"/>
  <c r="K137"/>
  <c r="D138"/>
  <c r="K138"/>
  <c r="B139"/>
  <c r="P139" s="1"/>
  <c r="M138"/>
  <c r="J138"/>
  <c r="A139"/>
  <c r="K772" l="1"/>
  <c r="A773"/>
  <c r="J773"/>
  <c r="B774"/>
  <c r="M773"/>
  <c r="Q138"/>
  <c r="F138"/>
  <c r="E139"/>
  <c r="F139" s="1"/>
  <c r="G139"/>
  <c r="B140"/>
  <c r="P140" s="1"/>
  <c r="M139"/>
  <c r="J139"/>
  <c r="A140"/>
  <c r="C139"/>
  <c r="A774" l="1"/>
  <c r="B775"/>
  <c r="M774"/>
  <c r="J774"/>
  <c r="E140"/>
  <c r="N140" s="1"/>
  <c r="G140"/>
  <c r="H139"/>
  <c r="Q139"/>
  <c r="N139"/>
  <c r="D139"/>
  <c r="K139"/>
  <c r="B141"/>
  <c r="P141" s="1"/>
  <c r="M140"/>
  <c r="J140"/>
  <c r="A141"/>
  <c r="G141" s="1"/>
  <c r="C140"/>
  <c r="K773" l="1"/>
  <c r="K774"/>
  <c r="A775"/>
  <c r="M775"/>
  <c r="J775"/>
  <c r="B776"/>
  <c r="F140"/>
  <c r="Q140"/>
  <c r="H140"/>
  <c r="Q141"/>
  <c r="C141"/>
  <c r="K141" s="1"/>
  <c r="E141"/>
  <c r="D140"/>
  <c r="K140"/>
  <c r="B142"/>
  <c r="P142" s="1"/>
  <c r="M141"/>
  <c r="J141"/>
  <c r="A142"/>
  <c r="J776" l="1"/>
  <c r="B777"/>
  <c r="M776"/>
  <c r="K775"/>
  <c r="A776"/>
  <c r="D141"/>
  <c r="E142"/>
  <c r="F142" s="1"/>
  <c r="G143"/>
  <c r="N141"/>
  <c r="G142"/>
  <c r="A143"/>
  <c r="B143"/>
  <c r="P143" s="1"/>
  <c r="M142"/>
  <c r="J142"/>
  <c r="C142"/>
  <c r="K776" l="1"/>
  <c r="A777"/>
  <c r="B778"/>
  <c r="M777"/>
  <c r="J777"/>
  <c r="N142"/>
  <c r="H143"/>
  <c r="Q143"/>
  <c r="Q142"/>
  <c r="H142"/>
  <c r="C143"/>
  <c r="K143" s="1"/>
  <c r="E143"/>
  <c r="N143" s="1"/>
  <c r="D142"/>
  <c r="K142"/>
  <c r="A144"/>
  <c r="B144"/>
  <c r="P144" s="1"/>
  <c r="M143"/>
  <c r="J143"/>
  <c r="K777" l="1"/>
  <c r="A778"/>
  <c r="M778"/>
  <c r="J778"/>
  <c r="B779"/>
  <c r="F143"/>
  <c r="D143"/>
  <c r="G144"/>
  <c r="A145"/>
  <c r="G145" s="1"/>
  <c r="C144"/>
  <c r="B145"/>
  <c r="P145" s="1"/>
  <c r="M144"/>
  <c r="J144"/>
  <c r="E144"/>
  <c r="K778" l="1"/>
  <c r="B780"/>
  <c r="M779"/>
  <c r="J779"/>
  <c r="A779"/>
  <c r="H145"/>
  <c r="Q145"/>
  <c r="Q144"/>
  <c r="H144"/>
  <c r="E145"/>
  <c r="N145" s="1"/>
  <c r="G146"/>
  <c r="A146"/>
  <c r="C145"/>
  <c r="D144"/>
  <c r="K144"/>
  <c r="B146"/>
  <c r="P146" s="1"/>
  <c r="M145"/>
  <c r="J145"/>
  <c r="F144"/>
  <c r="N144"/>
  <c r="A780" l="1"/>
  <c r="B781"/>
  <c r="M780"/>
  <c r="J780"/>
  <c r="F145"/>
  <c r="Q146"/>
  <c r="H146"/>
  <c r="E146"/>
  <c r="F146" s="1"/>
  <c r="C146"/>
  <c r="D146" s="1"/>
  <c r="B147"/>
  <c r="P147" s="1"/>
  <c r="M146"/>
  <c r="J146"/>
  <c r="A147"/>
  <c r="D145"/>
  <c r="K145"/>
  <c r="K779" l="1"/>
  <c r="A781"/>
  <c r="K780"/>
  <c r="J781"/>
  <c r="B782"/>
  <c r="M781"/>
  <c r="C147"/>
  <c r="K147" s="1"/>
  <c r="G147"/>
  <c r="N146"/>
  <c r="K146"/>
  <c r="E147"/>
  <c r="F147" s="1"/>
  <c r="B148"/>
  <c r="P148" s="1"/>
  <c r="M147"/>
  <c r="J147"/>
  <c r="A148"/>
  <c r="G148" s="1"/>
  <c r="A782" l="1"/>
  <c r="B783"/>
  <c r="M782"/>
  <c r="J782"/>
  <c r="Q148"/>
  <c r="H148"/>
  <c r="H147"/>
  <c r="Q147"/>
  <c r="C148"/>
  <c r="K148" s="1"/>
  <c r="D147"/>
  <c r="N147"/>
  <c r="E148"/>
  <c r="N148" s="1"/>
  <c r="B149"/>
  <c r="P149" s="1"/>
  <c r="M148"/>
  <c r="J148"/>
  <c r="A149"/>
  <c r="G149" s="1"/>
  <c r="K782" l="1"/>
  <c r="A783"/>
  <c r="M783"/>
  <c r="J783"/>
  <c r="B784"/>
  <c r="K781"/>
  <c r="D148"/>
  <c r="H149"/>
  <c r="Q149"/>
  <c r="C149"/>
  <c r="D149" s="1"/>
  <c r="E149"/>
  <c r="F149" s="1"/>
  <c r="F148"/>
  <c r="B150"/>
  <c r="P150" s="1"/>
  <c r="M149"/>
  <c r="J149"/>
  <c r="A150"/>
  <c r="K783" l="1"/>
  <c r="J784"/>
  <c r="B785"/>
  <c r="M784"/>
  <c r="A784"/>
  <c r="K149"/>
  <c r="C150"/>
  <c r="K150" s="1"/>
  <c r="G150"/>
  <c r="E150"/>
  <c r="F150" s="1"/>
  <c r="N149"/>
  <c r="B151"/>
  <c r="P151" s="1"/>
  <c r="M150"/>
  <c r="J150"/>
  <c r="A151"/>
  <c r="G151" s="1"/>
  <c r="B786" l="1"/>
  <c r="M785"/>
  <c r="J785"/>
  <c r="K784"/>
  <c r="A785"/>
  <c r="H151"/>
  <c r="Q151"/>
  <c r="C151"/>
  <c r="K151" s="1"/>
  <c r="G152"/>
  <c r="H150"/>
  <c r="Q150"/>
  <c r="D150"/>
  <c r="E151"/>
  <c r="N151" s="1"/>
  <c r="N150"/>
  <c r="B152"/>
  <c r="P152" s="1"/>
  <c r="M151"/>
  <c r="J151"/>
  <c r="A152"/>
  <c r="K785" l="1"/>
  <c r="M786"/>
  <c r="J786"/>
  <c r="B787"/>
  <c r="A786"/>
  <c r="Q152"/>
  <c r="H152"/>
  <c r="D151"/>
  <c r="C152"/>
  <c r="D152" s="1"/>
  <c r="E152"/>
  <c r="N152" s="1"/>
  <c r="F151"/>
  <c r="B153"/>
  <c r="P153" s="1"/>
  <c r="M152"/>
  <c r="J152"/>
  <c r="A153"/>
  <c r="B788" l="1"/>
  <c r="M787"/>
  <c r="J787"/>
  <c r="K786"/>
  <c r="A787"/>
  <c r="K152"/>
  <c r="C153"/>
  <c r="K153" s="1"/>
  <c r="G153"/>
  <c r="E153"/>
  <c r="F153" s="1"/>
  <c r="F152"/>
  <c r="B154"/>
  <c r="P154" s="1"/>
  <c r="M153"/>
  <c r="J153"/>
  <c r="A154"/>
  <c r="G154" s="1"/>
  <c r="K787" l="1"/>
  <c r="B789"/>
  <c r="M788"/>
  <c r="J788"/>
  <c r="A788"/>
  <c r="Q154"/>
  <c r="H154"/>
  <c r="E154"/>
  <c r="F154" s="1"/>
  <c r="G155"/>
  <c r="H153"/>
  <c r="Q153"/>
  <c r="D153"/>
  <c r="C154"/>
  <c r="K154" s="1"/>
  <c r="N153"/>
  <c r="B155"/>
  <c r="P155" s="1"/>
  <c r="M154"/>
  <c r="J154"/>
  <c r="A155"/>
  <c r="J789" l="1"/>
  <c r="M789"/>
  <c r="B790"/>
  <c r="K788"/>
  <c r="A789"/>
  <c r="H155"/>
  <c r="Q155"/>
  <c r="N154"/>
  <c r="C155"/>
  <c r="D155" s="1"/>
  <c r="E155"/>
  <c r="N155" s="1"/>
  <c r="D154"/>
  <c r="B156"/>
  <c r="P156" s="1"/>
  <c r="M155"/>
  <c r="J155"/>
  <c r="A156"/>
  <c r="K789" l="1"/>
  <c r="B791"/>
  <c r="M790"/>
  <c r="J790"/>
  <c r="A790"/>
  <c r="K155"/>
  <c r="G156"/>
  <c r="E156"/>
  <c r="N156" s="1"/>
  <c r="C156"/>
  <c r="K156" s="1"/>
  <c r="F155"/>
  <c r="B157"/>
  <c r="P157" s="1"/>
  <c r="M156"/>
  <c r="J156"/>
  <c r="A157"/>
  <c r="G157" s="1"/>
  <c r="M791" l="1"/>
  <c r="J791"/>
  <c r="B792"/>
  <c r="A791"/>
  <c r="H157"/>
  <c r="Q157"/>
  <c r="D156"/>
  <c r="Q156"/>
  <c r="H156"/>
  <c r="C157"/>
  <c r="D157" s="1"/>
  <c r="F156"/>
  <c r="E157"/>
  <c r="N157" s="1"/>
  <c r="B158"/>
  <c r="P158" s="1"/>
  <c r="M157"/>
  <c r="J157"/>
  <c r="A158"/>
  <c r="G158" s="1"/>
  <c r="K791" l="1"/>
  <c r="K790"/>
  <c r="J792"/>
  <c r="B793"/>
  <c r="M792"/>
  <c r="A792"/>
  <c r="K157"/>
  <c r="E158"/>
  <c r="N158" s="1"/>
  <c r="Q158"/>
  <c r="H158"/>
  <c r="C158"/>
  <c r="D158" s="1"/>
  <c r="F157"/>
  <c r="B159"/>
  <c r="P159" s="1"/>
  <c r="M158"/>
  <c r="J158"/>
  <c r="A159"/>
  <c r="G159" s="1"/>
  <c r="K792" l="1"/>
  <c r="B794"/>
  <c r="M793"/>
  <c r="J793"/>
  <c r="A793"/>
  <c r="F158"/>
  <c r="C159"/>
  <c r="D159" s="1"/>
  <c r="H159"/>
  <c r="Q159"/>
  <c r="K158"/>
  <c r="E159"/>
  <c r="N159" s="1"/>
  <c r="B160"/>
  <c r="P160" s="1"/>
  <c r="M159"/>
  <c r="J159"/>
  <c r="A160"/>
  <c r="G160" s="1"/>
  <c r="K793" l="1"/>
  <c r="M794"/>
  <c r="J794"/>
  <c r="B795"/>
  <c r="A794"/>
  <c r="K159"/>
  <c r="C160"/>
  <c r="D160" s="1"/>
  <c r="E160"/>
  <c r="F160" s="1"/>
  <c r="Q160"/>
  <c r="H160"/>
  <c r="F159"/>
  <c r="B161"/>
  <c r="P161" s="1"/>
  <c r="M160"/>
  <c r="J160"/>
  <c r="A161"/>
  <c r="G161" s="1"/>
  <c r="B796" l="1"/>
  <c r="J795"/>
  <c r="M795"/>
  <c r="K794"/>
  <c r="A795"/>
  <c r="N160"/>
  <c r="K160"/>
  <c r="H161"/>
  <c r="Q161"/>
  <c r="C161"/>
  <c r="D161" s="1"/>
  <c r="E161"/>
  <c r="F161" s="1"/>
  <c r="B162"/>
  <c r="P162" s="1"/>
  <c r="M161"/>
  <c r="J161"/>
  <c r="A162"/>
  <c r="A796" l="1"/>
  <c r="B797"/>
  <c r="M796"/>
  <c r="J796"/>
  <c r="E162"/>
  <c r="F162" s="1"/>
  <c r="K161"/>
  <c r="G162"/>
  <c r="C162"/>
  <c r="K162" s="1"/>
  <c r="N161"/>
  <c r="B163"/>
  <c r="P163" s="1"/>
  <c r="M162"/>
  <c r="J162"/>
  <c r="A163"/>
  <c r="G163" s="1"/>
  <c r="K795" l="1"/>
  <c r="K796"/>
  <c r="A797"/>
  <c r="J797"/>
  <c r="B798"/>
  <c r="M797"/>
  <c r="H163"/>
  <c r="Q163"/>
  <c r="Q162"/>
  <c r="H162"/>
  <c r="E163"/>
  <c r="F163" s="1"/>
  <c r="C163"/>
  <c r="K163" s="1"/>
  <c r="N162"/>
  <c r="D162"/>
  <c r="B164"/>
  <c r="P164" s="1"/>
  <c r="M163"/>
  <c r="J163"/>
  <c r="A164"/>
  <c r="B799" l="1"/>
  <c r="M798"/>
  <c r="J798"/>
  <c r="A798"/>
  <c r="C164"/>
  <c r="K164" s="1"/>
  <c r="N163"/>
  <c r="G164"/>
  <c r="D163"/>
  <c r="E164"/>
  <c r="N164" s="1"/>
  <c r="B165"/>
  <c r="P165" s="1"/>
  <c r="M164"/>
  <c r="J164"/>
  <c r="A165"/>
  <c r="E165" s="1"/>
  <c r="M799" l="1"/>
  <c r="J799"/>
  <c r="B800"/>
  <c r="K798"/>
  <c r="A799"/>
  <c r="K797"/>
  <c r="G165"/>
  <c r="Q165" s="1"/>
  <c r="Q164"/>
  <c r="H164"/>
  <c r="C165"/>
  <c r="K165" s="1"/>
  <c r="G166"/>
  <c r="D164"/>
  <c r="F164"/>
  <c r="B166"/>
  <c r="P166" s="1"/>
  <c r="M165"/>
  <c r="N165" s="1"/>
  <c r="J165"/>
  <c r="A166"/>
  <c r="J800" l="1"/>
  <c r="B801"/>
  <c r="M800"/>
  <c r="A800"/>
  <c r="K799"/>
  <c r="H165"/>
  <c r="D165"/>
  <c r="E166"/>
  <c r="F166" s="1"/>
  <c r="H166"/>
  <c r="Q166"/>
  <c r="C166"/>
  <c r="K166" s="1"/>
  <c r="B167"/>
  <c r="P167" s="1"/>
  <c r="M166"/>
  <c r="J166"/>
  <c r="A167"/>
  <c r="G167" s="1"/>
  <c r="K800" l="1"/>
  <c r="B802"/>
  <c r="M801"/>
  <c r="J801"/>
  <c r="A801"/>
  <c r="H167"/>
  <c r="Q167"/>
  <c r="C167"/>
  <c r="D167" s="1"/>
  <c r="N166"/>
  <c r="E167"/>
  <c r="N167" s="1"/>
  <c r="D166"/>
  <c r="B168"/>
  <c r="P168" s="1"/>
  <c r="M167"/>
  <c r="J167"/>
  <c r="A168"/>
  <c r="G168" s="1"/>
  <c r="A802" l="1"/>
  <c r="M802"/>
  <c r="J802"/>
  <c r="B803"/>
  <c r="K167"/>
  <c r="Q168"/>
  <c r="H168"/>
  <c r="E168"/>
  <c r="F168" s="1"/>
  <c r="C168"/>
  <c r="K168" s="1"/>
  <c r="F167"/>
  <c r="B169"/>
  <c r="P169" s="1"/>
  <c r="M168"/>
  <c r="J168"/>
  <c r="A169"/>
  <c r="G169" s="1"/>
  <c r="K802" l="1"/>
  <c r="A803"/>
  <c r="K801"/>
  <c r="B804"/>
  <c r="M803"/>
  <c r="J803"/>
  <c r="N168"/>
  <c r="D168"/>
  <c r="H169"/>
  <c r="Q169"/>
  <c r="E169"/>
  <c r="F169" s="1"/>
  <c r="C169"/>
  <c r="D169" s="1"/>
  <c r="B170"/>
  <c r="P170" s="1"/>
  <c r="M169"/>
  <c r="J169"/>
  <c r="A170"/>
  <c r="E170" s="1"/>
  <c r="B805" l="1"/>
  <c r="M804"/>
  <c r="J804"/>
  <c r="K803"/>
  <c r="A804"/>
  <c r="N169"/>
  <c r="C170"/>
  <c r="D170" s="1"/>
  <c r="G170"/>
  <c r="K169"/>
  <c r="N170"/>
  <c r="F170"/>
  <c r="B171"/>
  <c r="P171" s="1"/>
  <c r="M170"/>
  <c r="J170"/>
  <c r="A171"/>
  <c r="G171" s="1"/>
  <c r="J805" l="1"/>
  <c r="B806"/>
  <c r="M805"/>
  <c r="K804"/>
  <c r="A805"/>
  <c r="K170"/>
  <c r="H171"/>
  <c r="Q171"/>
  <c r="H170"/>
  <c r="Q170"/>
  <c r="C171"/>
  <c r="K171" s="1"/>
  <c r="E171"/>
  <c r="F171" s="1"/>
  <c r="B172"/>
  <c r="P172" s="1"/>
  <c r="M171"/>
  <c r="J171"/>
  <c r="A172"/>
  <c r="K805" l="1"/>
  <c r="B807"/>
  <c r="M806"/>
  <c r="J806"/>
  <c r="A806"/>
  <c r="D171"/>
  <c r="E172"/>
  <c r="N172" s="1"/>
  <c r="C172"/>
  <c r="K172" s="1"/>
  <c r="G172"/>
  <c r="N171"/>
  <c r="B173"/>
  <c r="P173" s="1"/>
  <c r="M172"/>
  <c r="J172"/>
  <c r="A173"/>
  <c r="G173" s="1"/>
  <c r="A807" l="1"/>
  <c r="M807"/>
  <c r="J807"/>
  <c r="B808"/>
  <c r="H173"/>
  <c r="Q173"/>
  <c r="Q172"/>
  <c r="H172"/>
  <c r="C173"/>
  <c r="K173" s="1"/>
  <c r="D172"/>
  <c r="F172"/>
  <c r="E173"/>
  <c r="F173" s="1"/>
  <c r="B174"/>
  <c r="P174" s="1"/>
  <c r="M173"/>
  <c r="J173"/>
  <c r="A174"/>
  <c r="G174" s="1"/>
  <c r="A808" l="1"/>
  <c r="K807"/>
  <c r="K806"/>
  <c r="J808"/>
  <c r="B809"/>
  <c r="M808"/>
  <c r="D173"/>
  <c r="Q174"/>
  <c r="H174"/>
  <c r="E174"/>
  <c r="N174" s="1"/>
  <c r="N173"/>
  <c r="C174"/>
  <c r="K174" s="1"/>
  <c r="B175"/>
  <c r="P175" s="1"/>
  <c r="M174"/>
  <c r="J174"/>
  <c r="A175"/>
  <c r="G175" s="1"/>
  <c r="A809" l="1"/>
  <c r="B810"/>
  <c r="M809"/>
  <c r="J809"/>
  <c r="F174"/>
  <c r="E175"/>
  <c r="N175" s="1"/>
  <c r="C175"/>
  <c r="K175" s="1"/>
  <c r="H175"/>
  <c r="Q175"/>
  <c r="D174"/>
  <c r="B176"/>
  <c r="P176" s="1"/>
  <c r="M175"/>
  <c r="J175"/>
  <c r="A176"/>
  <c r="G176" s="1"/>
  <c r="K808" l="1"/>
  <c r="K809"/>
  <c r="A810"/>
  <c r="M810"/>
  <c r="J810"/>
  <c r="B811"/>
  <c r="F175"/>
  <c r="Q176"/>
  <c r="H176"/>
  <c r="C176"/>
  <c r="D176" s="1"/>
  <c r="D175"/>
  <c r="E176"/>
  <c r="F176" s="1"/>
  <c r="B177"/>
  <c r="P177" s="1"/>
  <c r="M176"/>
  <c r="J176"/>
  <c r="A177"/>
  <c r="G177" s="1"/>
  <c r="B812" l="1"/>
  <c r="M811"/>
  <c r="J811"/>
  <c r="K810"/>
  <c r="A811"/>
  <c r="C177"/>
  <c r="D177" s="1"/>
  <c r="K176"/>
  <c r="H177"/>
  <c r="Q177"/>
  <c r="N176"/>
  <c r="E177"/>
  <c r="N177" s="1"/>
  <c r="B178"/>
  <c r="P178" s="1"/>
  <c r="M177"/>
  <c r="J177"/>
  <c r="A178"/>
  <c r="G178" s="1"/>
  <c r="A812" l="1"/>
  <c r="B813"/>
  <c r="M812"/>
  <c r="J812"/>
  <c r="K177"/>
  <c r="Q178"/>
  <c r="H178"/>
  <c r="C178"/>
  <c r="K178" s="1"/>
  <c r="F177"/>
  <c r="E178"/>
  <c r="N178" s="1"/>
  <c r="B179"/>
  <c r="P179" s="1"/>
  <c r="M178"/>
  <c r="J178"/>
  <c r="A179"/>
  <c r="G179" s="1"/>
  <c r="K811" l="1"/>
  <c r="K812"/>
  <c r="A813"/>
  <c r="J813"/>
  <c r="B814"/>
  <c r="M813"/>
  <c r="H179"/>
  <c r="Q179"/>
  <c r="F178"/>
  <c r="D178"/>
  <c r="E179"/>
  <c r="N179" s="1"/>
  <c r="C179"/>
  <c r="K179" s="1"/>
  <c r="B180"/>
  <c r="P180" s="1"/>
  <c r="M179"/>
  <c r="J179"/>
  <c r="A180"/>
  <c r="G180" s="1"/>
  <c r="A814" l="1"/>
  <c r="B815"/>
  <c r="M814"/>
  <c r="J814"/>
  <c r="D179"/>
  <c r="F179"/>
  <c r="Q180"/>
  <c r="H180"/>
  <c r="E180"/>
  <c r="F180" s="1"/>
  <c r="C180"/>
  <c r="D180" s="1"/>
  <c r="B181"/>
  <c r="P181" s="1"/>
  <c r="M180"/>
  <c r="J180"/>
  <c r="A181"/>
  <c r="K814" l="1"/>
  <c r="A815"/>
  <c r="M815"/>
  <c r="J815"/>
  <c r="B816"/>
  <c r="K813"/>
  <c r="E181"/>
  <c r="F181" s="1"/>
  <c r="N180"/>
  <c r="G181"/>
  <c r="C181"/>
  <c r="D181" s="1"/>
  <c r="K180"/>
  <c r="B182"/>
  <c r="P182" s="1"/>
  <c r="M181"/>
  <c r="J181"/>
  <c r="A182"/>
  <c r="G182" s="1"/>
  <c r="K815" l="1"/>
  <c r="J816"/>
  <c r="B817"/>
  <c r="M816"/>
  <c r="A816"/>
  <c r="H181"/>
  <c r="Q181"/>
  <c r="H182"/>
  <c r="Q182"/>
  <c r="E182"/>
  <c r="F182" s="1"/>
  <c r="C182"/>
  <c r="K182" s="1"/>
  <c r="N181"/>
  <c r="K181"/>
  <c r="B183"/>
  <c r="P183" s="1"/>
  <c r="M182"/>
  <c r="J182"/>
  <c r="A183"/>
  <c r="B818" l="1"/>
  <c r="M817"/>
  <c r="J817"/>
  <c r="K816"/>
  <c r="A817"/>
  <c r="C183"/>
  <c r="K183" s="1"/>
  <c r="E183"/>
  <c r="F183" s="1"/>
  <c r="D182"/>
  <c r="G183"/>
  <c r="N182"/>
  <c r="B184"/>
  <c r="P184" s="1"/>
  <c r="M183"/>
  <c r="J183"/>
  <c r="A184"/>
  <c r="G184" s="1"/>
  <c r="K817" l="1"/>
  <c r="A818"/>
  <c r="M818"/>
  <c r="J818"/>
  <c r="B819"/>
  <c r="Q184"/>
  <c r="H184"/>
  <c r="D183"/>
  <c r="H183"/>
  <c r="Q183"/>
  <c r="C184"/>
  <c r="D184" s="1"/>
  <c r="N183"/>
  <c r="E184"/>
  <c r="N184" s="1"/>
  <c r="B185"/>
  <c r="P185" s="1"/>
  <c r="M184"/>
  <c r="J184"/>
  <c r="A185"/>
  <c r="G185" s="1"/>
  <c r="B820" l="1"/>
  <c r="M819"/>
  <c r="J819"/>
  <c r="K818"/>
  <c r="A819"/>
  <c r="K184"/>
  <c r="H185"/>
  <c r="Q185"/>
  <c r="E185"/>
  <c r="F185" s="1"/>
  <c r="C185"/>
  <c r="K185" s="1"/>
  <c r="F184"/>
  <c r="B186"/>
  <c r="P186" s="1"/>
  <c r="M185"/>
  <c r="J185"/>
  <c r="A186"/>
  <c r="G186" s="1"/>
  <c r="B821" l="1"/>
  <c r="M820"/>
  <c r="J820"/>
  <c r="K819"/>
  <c r="A820"/>
  <c r="N185"/>
  <c r="D185"/>
  <c r="Q186"/>
  <c r="H186"/>
  <c r="C186"/>
  <c r="D186" s="1"/>
  <c r="E186"/>
  <c r="F186" s="1"/>
  <c r="B187"/>
  <c r="P187" s="1"/>
  <c r="M186"/>
  <c r="J186"/>
  <c r="A187"/>
  <c r="G187" s="1"/>
  <c r="J821" l="1"/>
  <c r="M821"/>
  <c r="B822"/>
  <c r="K820"/>
  <c r="A821"/>
  <c r="K186"/>
  <c r="N186"/>
  <c r="H187"/>
  <c r="Q187"/>
  <c r="E187"/>
  <c r="N187" s="1"/>
  <c r="C187"/>
  <c r="K187" s="1"/>
  <c r="B188"/>
  <c r="P188" s="1"/>
  <c r="M187"/>
  <c r="J187"/>
  <c r="A188"/>
  <c r="G188" s="1"/>
  <c r="K821" l="1"/>
  <c r="B823"/>
  <c r="M822"/>
  <c r="J822"/>
  <c r="A822"/>
  <c r="C188"/>
  <c r="D188" s="1"/>
  <c r="F187"/>
  <c r="D187"/>
  <c r="Q188"/>
  <c r="H188"/>
  <c r="E188"/>
  <c r="F188" s="1"/>
  <c r="B189"/>
  <c r="P189" s="1"/>
  <c r="M188"/>
  <c r="J188"/>
  <c r="A189"/>
  <c r="G189" s="1"/>
  <c r="A823" l="1"/>
  <c r="M823"/>
  <c r="J823"/>
  <c r="B824"/>
  <c r="K188"/>
  <c r="N188"/>
  <c r="H189"/>
  <c r="Q189"/>
  <c r="E189"/>
  <c r="F189" s="1"/>
  <c r="C189"/>
  <c r="K189" s="1"/>
  <c r="B190"/>
  <c r="P190" s="1"/>
  <c r="M189"/>
  <c r="J189"/>
  <c r="A190"/>
  <c r="G190" s="1"/>
  <c r="K823" l="1"/>
  <c r="K822"/>
  <c r="A824"/>
  <c r="J824"/>
  <c r="B825"/>
  <c r="M824"/>
  <c r="Q190"/>
  <c r="H190"/>
  <c r="D189"/>
  <c r="E190"/>
  <c r="N190" s="1"/>
  <c r="N189"/>
  <c r="C190"/>
  <c r="K190" s="1"/>
  <c r="B191"/>
  <c r="P191" s="1"/>
  <c r="M190"/>
  <c r="J190"/>
  <c r="A191"/>
  <c r="G191" s="1"/>
  <c r="A825" l="1"/>
  <c r="B826"/>
  <c r="M825"/>
  <c r="J825"/>
  <c r="C191"/>
  <c r="D191" s="1"/>
  <c r="D190"/>
  <c r="F190"/>
  <c r="H191"/>
  <c r="Q191"/>
  <c r="E191"/>
  <c r="F191" s="1"/>
  <c r="B192"/>
  <c r="P192" s="1"/>
  <c r="M191"/>
  <c r="J191"/>
  <c r="A192"/>
  <c r="G192" s="1"/>
  <c r="K824" l="1"/>
  <c r="K825"/>
  <c r="A826"/>
  <c r="M826"/>
  <c r="J826"/>
  <c r="B827"/>
  <c r="K191"/>
  <c r="Q192"/>
  <c r="H192"/>
  <c r="C192"/>
  <c r="K192" s="1"/>
  <c r="E192"/>
  <c r="N192" s="1"/>
  <c r="N191"/>
  <c r="B193"/>
  <c r="P193" s="1"/>
  <c r="M192"/>
  <c r="J192"/>
  <c r="A193"/>
  <c r="G193" s="1"/>
  <c r="K826" l="1"/>
  <c r="B828"/>
  <c r="J827"/>
  <c r="M827"/>
  <c r="A827"/>
  <c r="D192"/>
  <c r="H193"/>
  <c r="Q193"/>
  <c r="E193"/>
  <c r="F193" s="1"/>
  <c r="F192"/>
  <c r="C193"/>
  <c r="K193" s="1"/>
  <c r="B194"/>
  <c r="P194" s="1"/>
  <c r="M193"/>
  <c r="J193"/>
  <c r="A194"/>
  <c r="G194" s="1"/>
  <c r="B829" l="1"/>
  <c r="M828"/>
  <c r="J828"/>
  <c r="A828"/>
  <c r="K827"/>
  <c r="E194"/>
  <c r="N194" s="1"/>
  <c r="N193"/>
  <c r="Q194"/>
  <c r="H194"/>
  <c r="D193"/>
  <c r="C194"/>
  <c r="K194" s="1"/>
  <c r="B195"/>
  <c r="P195" s="1"/>
  <c r="M194"/>
  <c r="J194"/>
  <c r="A195"/>
  <c r="G195" s="1"/>
  <c r="J829" l="1"/>
  <c r="B830"/>
  <c r="M829"/>
  <c r="A829"/>
  <c r="K828"/>
  <c r="F194"/>
  <c r="H195"/>
  <c r="Q195"/>
  <c r="E195"/>
  <c r="N195" s="1"/>
  <c r="C195"/>
  <c r="K195" s="1"/>
  <c r="D194"/>
  <c r="B196"/>
  <c r="P196" s="1"/>
  <c r="M195"/>
  <c r="J195"/>
  <c r="A196"/>
  <c r="G196" s="1"/>
  <c r="A830" l="1"/>
  <c r="B831"/>
  <c r="M830"/>
  <c r="J830"/>
  <c r="Q196"/>
  <c r="H196"/>
  <c r="F195"/>
  <c r="E196"/>
  <c r="F196" s="1"/>
  <c r="D195"/>
  <c r="C196"/>
  <c r="K196" s="1"/>
  <c r="B197"/>
  <c r="P197" s="1"/>
  <c r="M196"/>
  <c r="J196"/>
  <c r="A197"/>
  <c r="G197" s="1"/>
  <c r="K830" l="1"/>
  <c r="A831"/>
  <c r="M831"/>
  <c r="J831"/>
  <c r="B832"/>
  <c r="K829"/>
  <c r="C197"/>
  <c r="N196"/>
  <c r="H197"/>
  <c r="Q197"/>
  <c r="D196"/>
  <c r="E197"/>
  <c r="F197" s="1"/>
  <c r="B198"/>
  <c r="P198" s="1"/>
  <c r="M197"/>
  <c r="J197"/>
  <c r="A198"/>
  <c r="K831" l="1"/>
  <c r="A832"/>
  <c r="J832"/>
  <c r="B833"/>
  <c r="M832"/>
  <c r="K197"/>
  <c r="E198"/>
  <c r="F198" s="1"/>
  <c r="C198"/>
  <c r="K198" s="1"/>
  <c r="G198"/>
  <c r="N197"/>
  <c r="B199"/>
  <c r="P199" s="1"/>
  <c r="M198"/>
  <c r="J198"/>
  <c r="A199"/>
  <c r="G199" s="1"/>
  <c r="A833" l="1"/>
  <c r="B834"/>
  <c r="M833"/>
  <c r="J833"/>
  <c r="H199"/>
  <c r="Q199"/>
  <c r="D198"/>
  <c r="H198"/>
  <c r="Q198"/>
  <c r="C199"/>
  <c r="K199" s="1"/>
  <c r="N198"/>
  <c r="E199"/>
  <c r="F199" s="1"/>
  <c r="B200"/>
  <c r="P200" s="1"/>
  <c r="M199"/>
  <c r="J199"/>
  <c r="A200"/>
  <c r="G200" s="1"/>
  <c r="K832" l="1"/>
  <c r="K833"/>
  <c r="A834"/>
  <c r="M834"/>
  <c r="J834"/>
  <c r="B835"/>
  <c r="D199"/>
  <c r="C200"/>
  <c r="Q200"/>
  <c r="H200"/>
  <c r="E200"/>
  <c r="F200" s="1"/>
  <c r="N199"/>
  <c r="B201"/>
  <c r="P201" s="1"/>
  <c r="M200"/>
  <c r="J200"/>
  <c r="A201"/>
  <c r="G201" s="1"/>
  <c r="B836" l="1"/>
  <c r="M835"/>
  <c r="J835"/>
  <c r="K834"/>
  <c r="A835"/>
  <c r="K200"/>
  <c r="C201"/>
  <c r="D201" s="1"/>
  <c r="H201"/>
  <c r="Q201"/>
  <c r="N200"/>
  <c r="E201"/>
  <c r="N201" s="1"/>
  <c r="B202"/>
  <c r="P202" s="1"/>
  <c r="M201"/>
  <c r="J201"/>
  <c r="A202"/>
  <c r="G202" s="1"/>
  <c r="A836" l="1"/>
  <c r="B837"/>
  <c r="J836"/>
  <c r="M836"/>
  <c r="K201"/>
  <c r="Q202"/>
  <c r="H202"/>
  <c r="E202"/>
  <c r="N202" s="1"/>
  <c r="C202"/>
  <c r="K202" s="1"/>
  <c r="F201"/>
  <c r="B203"/>
  <c r="P203" s="1"/>
  <c r="M202"/>
  <c r="J202"/>
  <c r="A203"/>
  <c r="G203" s="1"/>
  <c r="K835" l="1"/>
  <c r="K836"/>
  <c r="A837"/>
  <c r="J837"/>
  <c r="B838"/>
  <c r="M837"/>
  <c r="F202"/>
  <c r="H203"/>
  <c r="Q203"/>
  <c r="E203"/>
  <c r="N203" s="1"/>
  <c r="C203"/>
  <c r="K203" s="1"/>
  <c r="D202"/>
  <c r="B204"/>
  <c r="P204" s="1"/>
  <c r="M203"/>
  <c r="J203"/>
  <c r="A204"/>
  <c r="G204" s="1"/>
  <c r="A838" l="1"/>
  <c r="B839"/>
  <c r="M838"/>
  <c r="J838"/>
  <c r="F203"/>
  <c r="D203"/>
  <c r="Q204"/>
  <c r="H204"/>
  <c r="C204"/>
  <c r="D204" s="1"/>
  <c r="E204"/>
  <c r="F204" s="1"/>
  <c r="B205"/>
  <c r="P205" s="1"/>
  <c r="M204"/>
  <c r="J204"/>
  <c r="A205"/>
  <c r="G205" s="1"/>
  <c r="K837" l="1"/>
  <c r="K838"/>
  <c r="A839"/>
  <c r="M839"/>
  <c r="J839"/>
  <c r="B840"/>
  <c r="N204"/>
  <c r="K204"/>
  <c r="H205"/>
  <c r="Q205"/>
  <c r="E205"/>
  <c r="F205" s="1"/>
  <c r="C205"/>
  <c r="D205" s="1"/>
  <c r="B206"/>
  <c r="P206" s="1"/>
  <c r="M205"/>
  <c r="J205"/>
  <c r="A206"/>
  <c r="G206" s="1"/>
  <c r="B841" l="1"/>
  <c r="M840"/>
  <c r="J840"/>
  <c r="K839"/>
  <c r="A840"/>
  <c r="C206"/>
  <c r="D206" s="1"/>
  <c r="K205"/>
  <c r="N205"/>
  <c r="Q206"/>
  <c r="H206"/>
  <c r="E206"/>
  <c r="F206" s="1"/>
  <c r="B207"/>
  <c r="P207" s="1"/>
  <c r="M206"/>
  <c r="J206"/>
  <c r="A207"/>
  <c r="G207" s="1"/>
  <c r="B842" l="1"/>
  <c r="M841"/>
  <c r="J841"/>
  <c r="A841"/>
  <c r="K206"/>
  <c r="H207"/>
  <c r="Q207"/>
  <c r="E207"/>
  <c r="F207" s="1"/>
  <c r="N206"/>
  <c r="C207"/>
  <c r="K207" s="1"/>
  <c r="B208"/>
  <c r="P208" s="1"/>
  <c r="M207"/>
  <c r="J207"/>
  <c r="A208"/>
  <c r="G208" s="1"/>
  <c r="K840" l="1"/>
  <c r="J842"/>
  <c r="B843"/>
  <c r="M842"/>
  <c r="K841"/>
  <c r="A842"/>
  <c r="D207"/>
  <c r="Q208"/>
  <c r="H208"/>
  <c r="E208"/>
  <c r="F208" s="1"/>
  <c r="N207"/>
  <c r="C208"/>
  <c r="K208" s="1"/>
  <c r="B209"/>
  <c r="P209" s="1"/>
  <c r="M208"/>
  <c r="J208"/>
  <c r="A209"/>
  <c r="G209" s="1"/>
  <c r="B844" l="1"/>
  <c r="M843"/>
  <c r="J843"/>
  <c r="K842"/>
  <c r="A843"/>
  <c r="C209"/>
  <c r="D209" s="1"/>
  <c r="D208"/>
  <c r="N208"/>
  <c r="H209"/>
  <c r="Q209"/>
  <c r="E209"/>
  <c r="N209" s="1"/>
  <c r="B210"/>
  <c r="P210" s="1"/>
  <c r="M209"/>
  <c r="J209"/>
  <c r="A210"/>
  <c r="G210" s="1"/>
  <c r="A844" l="1"/>
  <c r="M844"/>
  <c r="J844"/>
  <c r="B845"/>
  <c r="K209"/>
  <c r="Q210"/>
  <c r="H210"/>
  <c r="C210"/>
  <c r="K210" s="1"/>
  <c r="F209"/>
  <c r="E210"/>
  <c r="F210" s="1"/>
  <c r="B211"/>
  <c r="P211" s="1"/>
  <c r="M210"/>
  <c r="J210"/>
  <c r="A211"/>
  <c r="G211" s="1"/>
  <c r="K844" l="1"/>
  <c r="K843"/>
  <c r="A845"/>
  <c r="J845"/>
  <c r="B846"/>
  <c r="M845"/>
  <c r="H211"/>
  <c r="Q211"/>
  <c r="N210"/>
  <c r="E211"/>
  <c r="N211" s="1"/>
  <c r="D210"/>
  <c r="C211"/>
  <c r="K211" s="1"/>
  <c r="B212"/>
  <c r="P212" s="1"/>
  <c r="M211"/>
  <c r="J211"/>
  <c r="A212"/>
  <c r="G212" s="1"/>
  <c r="A846" l="1"/>
  <c r="B847"/>
  <c r="M846"/>
  <c r="J846"/>
  <c r="C212"/>
  <c r="D212" s="1"/>
  <c r="F211"/>
  <c r="D211"/>
  <c r="Q212"/>
  <c r="H212"/>
  <c r="E212"/>
  <c r="N212" s="1"/>
  <c r="B213"/>
  <c r="P213" s="1"/>
  <c r="M212"/>
  <c r="J212"/>
  <c r="A213"/>
  <c r="G213" s="1"/>
  <c r="K845" l="1"/>
  <c r="K846"/>
  <c r="A847"/>
  <c r="M847"/>
  <c r="J847"/>
  <c r="B848"/>
  <c r="K212"/>
  <c r="H213"/>
  <c r="Q213"/>
  <c r="C213"/>
  <c r="K213" s="1"/>
  <c r="F212"/>
  <c r="E213"/>
  <c r="B214"/>
  <c r="P214" s="1"/>
  <c r="M213"/>
  <c r="J213"/>
  <c r="A214"/>
  <c r="G214" s="1"/>
  <c r="K847" l="1"/>
  <c r="B849"/>
  <c r="M848"/>
  <c r="J848"/>
  <c r="A848"/>
  <c r="N213"/>
  <c r="H214"/>
  <c r="Q214"/>
  <c r="E214"/>
  <c r="N214" s="1"/>
  <c r="D213"/>
  <c r="C214"/>
  <c r="B215"/>
  <c r="P215" s="1"/>
  <c r="M214"/>
  <c r="J214"/>
  <c r="A215"/>
  <c r="G215" s="1"/>
  <c r="B850" l="1"/>
  <c r="M849"/>
  <c r="J849"/>
  <c r="A849"/>
  <c r="F214"/>
  <c r="H215"/>
  <c r="Q215"/>
  <c r="E215"/>
  <c r="N215" s="1"/>
  <c r="K214"/>
  <c r="C215"/>
  <c r="D215" s="1"/>
  <c r="B216"/>
  <c r="P216" s="1"/>
  <c r="M215"/>
  <c r="J215"/>
  <c r="A216"/>
  <c r="G216" s="1"/>
  <c r="K848" l="1"/>
  <c r="K849"/>
  <c r="A850"/>
  <c r="J850"/>
  <c r="B851"/>
  <c r="M850"/>
  <c r="F215"/>
  <c r="C216"/>
  <c r="Q216"/>
  <c r="H216"/>
  <c r="K215"/>
  <c r="E216"/>
  <c r="N216" s="1"/>
  <c r="B217"/>
  <c r="P217" s="1"/>
  <c r="M216"/>
  <c r="J216"/>
  <c r="A217"/>
  <c r="G217" s="1"/>
  <c r="B852" l="1"/>
  <c r="M851"/>
  <c r="J851"/>
  <c r="A851"/>
  <c r="K216"/>
  <c r="C217"/>
  <c r="H217"/>
  <c r="Q217"/>
  <c r="F216"/>
  <c r="E217"/>
  <c r="F217" s="1"/>
  <c r="B218"/>
  <c r="P218" s="1"/>
  <c r="M217"/>
  <c r="J217"/>
  <c r="A218"/>
  <c r="G218" s="1"/>
  <c r="M852" l="1"/>
  <c r="J852"/>
  <c r="B853"/>
  <c r="K850"/>
  <c r="K851"/>
  <c r="A852"/>
  <c r="K217"/>
  <c r="C218"/>
  <c r="D218" s="1"/>
  <c r="H218"/>
  <c r="Q218"/>
  <c r="E218"/>
  <c r="F218" s="1"/>
  <c r="N217"/>
  <c r="B219"/>
  <c r="P219" s="1"/>
  <c r="M218"/>
  <c r="J218"/>
  <c r="A219"/>
  <c r="G219" s="1"/>
  <c r="A853" l="1"/>
  <c r="J853"/>
  <c r="B854"/>
  <c r="M853"/>
  <c r="K218"/>
  <c r="E219"/>
  <c r="F219" s="1"/>
  <c r="H219"/>
  <c r="Q219"/>
  <c r="N218"/>
  <c r="C219"/>
  <c r="K219" s="1"/>
  <c r="B220"/>
  <c r="P220" s="1"/>
  <c r="M219"/>
  <c r="J219"/>
  <c r="A220"/>
  <c r="G220" s="1"/>
  <c r="A854" l="1"/>
  <c r="B855"/>
  <c r="M854"/>
  <c r="J854"/>
  <c r="K852"/>
  <c r="Q220"/>
  <c r="H220"/>
  <c r="E220"/>
  <c r="F220" s="1"/>
  <c r="N219"/>
  <c r="C220"/>
  <c r="K220" s="1"/>
  <c r="D219"/>
  <c r="B221"/>
  <c r="P221" s="1"/>
  <c r="M220"/>
  <c r="J220"/>
  <c r="A221"/>
  <c r="G221" s="1"/>
  <c r="K853" l="1"/>
  <c r="K854"/>
  <c r="A855"/>
  <c r="M855"/>
  <c r="J855"/>
  <c r="B856"/>
  <c r="N220"/>
  <c r="C221"/>
  <c r="D221" s="1"/>
  <c r="H221"/>
  <c r="Q221"/>
  <c r="E221"/>
  <c r="F221" s="1"/>
  <c r="D220"/>
  <c r="B222"/>
  <c r="P222" s="1"/>
  <c r="M221"/>
  <c r="J221"/>
  <c r="A222"/>
  <c r="G222" s="1"/>
  <c r="B857" l="1"/>
  <c r="M856"/>
  <c r="J856"/>
  <c r="K855"/>
  <c r="A856"/>
  <c r="K221"/>
  <c r="C222"/>
  <c r="D222" s="1"/>
  <c r="Q222"/>
  <c r="H222"/>
  <c r="E222"/>
  <c r="F222" s="1"/>
  <c r="N221"/>
  <c r="B223"/>
  <c r="P223" s="1"/>
  <c r="M222"/>
  <c r="J222"/>
  <c r="A223"/>
  <c r="G223" s="1"/>
  <c r="B858" l="1"/>
  <c r="M857"/>
  <c r="J857"/>
  <c r="A857"/>
  <c r="K222"/>
  <c r="C223"/>
  <c r="D223" s="1"/>
  <c r="H223"/>
  <c r="Q223"/>
  <c r="E223"/>
  <c r="F223" s="1"/>
  <c r="N222"/>
  <c r="B224"/>
  <c r="P224" s="1"/>
  <c r="M223"/>
  <c r="J223"/>
  <c r="A224"/>
  <c r="G224" s="1"/>
  <c r="J858" l="1"/>
  <c r="B859"/>
  <c r="M858"/>
  <c r="K856"/>
  <c r="K857"/>
  <c r="A858"/>
  <c r="K223"/>
  <c r="C224"/>
  <c r="D224" s="1"/>
  <c r="Q224"/>
  <c r="H224"/>
  <c r="E224"/>
  <c r="N224" s="1"/>
  <c r="N223"/>
  <c r="B225"/>
  <c r="P225" s="1"/>
  <c r="M224"/>
  <c r="J224"/>
  <c r="A225"/>
  <c r="G225" s="1"/>
  <c r="K858" l="1"/>
  <c r="B860"/>
  <c r="M859"/>
  <c r="J859"/>
  <c r="A859"/>
  <c r="K224"/>
  <c r="C225"/>
  <c r="D225" s="1"/>
  <c r="H225"/>
  <c r="Q225"/>
  <c r="E225"/>
  <c r="F225" s="1"/>
  <c r="F224"/>
  <c r="B226"/>
  <c r="P226" s="1"/>
  <c r="M225"/>
  <c r="J225"/>
  <c r="A226"/>
  <c r="G226" s="1"/>
  <c r="A860" l="1"/>
  <c r="M860"/>
  <c r="J860"/>
  <c r="B861"/>
  <c r="K225"/>
  <c r="E226"/>
  <c r="N226" s="1"/>
  <c r="Q226"/>
  <c r="H226"/>
  <c r="C226"/>
  <c r="K226" s="1"/>
  <c r="N225"/>
  <c r="B227"/>
  <c r="P227" s="1"/>
  <c r="M226"/>
  <c r="J226"/>
  <c r="A227"/>
  <c r="G227" s="1"/>
  <c r="K859" l="1"/>
  <c r="A861"/>
  <c r="K860"/>
  <c r="J861"/>
  <c r="B862"/>
  <c r="M861"/>
  <c r="F226"/>
  <c r="E227"/>
  <c r="F227" s="1"/>
  <c r="G228"/>
  <c r="H227"/>
  <c r="Q227"/>
  <c r="D226"/>
  <c r="C227"/>
  <c r="K227" s="1"/>
  <c r="B228"/>
  <c r="P228" s="1"/>
  <c r="M227"/>
  <c r="J227"/>
  <c r="A228"/>
  <c r="B863" l="1"/>
  <c r="M862"/>
  <c r="J862"/>
  <c r="A862"/>
  <c r="Q228"/>
  <c r="H228"/>
  <c r="E228"/>
  <c r="F228" s="1"/>
  <c r="N227"/>
  <c r="C228"/>
  <c r="D227"/>
  <c r="B229"/>
  <c r="P229" s="1"/>
  <c r="M228"/>
  <c r="J228"/>
  <c r="A229"/>
  <c r="G229" s="1"/>
  <c r="M863" l="1"/>
  <c r="J863"/>
  <c r="B864"/>
  <c r="K862"/>
  <c r="A863"/>
  <c r="K861"/>
  <c r="N228"/>
  <c r="E229"/>
  <c r="N229" s="1"/>
  <c r="H229"/>
  <c r="Q229"/>
  <c r="K228"/>
  <c r="C229"/>
  <c r="B230"/>
  <c r="P230" s="1"/>
  <c r="M229"/>
  <c r="J229"/>
  <c r="A230"/>
  <c r="C230" s="1"/>
  <c r="B865" l="1"/>
  <c r="M864"/>
  <c r="J864"/>
  <c r="K863"/>
  <c r="A864"/>
  <c r="G230"/>
  <c r="Q230" s="1"/>
  <c r="F229"/>
  <c r="E230"/>
  <c r="F230" s="1"/>
  <c r="K229"/>
  <c r="D230"/>
  <c r="K230"/>
  <c r="B231"/>
  <c r="P231" s="1"/>
  <c r="M230"/>
  <c r="J230"/>
  <c r="A231"/>
  <c r="G231" s="1"/>
  <c r="A865" l="1"/>
  <c r="B866"/>
  <c r="M865"/>
  <c r="J865"/>
  <c r="H230"/>
  <c r="H231"/>
  <c r="Q231"/>
  <c r="C231"/>
  <c r="N230"/>
  <c r="E231"/>
  <c r="F231" s="1"/>
  <c r="B232"/>
  <c r="P232" s="1"/>
  <c r="M231"/>
  <c r="J231"/>
  <c r="A232"/>
  <c r="K864" l="1"/>
  <c r="K865"/>
  <c r="A866"/>
  <c r="J866"/>
  <c r="B867"/>
  <c r="M866"/>
  <c r="E232"/>
  <c r="N232" s="1"/>
  <c r="K231"/>
  <c r="G232"/>
  <c r="C232"/>
  <c r="N231"/>
  <c r="B233"/>
  <c r="P233" s="1"/>
  <c r="M232"/>
  <c r="J232"/>
  <c r="A233"/>
  <c r="G233" s="1"/>
  <c r="B868" l="1"/>
  <c r="M867"/>
  <c r="J867"/>
  <c r="A867"/>
  <c r="H233"/>
  <c r="Q233"/>
  <c r="E233"/>
  <c r="F233" s="1"/>
  <c r="Q232"/>
  <c r="H232"/>
  <c r="C233"/>
  <c r="F232"/>
  <c r="K232"/>
  <c r="B234"/>
  <c r="P234" s="1"/>
  <c r="M233"/>
  <c r="J233"/>
  <c r="A234"/>
  <c r="G234" s="1"/>
  <c r="M868" l="1"/>
  <c r="J868"/>
  <c r="B869"/>
  <c r="K866"/>
  <c r="K867"/>
  <c r="A868"/>
  <c r="K233"/>
  <c r="Q234"/>
  <c r="H234"/>
  <c r="E234"/>
  <c r="F234" s="1"/>
  <c r="N233"/>
  <c r="C234"/>
  <c r="B235"/>
  <c r="P235" s="1"/>
  <c r="M234"/>
  <c r="J234"/>
  <c r="A235"/>
  <c r="G235" s="1"/>
  <c r="A869" l="1"/>
  <c r="J869"/>
  <c r="B870"/>
  <c r="M869"/>
  <c r="K234"/>
  <c r="N234"/>
  <c r="H235"/>
  <c r="Q235"/>
  <c r="C235"/>
  <c r="E235"/>
  <c r="N235" s="1"/>
  <c r="B236"/>
  <c r="P236" s="1"/>
  <c r="M235"/>
  <c r="J235"/>
  <c r="A236"/>
  <c r="A870" l="1"/>
  <c r="B871"/>
  <c r="M870"/>
  <c r="J870"/>
  <c r="K868"/>
  <c r="K235"/>
  <c r="E236"/>
  <c r="N236" s="1"/>
  <c r="G236"/>
  <c r="F235"/>
  <c r="C236"/>
  <c r="B237"/>
  <c r="P237" s="1"/>
  <c r="M236"/>
  <c r="J236"/>
  <c r="A237"/>
  <c r="G237" s="1"/>
  <c r="K870" l="1"/>
  <c r="A871"/>
  <c r="M871"/>
  <c r="J871"/>
  <c r="B872"/>
  <c r="K869"/>
  <c r="F236"/>
  <c r="H237"/>
  <c r="Q237"/>
  <c r="E237"/>
  <c r="Q236"/>
  <c r="H236"/>
  <c r="C237"/>
  <c r="K236"/>
  <c r="B238"/>
  <c r="P238" s="1"/>
  <c r="M237"/>
  <c r="J237"/>
  <c r="A238"/>
  <c r="K871" l="1"/>
  <c r="B873"/>
  <c r="M872"/>
  <c r="J872"/>
  <c r="A872"/>
  <c r="N237"/>
  <c r="C238"/>
  <c r="G238"/>
  <c r="K237"/>
  <c r="E238"/>
  <c r="F238" s="1"/>
  <c r="B239"/>
  <c r="P239" s="1"/>
  <c r="M238"/>
  <c r="J238"/>
  <c r="A239"/>
  <c r="A873" l="1"/>
  <c r="B874"/>
  <c r="M873"/>
  <c r="J873"/>
  <c r="K238"/>
  <c r="E239"/>
  <c r="F239" s="1"/>
  <c r="C239"/>
  <c r="G239"/>
  <c r="Q238"/>
  <c r="H238"/>
  <c r="N238"/>
  <c r="B240"/>
  <c r="P240" s="1"/>
  <c r="M239"/>
  <c r="J239"/>
  <c r="A240"/>
  <c r="C240" s="1"/>
  <c r="K872" l="1"/>
  <c r="K873"/>
  <c r="A874"/>
  <c r="J874"/>
  <c r="B875"/>
  <c r="M874"/>
  <c r="G240"/>
  <c r="H240" s="1"/>
  <c r="N239"/>
  <c r="K239"/>
  <c r="H239"/>
  <c r="Q239"/>
  <c r="E240"/>
  <c r="N240" s="1"/>
  <c r="B241"/>
  <c r="P241" s="1"/>
  <c r="M240"/>
  <c r="J240"/>
  <c r="K240" s="1"/>
  <c r="A241"/>
  <c r="B876" l="1"/>
  <c r="M875"/>
  <c r="J875"/>
  <c r="A875"/>
  <c r="Q240"/>
  <c r="E241"/>
  <c r="F241" s="1"/>
  <c r="F240"/>
  <c r="G241"/>
  <c r="C241"/>
  <c r="B242"/>
  <c r="P242" s="1"/>
  <c r="M241"/>
  <c r="J241"/>
  <c r="A242"/>
  <c r="G242" s="1"/>
  <c r="M876" l="1"/>
  <c r="J876"/>
  <c r="B877"/>
  <c r="K874"/>
  <c r="K875"/>
  <c r="A876"/>
  <c r="Q242"/>
  <c r="H242"/>
  <c r="E242"/>
  <c r="F242" s="1"/>
  <c r="G243"/>
  <c r="H241"/>
  <c r="Q241"/>
  <c r="N241"/>
  <c r="C242"/>
  <c r="K242" s="1"/>
  <c r="K241"/>
  <c r="B243"/>
  <c r="P243" s="1"/>
  <c r="M242"/>
  <c r="J242"/>
  <c r="A243"/>
  <c r="A877" l="1"/>
  <c r="J877"/>
  <c r="B878"/>
  <c r="M877"/>
  <c r="N242"/>
  <c r="H243"/>
  <c r="Q243"/>
  <c r="C243"/>
  <c r="D243" s="1"/>
  <c r="D242"/>
  <c r="E243"/>
  <c r="F243" s="1"/>
  <c r="B244"/>
  <c r="P244" s="1"/>
  <c r="M243"/>
  <c r="J243"/>
  <c r="A244"/>
  <c r="G244" s="1"/>
  <c r="A878" l="1"/>
  <c r="B879"/>
  <c r="M878"/>
  <c r="J878"/>
  <c r="K876"/>
  <c r="K243"/>
  <c r="Q244"/>
  <c r="H244"/>
  <c r="C244"/>
  <c r="D244" s="1"/>
  <c r="E244"/>
  <c r="F244" s="1"/>
  <c r="N243"/>
  <c r="B245"/>
  <c r="P245" s="1"/>
  <c r="M244"/>
  <c r="J244"/>
  <c r="A245"/>
  <c r="G245" s="1"/>
  <c r="K878" l="1"/>
  <c r="A879"/>
  <c r="M879"/>
  <c r="J879"/>
  <c r="B880"/>
  <c r="K877"/>
  <c r="K244"/>
  <c r="H245"/>
  <c r="Q245"/>
  <c r="E245"/>
  <c r="F245" s="1"/>
  <c r="C245"/>
  <c r="K245" s="1"/>
  <c r="N244"/>
  <c r="B246"/>
  <c r="P246" s="1"/>
  <c r="M245"/>
  <c r="J245"/>
  <c r="A246"/>
  <c r="G246" s="1"/>
  <c r="K879" l="1"/>
  <c r="B881"/>
  <c r="M880"/>
  <c r="J880"/>
  <c r="A880"/>
  <c r="N245"/>
  <c r="D245"/>
  <c r="H246"/>
  <c r="Q246"/>
  <c r="C246"/>
  <c r="E246"/>
  <c r="F246" s="1"/>
  <c r="B247"/>
  <c r="P247" s="1"/>
  <c r="M246"/>
  <c r="J246"/>
  <c r="A247"/>
  <c r="A881" l="1"/>
  <c r="B882"/>
  <c r="M881"/>
  <c r="J881"/>
  <c r="K246"/>
  <c r="E247"/>
  <c r="F247" s="1"/>
  <c r="G247"/>
  <c r="N246"/>
  <c r="C247"/>
  <c r="B248"/>
  <c r="P248" s="1"/>
  <c r="M247"/>
  <c r="J247"/>
  <c r="A248"/>
  <c r="G248" s="1"/>
  <c r="K881" l="1"/>
  <c r="A882"/>
  <c r="K880"/>
  <c r="J882"/>
  <c r="B883"/>
  <c r="M882"/>
  <c r="H247"/>
  <c r="Q247"/>
  <c r="Q248"/>
  <c r="H248"/>
  <c r="E248"/>
  <c r="F248" s="1"/>
  <c r="N247"/>
  <c r="C248"/>
  <c r="K248" s="1"/>
  <c r="K247"/>
  <c r="B249"/>
  <c r="P249" s="1"/>
  <c r="M248"/>
  <c r="J248"/>
  <c r="A249"/>
  <c r="G249" s="1"/>
  <c r="B884" l="1"/>
  <c r="M883"/>
  <c r="J883"/>
  <c r="A883"/>
  <c r="N248"/>
  <c r="H249"/>
  <c r="Q249"/>
  <c r="E249"/>
  <c r="N249" s="1"/>
  <c r="D248"/>
  <c r="C249"/>
  <c r="B250"/>
  <c r="P250" s="1"/>
  <c r="M249"/>
  <c r="J249"/>
  <c r="A250"/>
  <c r="G250" s="1"/>
  <c r="K882" l="1"/>
  <c r="K883"/>
  <c r="A884"/>
  <c r="M884"/>
  <c r="J884"/>
  <c r="B885"/>
  <c r="F249"/>
  <c r="Q250"/>
  <c r="H250"/>
  <c r="E250"/>
  <c r="F250" s="1"/>
  <c r="K249"/>
  <c r="C250"/>
  <c r="K250" s="1"/>
  <c r="B251"/>
  <c r="P251" s="1"/>
  <c r="M250"/>
  <c r="J250"/>
  <c r="A251"/>
  <c r="G251" s="1"/>
  <c r="J885" l="1"/>
  <c r="B886"/>
  <c r="M885"/>
  <c r="A885"/>
  <c r="K884"/>
  <c r="N250"/>
  <c r="C251"/>
  <c r="H251"/>
  <c r="Q251"/>
  <c r="E251"/>
  <c r="F251" s="1"/>
  <c r="D250"/>
  <c r="B252"/>
  <c r="P252" s="1"/>
  <c r="M251"/>
  <c r="J251"/>
  <c r="A252"/>
  <c r="G252" s="1"/>
  <c r="B887" l="1"/>
  <c r="M886"/>
  <c r="J886"/>
  <c r="A886"/>
  <c r="K251"/>
  <c r="C252"/>
  <c r="K252" s="1"/>
  <c r="Q252"/>
  <c r="H252"/>
  <c r="N251"/>
  <c r="E252"/>
  <c r="N252" s="1"/>
  <c r="B253"/>
  <c r="P253" s="1"/>
  <c r="M252"/>
  <c r="J252"/>
  <c r="A253"/>
  <c r="G253" s="1"/>
  <c r="M887" l="1"/>
  <c r="J887"/>
  <c r="B888"/>
  <c r="K885"/>
  <c r="K886"/>
  <c r="A887"/>
  <c r="D252"/>
  <c r="H253"/>
  <c r="Q253"/>
  <c r="E253"/>
  <c r="F253" s="1"/>
  <c r="C253"/>
  <c r="F252"/>
  <c r="B254"/>
  <c r="P254" s="1"/>
  <c r="M253"/>
  <c r="J253"/>
  <c r="A254"/>
  <c r="G254" s="1"/>
  <c r="B889" l="1"/>
  <c r="M888"/>
  <c r="J888"/>
  <c r="A888"/>
  <c r="N253"/>
  <c r="E254"/>
  <c r="N254" s="1"/>
  <c r="Q254"/>
  <c r="H254"/>
  <c r="C254"/>
  <c r="K254" s="1"/>
  <c r="K253"/>
  <c r="B255"/>
  <c r="P255" s="1"/>
  <c r="M254"/>
  <c r="J254"/>
  <c r="A255"/>
  <c r="G255" s="1"/>
  <c r="K887" l="1"/>
  <c r="K888"/>
  <c r="A889"/>
  <c r="B890"/>
  <c r="M889"/>
  <c r="J889"/>
  <c r="F254"/>
  <c r="E255"/>
  <c r="N255" s="1"/>
  <c r="H255"/>
  <c r="Q255"/>
  <c r="C255"/>
  <c r="D254"/>
  <c r="B256"/>
  <c r="P256" s="1"/>
  <c r="M255"/>
  <c r="J255"/>
  <c r="A256"/>
  <c r="G256" s="1"/>
  <c r="J890" l="1"/>
  <c r="B891"/>
  <c r="M890"/>
  <c r="K889"/>
  <c r="A890"/>
  <c r="F255"/>
  <c r="E256"/>
  <c r="F256" s="1"/>
  <c r="Q256"/>
  <c r="H256"/>
  <c r="K255"/>
  <c r="C256"/>
  <c r="D256" s="1"/>
  <c r="B257"/>
  <c r="P257" s="1"/>
  <c r="M256"/>
  <c r="J256"/>
  <c r="A257"/>
  <c r="G257" s="1"/>
  <c r="B892" l="1"/>
  <c r="M891"/>
  <c r="J891"/>
  <c r="K890"/>
  <c r="A891"/>
  <c r="N256"/>
  <c r="H257"/>
  <c r="Q257"/>
  <c r="C257"/>
  <c r="E257"/>
  <c r="F257" s="1"/>
  <c r="K256"/>
  <c r="B258"/>
  <c r="P258" s="1"/>
  <c r="M257"/>
  <c r="J257"/>
  <c r="A258"/>
  <c r="A892" l="1"/>
  <c r="M892"/>
  <c r="J892"/>
  <c r="B893"/>
  <c r="C258"/>
  <c r="K258" s="1"/>
  <c r="K257"/>
  <c r="G258"/>
  <c r="N257"/>
  <c r="E258"/>
  <c r="F258" s="1"/>
  <c r="B259"/>
  <c r="P259" s="1"/>
  <c r="M258"/>
  <c r="J258"/>
  <c r="A259"/>
  <c r="G259" s="1"/>
  <c r="K891" l="1"/>
  <c r="A893"/>
  <c r="K892"/>
  <c r="J893"/>
  <c r="B894"/>
  <c r="M893"/>
  <c r="H259"/>
  <c r="Q259"/>
  <c r="Q258"/>
  <c r="H258"/>
  <c r="E259"/>
  <c r="N259" s="1"/>
  <c r="D258"/>
  <c r="C259"/>
  <c r="N258"/>
  <c r="B260"/>
  <c r="P260" s="1"/>
  <c r="M259"/>
  <c r="J259"/>
  <c r="A260"/>
  <c r="G260" s="1"/>
  <c r="B895" l="1"/>
  <c r="M894"/>
  <c r="J894"/>
  <c r="A894"/>
  <c r="F259"/>
  <c r="Q260"/>
  <c r="H260"/>
  <c r="E260"/>
  <c r="F260" s="1"/>
  <c r="K259"/>
  <c r="C260"/>
  <c r="D260" s="1"/>
  <c r="B261"/>
  <c r="P261" s="1"/>
  <c r="M260"/>
  <c r="J260"/>
  <c r="A261"/>
  <c r="G261" s="1"/>
  <c r="K894" l="1"/>
  <c r="A895"/>
  <c r="K893"/>
  <c r="M895"/>
  <c r="J895"/>
  <c r="B896"/>
  <c r="N260"/>
  <c r="H261"/>
  <c r="Q261"/>
  <c r="E261"/>
  <c r="C261"/>
  <c r="K260"/>
  <c r="B262"/>
  <c r="P262" s="1"/>
  <c r="M261"/>
  <c r="J261"/>
  <c r="A262"/>
  <c r="K895" l="1"/>
  <c r="B897"/>
  <c r="M896"/>
  <c r="J896"/>
  <c r="A896"/>
  <c r="E262"/>
  <c r="F262" s="1"/>
  <c r="N261"/>
  <c r="G262"/>
  <c r="K261"/>
  <c r="C262"/>
  <c r="B263"/>
  <c r="P263" s="1"/>
  <c r="M262"/>
  <c r="J262"/>
  <c r="A263"/>
  <c r="G263" s="1"/>
  <c r="A897" l="1"/>
  <c r="B898"/>
  <c r="M897"/>
  <c r="J897"/>
  <c r="H263"/>
  <c r="Q263"/>
  <c r="C263"/>
  <c r="G264"/>
  <c r="H262"/>
  <c r="Q262"/>
  <c r="N262"/>
  <c r="K262"/>
  <c r="E263"/>
  <c r="N263" s="1"/>
  <c r="B264"/>
  <c r="P264" s="1"/>
  <c r="M263"/>
  <c r="J263"/>
  <c r="A264"/>
  <c r="K896" l="1"/>
  <c r="K897"/>
  <c r="A898"/>
  <c r="J898"/>
  <c r="B899"/>
  <c r="M898"/>
  <c r="K263"/>
  <c r="Q264"/>
  <c r="H264"/>
  <c r="E264"/>
  <c r="F264" s="1"/>
  <c r="C264"/>
  <c r="F263"/>
  <c r="B265"/>
  <c r="P265" s="1"/>
  <c r="M264"/>
  <c r="J264"/>
  <c r="A265"/>
  <c r="A899" l="1"/>
  <c r="B900"/>
  <c r="M899"/>
  <c r="J899"/>
  <c r="N264"/>
  <c r="E265"/>
  <c r="F265" s="1"/>
  <c r="G265"/>
  <c r="K264"/>
  <c r="C265"/>
  <c r="K265" s="1"/>
  <c r="B266"/>
  <c r="P266" s="1"/>
  <c r="M265"/>
  <c r="J265"/>
  <c r="A266"/>
  <c r="G266" s="1"/>
  <c r="K898" l="1"/>
  <c r="K899"/>
  <c r="A900"/>
  <c r="M900"/>
  <c r="J900"/>
  <c r="B901"/>
  <c r="H265"/>
  <c r="Q265"/>
  <c r="Q266"/>
  <c r="H266"/>
  <c r="C266"/>
  <c r="N265"/>
  <c r="D265"/>
  <c r="E266"/>
  <c r="F266" s="1"/>
  <c r="B267"/>
  <c r="P267" s="1"/>
  <c r="M266"/>
  <c r="J266"/>
  <c r="A267"/>
  <c r="J901" l="1"/>
  <c r="B902"/>
  <c r="M901"/>
  <c r="K900"/>
  <c r="A901"/>
  <c r="E267"/>
  <c r="F267" s="1"/>
  <c r="K266"/>
  <c r="G267"/>
  <c r="C267"/>
  <c r="K267" s="1"/>
  <c r="N266"/>
  <c r="B268"/>
  <c r="P268" s="1"/>
  <c r="M267"/>
  <c r="J267"/>
  <c r="A268"/>
  <c r="G268" s="1"/>
  <c r="B903" l="1"/>
  <c r="M902"/>
  <c r="J902"/>
  <c r="K901"/>
  <c r="A902"/>
  <c r="Q268"/>
  <c r="H268"/>
  <c r="C268"/>
  <c r="G269"/>
  <c r="H267"/>
  <c r="Q267"/>
  <c r="N267"/>
  <c r="D267"/>
  <c r="E268"/>
  <c r="N268" s="1"/>
  <c r="B269"/>
  <c r="P269" s="1"/>
  <c r="M268"/>
  <c r="J268"/>
  <c r="A269"/>
  <c r="M903" l="1"/>
  <c r="J903"/>
  <c r="B904"/>
  <c r="K902"/>
  <c r="A903"/>
  <c r="H269"/>
  <c r="Q269"/>
  <c r="E269"/>
  <c r="N269" s="1"/>
  <c r="K268"/>
  <c r="F268"/>
  <c r="C269"/>
  <c r="B270"/>
  <c r="P270" s="1"/>
  <c r="M269"/>
  <c r="J269"/>
  <c r="A270"/>
  <c r="G270" s="1"/>
  <c r="B905" l="1"/>
  <c r="M904"/>
  <c r="J904"/>
  <c r="A904"/>
  <c r="K903"/>
  <c r="Q270"/>
  <c r="H270"/>
  <c r="E270"/>
  <c r="N270" s="1"/>
  <c r="F269"/>
  <c r="K269"/>
  <c r="C270"/>
  <c r="D270" s="1"/>
  <c r="B271"/>
  <c r="P271" s="1"/>
  <c r="M270"/>
  <c r="J270"/>
  <c r="A271"/>
  <c r="G271" s="1"/>
  <c r="B906" l="1"/>
  <c r="M905"/>
  <c r="J905"/>
  <c r="A905"/>
  <c r="K904"/>
  <c r="H271"/>
  <c r="Q271"/>
  <c r="C271"/>
  <c r="K271" s="1"/>
  <c r="F270"/>
  <c r="E271"/>
  <c r="F271" s="1"/>
  <c r="K270"/>
  <c r="B272"/>
  <c r="P272" s="1"/>
  <c r="M271"/>
  <c r="J271"/>
  <c r="A272"/>
  <c r="G272" s="1"/>
  <c r="J906" l="1"/>
  <c r="B907"/>
  <c r="M906"/>
  <c r="K905"/>
  <c r="A906"/>
  <c r="N271"/>
  <c r="D271"/>
  <c r="Q272"/>
  <c r="H272"/>
  <c r="C272"/>
  <c r="E272"/>
  <c r="F272" s="1"/>
  <c r="B273"/>
  <c r="P273" s="1"/>
  <c r="M272"/>
  <c r="J272"/>
  <c r="A273"/>
  <c r="K906" l="1"/>
  <c r="B908"/>
  <c r="M907"/>
  <c r="J907"/>
  <c r="A907"/>
  <c r="N272"/>
  <c r="K272"/>
  <c r="C273"/>
  <c r="K273" s="1"/>
  <c r="G273"/>
  <c r="E273"/>
  <c r="F273" s="1"/>
  <c r="B274"/>
  <c r="P274" s="1"/>
  <c r="M273"/>
  <c r="J273"/>
  <c r="A274"/>
  <c r="A908" l="1"/>
  <c r="M908"/>
  <c r="J908"/>
  <c r="B909"/>
  <c r="E274"/>
  <c r="F274" s="1"/>
  <c r="G275"/>
  <c r="G274"/>
  <c r="H273"/>
  <c r="Q273"/>
  <c r="D273"/>
  <c r="C274"/>
  <c r="N273"/>
  <c r="B275"/>
  <c r="P275" s="1"/>
  <c r="M274"/>
  <c r="J274"/>
  <c r="A275"/>
  <c r="K908" l="1"/>
  <c r="K907"/>
  <c r="A909"/>
  <c r="J909"/>
  <c r="B910"/>
  <c r="M909"/>
  <c r="N274"/>
  <c r="Q274"/>
  <c r="H274"/>
  <c r="H275"/>
  <c r="Q275"/>
  <c r="E275"/>
  <c r="F275" s="1"/>
  <c r="C275"/>
  <c r="K274"/>
  <c r="B276"/>
  <c r="P276" s="1"/>
  <c r="M275"/>
  <c r="J275"/>
  <c r="A276"/>
  <c r="B911" l="1"/>
  <c r="M910"/>
  <c r="J910"/>
  <c r="A910"/>
  <c r="N275"/>
  <c r="E276"/>
  <c r="N276" s="1"/>
  <c r="G276"/>
  <c r="K275"/>
  <c r="C276"/>
  <c r="B277"/>
  <c r="P277" s="1"/>
  <c r="M276"/>
  <c r="J276"/>
  <c r="A277"/>
  <c r="G277" s="1"/>
  <c r="M911" l="1"/>
  <c r="J911"/>
  <c r="B912"/>
  <c r="K909"/>
  <c r="K910"/>
  <c r="A911"/>
  <c r="H277"/>
  <c r="Q277"/>
  <c r="E277"/>
  <c r="F277" s="1"/>
  <c r="Q276"/>
  <c r="H276"/>
  <c r="F276"/>
  <c r="C277"/>
  <c r="K277" s="1"/>
  <c r="K276"/>
  <c r="B278"/>
  <c r="P278" s="1"/>
  <c r="M277"/>
  <c r="J277"/>
  <c r="A278"/>
  <c r="G278" s="1"/>
  <c r="B913" l="1"/>
  <c r="M912"/>
  <c r="J912"/>
  <c r="A912"/>
  <c r="N277"/>
  <c r="H278"/>
  <c r="Q278"/>
  <c r="C278"/>
  <c r="D278" s="1"/>
  <c r="E278"/>
  <c r="F278" s="1"/>
  <c r="D277"/>
  <c r="B279"/>
  <c r="P279" s="1"/>
  <c r="M278"/>
  <c r="J278"/>
  <c r="A279"/>
  <c r="B914" l="1"/>
  <c r="M913"/>
  <c r="J913"/>
  <c r="K912"/>
  <c r="A913"/>
  <c r="K911"/>
  <c r="C279"/>
  <c r="K278"/>
  <c r="G279"/>
  <c r="E279"/>
  <c r="N279" s="1"/>
  <c r="N278"/>
  <c r="B280"/>
  <c r="P280" s="1"/>
  <c r="M279"/>
  <c r="J279"/>
  <c r="A280"/>
  <c r="C280" s="1"/>
  <c r="J914" l="1"/>
  <c r="B915"/>
  <c r="M914"/>
  <c r="K913"/>
  <c r="A914"/>
  <c r="G280"/>
  <c r="H280" s="1"/>
  <c r="K279"/>
  <c r="E280"/>
  <c r="N280" s="1"/>
  <c r="G281"/>
  <c r="H279"/>
  <c r="Q279"/>
  <c r="F279"/>
  <c r="D280"/>
  <c r="K280"/>
  <c r="B281"/>
  <c r="P281" s="1"/>
  <c r="M280"/>
  <c r="J280"/>
  <c r="A281"/>
  <c r="E281" s="1"/>
  <c r="K914" l="1"/>
  <c r="B916"/>
  <c r="M915"/>
  <c r="J915"/>
  <c r="A915"/>
  <c r="C281"/>
  <c r="D281" s="1"/>
  <c r="Q280"/>
  <c r="F280"/>
  <c r="H281"/>
  <c r="Q281"/>
  <c r="N281"/>
  <c r="F281"/>
  <c r="B282"/>
  <c r="P282" s="1"/>
  <c r="M281"/>
  <c r="J281"/>
  <c r="A282"/>
  <c r="C282" s="1"/>
  <c r="A916" l="1"/>
  <c r="M916"/>
  <c r="J916"/>
  <c r="B917"/>
  <c r="K281"/>
  <c r="G282"/>
  <c r="E282"/>
  <c r="F282" s="1"/>
  <c r="D282"/>
  <c r="K282"/>
  <c r="B283"/>
  <c r="P283" s="1"/>
  <c r="M282"/>
  <c r="J282"/>
  <c r="A283"/>
  <c r="G283" s="1"/>
  <c r="K916" l="1"/>
  <c r="K915"/>
  <c r="A917"/>
  <c r="J917"/>
  <c r="B918"/>
  <c r="M917"/>
  <c r="N282"/>
  <c r="H283"/>
  <c r="Q283"/>
  <c r="E283"/>
  <c r="N283" s="1"/>
  <c r="Q282"/>
  <c r="H282"/>
  <c r="C283"/>
  <c r="B284"/>
  <c r="P284" s="1"/>
  <c r="M283"/>
  <c r="J283"/>
  <c r="A284"/>
  <c r="G284" s="1"/>
  <c r="B919" l="1"/>
  <c r="M918"/>
  <c r="J918"/>
  <c r="A918"/>
  <c r="F283"/>
  <c r="Q284"/>
  <c r="H284"/>
  <c r="K283"/>
  <c r="E284"/>
  <c r="F284" s="1"/>
  <c r="C284"/>
  <c r="K284" s="1"/>
  <c r="B285"/>
  <c r="P285" s="1"/>
  <c r="M284"/>
  <c r="J284"/>
  <c r="A285"/>
  <c r="M919" l="1"/>
  <c r="J919"/>
  <c r="B920"/>
  <c r="K917"/>
  <c r="K918"/>
  <c r="A919"/>
  <c r="N284"/>
  <c r="C285"/>
  <c r="K285" s="1"/>
  <c r="G285"/>
  <c r="D284"/>
  <c r="E285"/>
  <c r="F285" s="1"/>
  <c r="B286"/>
  <c r="P286" s="1"/>
  <c r="M285"/>
  <c r="J285"/>
  <c r="A286"/>
  <c r="G286" s="1"/>
  <c r="A920" l="1"/>
  <c r="B921"/>
  <c r="M920"/>
  <c r="J920"/>
  <c r="H285"/>
  <c r="Q285"/>
  <c r="Q286"/>
  <c r="H286"/>
  <c r="C286"/>
  <c r="D286" s="1"/>
  <c r="D285"/>
  <c r="E286"/>
  <c r="F286" s="1"/>
  <c r="N285"/>
  <c r="B287"/>
  <c r="P287" s="1"/>
  <c r="M286"/>
  <c r="J286"/>
  <c r="A287"/>
  <c r="G287" s="1"/>
  <c r="K919" l="1"/>
  <c r="K920"/>
  <c r="A921"/>
  <c r="B922"/>
  <c r="M921"/>
  <c r="J921"/>
  <c r="K286"/>
  <c r="H287"/>
  <c r="Q287"/>
  <c r="C287"/>
  <c r="E287"/>
  <c r="N287" s="1"/>
  <c r="N286"/>
  <c r="B288"/>
  <c r="P288" s="1"/>
  <c r="M287"/>
  <c r="J287"/>
  <c r="A288"/>
  <c r="J922" l="1"/>
  <c r="B923"/>
  <c r="M922"/>
  <c r="K921"/>
  <c r="A922"/>
  <c r="K287"/>
  <c r="E288"/>
  <c r="N288" s="1"/>
  <c r="G288"/>
  <c r="F287"/>
  <c r="C288"/>
  <c r="B289"/>
  <c r="P289" s="1"/>
  <c r="M288"/>
  <c r="J288"/>
  <c r="A289"/>
  <c r="G289" s="1"/>
  <c r="B924" l="1"/>
  <c r="M923"/>
  <c r="J923"/>
  <c r="K922"/>
  <c r="A923"/>
  <c r="H289"/>
  <c r="Q289"/>
  <c r="E289"/>
  <c r="F289" s="1"/>
  <c r="G290"/>
  <c r="Q288"/>
  <c r="H288"/>
  <c r="F288"/>
  <c r="K288"/>
  <c r="C289"/>
  <c r="B290"/>
  <c r="P290" s="1"/>
  <c r="M289"/>
  <c r="J289"/>
  <c r="A290"/>
  <c r="A924" l="1"/>
  <c r="M924"/>
  <c r="J924"/>
  <c r="B925"/>
  <c r="Q290"/>
  <c r="H290"/>
  <c r="E290"/>
  <c r="F290" s="1"/>
  <c r="N289"/>
  <c r="C290"/>
  <c r="D290" s="1"/>
  <c r="K289"/>
  <c r="B291"/>
  <c r="P291" s="1"/>
  <c r="M290"/>
  <c r="J290"/>
  <c r="A291"/>
  <c r="G291" s="1"/>
  <c r="K924" l="1"/>
  <c r="A925"/>
  <c r="K923"/>
  <c r="J925"/>
  <c r="B926"/>
  <c r="M925"/>
  <c r="H291"/>
  <c r="Q291"/>
  <c r="K290"/>
  <c r="N290"/>
  <c r="E291"/>
  <c r="N291" s="1"/>
  <c r="C291"/>
  <c r="K291" s="1"/>
  <c r="B292"/>
  <c r="P292" s="1"/>
  <c r="M291"/>
  <c r="J291"/>
  <c r="A292"/>
  <c r="G292" s="1"/>
  <c r="B927" l="1"/>
  <c r="M926"/>
  <c r="J926"/>
  <c r="A926"/>
  <c r="F291"/>
  <c r="D291"/>
  <c r="Q292"/>
  <c r="H292"/>
  <c r="E292"/>
  <c r="F292" s="1"/>
  <c r="C292"/>
  <c r="K292" s="1"/>
  <c r="B293"/>
  <c r="P293" s="1"/>
  <c r="M292"/>
  <c r="J292"/>
  <c r="A293"/>
  <c r="G293" s="1"/>
  <c r="M927" l="1"/>
  <c r="J927"/>
  <c r="B928"/>
  <c r="K926"/>
  <c r="A927"/>
  <c r="K925"/>
  <c r="N292"/>
  <c r="D292"/>
  <c r="H293"/>
  <c r="Q293"/>
  <c r="E293"/>
  <c r="N293" s="1"/>
  <c r="C293"/>
  <c r="D293" s="1"/>
  <c r="B294"/>
  <c r="P294" s="1"/>
  <c r="M293"/>
  <c r="J293"/>
  <c r="A294"/>
  <c r="G294" s="1"/>
  <c r="B929" l="1"/>
  <c r="M928"/>
  <c r="J928"/>
  <c r="A928"/>
  <c r="K927"/>
  <c r="K293"/>
  <c r="F293"/>
  <c r="H294"/>
  <c r="Q294"/>
  <c r="E294"/>
  <c r="N294" s="1"/>
  <c r="C294"/>
  <c r="D294" s="1"/>
  <c r="B295"/>
  <c r="P295" s="1"/>
  <c r="M294"/>
  <c r="J294"/>
  <c r="A295"/>
  <c r="G295" s="1"/>
  <c r="B930" l="1"/>
  <c r="M929"/>
  <c r="J929"/>
  <c r="A929"/>
  <c r="K928"/>
  <c r="K294"/>
  <c r="F294"/>
  <c r="H295"/>
  <c r="Q295"/>
  <c r="C295"/>
  <c r="D295" s="1"/>
  <c r="E295"/>
  <c r="B296"/>
  <c r="P296" s="1"/>
  <c r="M295"/>
  <c r="J295"/>
  <c r="A296"/>
  <c r="J930" l="1"/>
  <c r="B931"/>
  <c r="M930"/>
  <c r="K929"/>
  <c r="A930"/>
  <c r="K295"/>
  <c r="N295"/>
  <c r="G297"/>
  <c r="G296"/>
  <c r="A297"/>
  <c r="E297" s="1"/>
  <c r="B297"/>
  <c r="P297" s="1"/>
  <c r="M296"/>
  <c r="J296"/>
  <c r="E296"/>
  <c r="C296"/>
  <c r="K930" l="1"/>
  <c r="B932"/>
  <c r="M931"/>
  <c r="J931"/>
  <c r="A931"/>
  <c r="H297"/>
  <c r="Q297"/>
  <c r="Q296"/>
  <c r="H296"/>
  <c r="C297"/>
  <c r="K297" s="1"/>
  <c r="G298"/>
  <c r="A298"/>
  <c r="F297"/>
  <c r="N297"/>
  <c r="B298"/>
  <c r="P298" s="1"/>
  <c r="M297"/>
  <c r="J297"/>
  <c r="F296"/>
  <c r="N296"/>
  <c r="D296"/>
  <c r="K296"/>
  <c r="A932" l="1"/>
  <c r="M932"/>
  <c r="J932"/>
  <c r="B933"/>
  <c r="H298"/>
  <c r="Q298"/>
  <c r="D297"/>
  <c r="G299"/>
  <c r="A299"/>
  <c r="E298"/>
  <c r="B299"/>
  <c r="P299" s="1"/>
  <c r="M298"/>
  <c r="J298"/>
  <c r="C298"/>
  <c r="K932" l="1"/>
  <c r="A933"/>
  <c r="K931"/>
  <c r="J933"/>
  <c r="B934"/>
  <c r="M933"/>
  <c r="H299"/>
  <c r="Q299"/>
  <c r="E299"/>
  <c r="F299" s="1"/>
  <c r="G300"/>
  <c r="A300"/>
  <c r="B300"/>
  <c r="P300" s="1"/>
  <c r="M299"/>
  <c r="J299"/>
  <c r="C299"/>
  <c r="N298"/>
  <c r="F298"/>
  <c r="D298"/>
  <c r="K298"/>
  <c r="B935" l="1"/>
  <c r="M934"/>
  <c r="J934"/>
  <c r="A934"/>
  <c r="Q300"/>
  <c r="H300"/>
  <c r="E300"/>
  <c r="F300" s="1"/>
  <c r="N299"/>
  <c r="D299"/>
  <c r="K299"/>
  <c r="A301"/>
  <c r="B301"/>
  <c r="P301" s="1"/>
  <c r="M300"/>
  <c r="J300"/>
  <c r="C300"/>
  <c r="K933" l="1"/>
  <c r="M935"/>
  <c r="J935"/>
  <c r="B936"/>
  <c r="K934"/>
  <c r="A935"/>
  <c r="E301"/>
  <c r="F301" s="1"/>
  <c r="G301"/>
  <c r="N300"/>
  <c r="D300"/>
  <c r="K300"/>
  <c r="A302"/>
  <c r="B302"/>
  <c r="P302" s="1"/>
  <c r="M301"/>
  <c r="J301"/>
  <c r="C301"/>
  <c r="A936" l="1"/>
  <c r="B937"/>
  <c r="M936"/>
  <c r="J936"/>
  <c r="E302"/>
  <c r="N302" s="1"/>
  <c r="G303"/>
  <c r="H301"/>
  <c r="Q301"/>
  <c r="G302"/>
  <c r="N301"/>
  <c r="A303"/>
  <c r="D301"/>
  <c r="K301"/>
  <c r="B303"/>
  <c r="P303" s="1"/>
  <c r="M302"/>
  <c r="J302"/>
  <c r="C302"/>
  <c r="K935" l="1"/>
  <c r="K936"/>
  <c r="A937"/>
  <c r="B938"/>
  <c r="M937"/>
  <c r="J937"/>
  <c r="F302"/>
  <c r="H303"/>
  <c r="Q303"/>
  <c r="Q302"/>
  <c r="H302"/>
  <c r="E303"/>
  <c r="N303" s="1"/>
  <c r="K302"/>
  <c r="A304"/>
  <c r="B304"/>
  <c r="P304" s="1"/>
  <c r="M303"/>
  <c r="J303"/>
  <c r="C303"/>
  <c r="J938" l="1"/>
  <c r="B939"/>
  <c r="M938"/>
  <c r="K937"/>
  <c r="A938"/>
  <c r="G305"/>
  <c r="F303"/>
  <c r="E304"/>
  <c r="N304" s="1"/>
  <c r="G304"/>
  <c r="K303"/>
  <c r="A305"/>
  <c r="E305" s="1"/>
  <c r="B305"/>
  <c r="P305" s="1"/>
  <c r="M304"/>
  <c r="J304"/>
  <c r="C304"/>
  <c r="B940" l="1"/>
  <c r="M939"/>
  <c r="J939"/>
  <c r="K938"/>
  <c r="A939"/>
  <c r="H305"/>
  <c r="Q305"/>
  <c r="Q304"/>
  <c r="H304"/>
  <c r="F304"/>
  <c r="G306"/>
  <c r="A306"/>
  <c r="F305"/>
  <c r="N305"/>
  <c r="D304"/>
  <c r="K304"/>
  <c r="B306"/>
  <c r="P306" s="1"/>
  <c r="M305"/>
  <c r="J305"/>
  <c r="C305"/>
  <c r="A940" l="1"/>
  <c r="M940"/>
  <c r="J940"/>
  <c r="B941"/>
  <c r="Q306"/>
  <c r="H306"/>
  <c r="G307"/>
  <c r="A307"/>
  <c r="E306"/>
  <c r="C306"/>
  <c r="D305"/>
  <c r="K305"/>
  <c r="B307"/>
  <c r="P307" s="1"/>
  <c r="M306"/>
  <c r="J306"/>
  <c r="K940" l="1"/>
  <c r="K939"/>
  <c r="A941"/>
  <c r="J941"/>
  <c r="B942"/>
  <c r="M941"/>
  <c r="H307"/>
  <c r="Q307"/>
  <c r="G308"/>
  <c r="N306"/>
  <c r="F306"/>
  <c r="A308"/>
  <c r="E307"/>
  <c r="C307"/>
  <c r="D306"/>
  <c r="K306"/>
  <c r="B308"/>
  <c r="P308" s="1"/>
  <c r="M307"/>
  <c r="J307"/>
  <c r="B943" l="1"/>
  <c r="M942"/>
  <c r="J942"/>
  <c r="A942"/>
  <c r="Q308"/>
  <c r="H308"/>
  <c r="E308"/>
  <c r="N308" s="1"/>
  <c r="G309"/>
  <c r="B309"/>
  <c r="P309" s="1"/>
  <c r="M308"/>
  <c r="J308"/>
  <c r="A309"/>
  <c r="E309"/>
  <c r="C308"/>
  <c r="K307"/>
  <c r="N307"/>
  <c r="F307"/>
  <c r="M943" l="1"/>
  <c r="J943"/>
  <c r="B944"/>
  <c r="A943"/>
  <c r="K942"/>
  <c r="K941"/>
  <c r="F308"/>
  <c r="H309"/>
  <c r="Q309"/>
  <c r="G310"/>
  <c r="N309"/>
  <c r="F309"/>
  <c r="K308"/>
  <c r="A310"/>
  <c r="E310"/>
  <c r="B310"/>
  <c r="P310" s="1"/>
  <c r="M309"/>
  <c r="J309"/>
  <c r="C309"/>
  <c r="B945" l="1"/>
  <c r="M944"/>
  <c r="J944"/>
  <c r="K943"/>
  <c r="A944"/>
  <c r="H310"/>
  <c r="Q310"/>
  <c r="G311"/>
  <c r="D309"/>
  <c r="K309"/>
  <c r="N310"/>
  <c r="F310"/>
  <c r="A311"/>
  <c r="B311"/>
  <c r="P311" s="1"/>
  <c r="M310"/>
  <c r="J310"/>
  <c r="C310"/>
  <c r="A945" l="1"/>
  <c r="B946"/>
  <c r="M945"/>
  <c r="J945"/>
  <c r="H311"/>
  <c r="Q311"/>
  <c r="E311"/>
  <c r="F311" s="1"/>
  <c r="D310"/>
  <c r="K310"/>
  <c r="A312"/>
  <c r="B312"/>
  <c r="P312" s="1"/>
  <c r="M311"/>
  <c r="J311"/>
  <c r="C311"/>
  <c r="K944" l="1"/>
  <c r="K945"/>
  <c r="A946"/>
  <c r="J946"/>
  <c r="B947"/>
  <c r="M946"/>
  <c r="E312"/>
  <c r="N312" s="1"/>
  <c r="G312"/>
  <c r="N311"/>
  <c r="D311"/>
  <c r="K311"/>
  <c r="A313"/>
  <c r="B313"/>
  <c r="P313" s="1"/>
  <c r="M312"/>
  <c r="J312"/>
  <c r="C312"/>
  <c r="A947" l="1"/>
  <c r="B948"/>
  <c r="M947"/>
  <c r="J947"/>
  <c r="E313"/>
  <c r="N313" s="1"/>
  <c r="G314"/>
  <c r="G313"/>
  <c r="Q312"/>
  <c r="H312"/>
  <c r="F312"/>
  <c r="K312"/>
  <c r="A314"/>
  <c r="B314"/>
  <c r="P314" s="1"/>
  <c r="M313"/>
  <c r="J313"/>
  <c r="C313"/>
  <c r="K946" l="1"/>
  <c r="K947"/>
  <c r="A948"/>
  <c r="M948"/>
  <c r="J948"/>
  <c r="B949"/>
  <c r="E314"/>
  <c r="N314" s="1"/>
  <c r="H313"/>
  <c r="Q313"/>
  <c r="Q314"/>
  <c r="H314"/>
  <c r="F313"/>
  <c r="D313"/>
  <c r="K313"/>
  <c r="A315"/>
  <c r="G315" s="1"/>
  <c r="B315"/>
  <c r="P315" s="1"/>
  <c r="M314"/>
  <c r="J314"/>
  <c r="C314"/>
  <c r="J949" l="1"/>
  <c r="B950"/>
  <c r="M949"/>
  <c r="A949"/>
  <c r="K948"/>
  <c r="F314"/>
  <c r="E315"/>
  <c r="F315" s="1"/>
  <c r="H315"/>
  <c r="Q315"/>
  <c r="D314"/>
  <c r="K314"/>
  <c r="A316"/>
  <c r="G316" s="1"/>
  <c r="B316"/>
  <c r="P316" s="1"/>
  <c r="M315"/>
  <c r="J315"/>
  <c r="C315"/>
  <c r="B951" l="1"/>
  <c r="M950"/>
  <c r="J950"/>
  <c r="A950"/>
  <c r="Q316"/>
  <c r="H316"/>
  <c r="E316"/>
  <c r="N316" s="1"/>
  <c r="N315"/>
  <c r="D315"/>
  <c r="K315"/>
  <c r="A317"/>
  <c r="B317"/>
  <c r="P317" s="1"/>
  <c r="M316"/>
  <c r="J316"/>
  <c r="C316"/>
  <c r="K949" l="1"/>
  <c r="M951"/>
  <c r="J951"/>
  <c r="B952"/>
  <c r="K950"/>
  <c r="A951"/>
  <c r="E317"/>
  <c r="F317" s="1"/>
  <c r="G317"/>
  <c r="F316"/>
  <c r="D316"/>
  <c r="K316"/>
  <c r="A318"/>
  <c r="B318"/>
  <c r="P318" s="1"/>
  <c r="M317"/>
  <c r="J317"/>
  <c r="C317"/>
  <c r="A952" l="1"/>
  <c r="B953"/>
  <c r="M952"/>
  <c r="J952"/>
  <c r="E318"/>
  <c r="F318" s="1"/>
  <c r="G318"/>
  <c r="H317"/>
  <c r="Q317"/>
  <c r="N317"/>
  <c r="D317"/>
  <c r="K317"/>
  <c r="A319"/>
  <c r="G319" s="1"/>
  <c r="B319"/>
  <c r="P319" s="1"/>
  <c r="M318"/>
  <c r="J318"/>
  <c r="C318"/>
  <c r="K951" l="1"/>
  <c r="K952"/>
  <c r="A953"/>
  <c r="B954"/>
  <c r="M953"/>
  <c r="J953"/>
  <c r="H319"/>
  <c r="Q319"/>
  <c r="E319"/>
  <c r="N319" s="1"/>
  <c r="Q318"/>
  <c r="H318"/>
  <c r="N318"/>
  <c r="D318"/>
  <c r="K318"/>
  <c r="A320"/>
  <c r="G320" s="1"/>
  <c r="B320"/>
  <c r="P320" s="1"/>
  <c r="M319"/>
  <c r="J319"/>
  <c r="C319"/>
  <c r="J954" l="1"/>
  <c r="B955"/>
  <c r="M954"/>
  <c r="K953"/>
  <c r="A954"/>
  <c r="E320"/>
  <c r="N320" s="1"/>
  <c r="F319"/>
  <c r="Q320"/>
  <c r="H320"/>
  <c r="K319"/>
  <c r="A321"/>
  <c r="B321"/>
  <c r="P321" s="1"/>
  <c r="M320"/>
  <c r="J320"/>
  <c r="C320"/>
  <c r="B956" l="1"/>
  <c r="M955"/>
  <c r="J955"/>
  <c r="K954"/>
  <c r="A955"/>
  <c r="E321"/>
  <c r="N321" s="1"/>
  <c r="G321"/>
  <c r="F320"/>
  <c r="D320"/>
  <c r="K320"/>
  <c r="A322"/>
  <c r="B322"/>
  <c r="P322" s="1"/>
  <c r="M321"/>
  <c r="J321"/>
  <c r="C321"/>
  <c r="A956" l="1"/>
  <c r="M956"/>
  <c r="J956"/>
  <c r="B957"/>
  <c r="E322"/>
  <c r="F322" s="1"/>
  <c r="G323"/>
  <c r="G322"/>
  <c r="Q321"/>
  <c r="F321"/>
  <c r="D321"/>
  <c r="K321"/>
  <c r="A323"/>
  <c r="B323"/>
  <c r="P323" s="1"/>
  <c r="M322"/>
  <c r="J322"/>
  <c r="C322"/>
  <c r="K955" l="1"/>
  <c r="A957"/>
  <c r="K956"/>
  <c r="J957"/>
  <c r="B958"/>
  <c r="M957"/>
  <c r="H323"/>
  <c r="Q323"/>
  <c r="E323"/>
  <c r="N323" s="1"/>
  <c r="Q322"/>
  <c r="H322"/>
  <c r="N322"/>
  <c r="D322"/>
  <c r="K322"/>
  <c r="A324"/>
  <c r="G324" s="1"/>
  <c r="B324"/>
  <c r="P324" s="1"/>
  <c r="M323"/>
  <c r="J323"/>
  <c r="C323"/>
  <c r="B959" l="1"/>
  <c r="M958"/>
  <c r="J958"/>
  <c r="A958"/>
  <c r="F323"/>
  <c r="G325"/>
  <c r="Q324"/>
  <c r="H324"/>
  <c r="A325"/>
  <c r="E324"/>
  <c r="D323"/>
  <c r="K323"/>
  <c r="B325"/>
  <c r="P325" s="1"/>
  <c r="M324"/>
  <c r="J324"/>
  <c r="C324"/>
  <c r="M959" l="1"/>
  <c r="J959"/>
  <c r="B960"/>
  <c r="K958"/>
  <c r="A959"/>
  <c r="K957"/>
  <c r="H325"/>
  <c r="Q325"/>
  <c r="E325"/>
  <c r="F325" s="1"/>
  <c r="D324"/>
  <c r="K324"/>
  <c r="F324"/>
  <c r="N324"/>
  <c r="A326"/>
  <c r="B326"/>
  <c r="P326" s="1"/>
  <c r="M325"/>
  <c r="J325"/>
  <c r="C325"/>
  <c r="B961" l="1"/>
  <c r="M960"/>
  <c r="J960"/>
  <c r="A960"/>
  <c r="K959"/>
  <c r="E326"/>
  <c r="F326" s="1"/>
  <c r="G327"/>
  <c r="G326"/>
  <c r="N325"/>
  <c r="K325"/>
  <c r="A327"/>
  <c r="C327"/>
  <c r="B327"/>
  <c r="P327" s="1"/>
  <c r="M326"/>
  <c r="J326"/>
  <c r="C326"/>
  <c r="B962" l="1"/>
  <c r="M961"/>
  <c r="J961"/>
  <c r="K960"/>
  <c r="A961"/>
  <c r="H327"/>
  <c r="Q327"/>
  <c r="H326"/>
  <c r="Q326"/>
  <c r="N326"/>
  <c r="D327"/>
  <c r="K327"/>
  <c r="D326"/>
  <c r="K326"/>
  <c r="A328"/>
  <c r="B328"/>
  <c r="P328" s="1"/>
  <c r="M327"/>
  <c r="J327"/>
  <c r="E327"/>
  <c r="J962" l="1"/>
  <c r="B963"/>
  <c r="M962"/>
  <c r="K961"/>
  <c r="A962"/>
  <c r="E328"/>
  <c r="F328" s="1"/>
  <c r="G329"/>
  <c r="G328"/>
  <c r="N327"/>
  <c r="A329"/>
  <c r="B329"/>
  <c r="P329" s="1"/>
  <c r="M328"/>
  <c r="J328"/>
  <c r="C328"/>
  <c r="B964" l="1"/>
  <c r="M963"/>
  <c r="J963"/>
  <c r="K962"/>
  <c r="A963"/>
  <c r="H329"/>
  <c r="Q329"/>
  <c r="Q328"/>
  <c r="H328"/>
  <c r="N328"/>
  <c r="E329"/>
  <c r="N329" s="1"/>
  <c r="D328"/>
  <c r="K328"/>
  <c r="A330"/>
  <c r="B330"/>
  <c r="P330" s="1"/>
  <c r="M329"/>
  <c r="J329"/>
  <c r="C329"/>
  <c r="A964" l="1"/>
  <c r="M964"/>
  <c r="J964"/>
  <c r="B965"/>
  <c r="E330"/>
  <c r="N330" s="1"/>
  <c r="F329"/>
  <c r="G330"/>
  <c r="D329"/>
  <c r="K329"/>
  <c r="A331"/>
  <c r="B331"/>
  <c r="P331" s="1"/>
  <c r="M330"/>
  <c r="J330"/>
  <c r="C330"/>
  <c r="K964" l="1"/>
  <c r="K963"/>
  <c r="A965"/>
  <c r="J965"/>
  <c r="B966"/>
  <c r="M965"/>
  <c r="G332"/>
  <c r="G331"/>
  <c r="Q330"/>
  <c r="H330"/>
  <c r="F330"/>
  <c r="D330"/>
  <c r="K330"/>
  <c r="A332"/>
  <c r="B332"/>
  <c r="P332" s="1"/>
  <c r="M331"/>
  <c r="J331"/>
  <c r="E331"/>
  <c r="C331"/>
  <c r="B967" l="1"/>
  <c r="M966"/>
  <c r="J966"/>
  <c r="A966"/>
  <c r="Q332"/>
  <c r="H332"/>
  <c r="H331"/>
  <c r="Q331"/>
  <c r="E332"/>
  <c r="N332" s="1"/>
  <c r="F331"/>
  <c r="N331"/>
  <c r="K331"/>
  <c r="A333"/>
  <c r="B333"/>
  <c r="P333" s="1"/>
  <c r="M332"/>
  <c r="J332"/>
  <c r="C332"/>
  <c r="K965" l="1"/>
  <c r="M967"/>
  <c r="J967"/>
  <c r="B968"/>
  <c r="A967"/>
  <c r="K966"/>
  <c r="F332"/>
  <c r="C333"/>
  <c r="K333" s="1"/>
  <c r="G333"/>
  <c r="B334"/>
  <c r="P334" s="1"/>
  <c r="M333"/>
  <c r="J333"/>
  <c r="D332"/>
  <c r="K332"/>
  <c r="A334"/>
  <c r="G334" s="1"/>
  <c r="E333"/>
  <c r="B969" l="1"/>
  <c r="M968"/>
  <c r="J968"/>
  <c r="A968"/>
  <c r="K967"/>
  <c r="Q334"/>
  <c r="H334"/>
  <c r="G335"/>
  <c r="E334"/>
  <c r="F334" s="1"/>
  <c r="D333"/>
  <c r="H333"/>
  <c r="Q333"/>
  <c r="C334"/>
  <c r="D334" s="1"/>
  <c r="N333"/>
  <c r="F333"/>
  <c r="B335"/>
  <c r="P335" s="1"/>
  <c r="M334"/>
  <c r="J334"/>
  <c r="A335"/>
  <c r="B970" l="1"/>
  <c r="M969"/>
  <c r="J969"/>
  <c r="K968"/>
  <c r="A969"/>
  <c r="H335"/>
  <c r="Q335"/>
  <c r="K334"/>
  <c r="N334"/>
  <c r="G336"/>
  <c r="A336"/>
  <c r="B336"/>
  <c r="P336" s="1"/>
  <c r="M335"/>
  <c r="J335"/>
  <c r="C335"/>
  <c r="E335"/>
  <c r="J970" l="1"/>
  <c r="B971"/>
  <c r="M970"/>
  <c r="K969"/>
  <c r="A970"/>
  <c r="C336"/>
  <c r="K336" s="1"/>
  <c r="G337"/>
  <c r="Q336"/>
  <c r="H336"/>
  <c r="E336"/>
  <c r="F336" s="1"/>
  <c r="A337"/>
  <c r="B337"/>
  <c r="P337" s="1"/>
  <c r="M336"/>
  <c r="J336"/>
  <c r="D335"/>
  <c r="K335"/>
  <c r="N335"/>
  <c r="F335"/>
  <c r="B972" l="1"/>
  <c r="M971"/>
  <c r="J971"/>
  <c r="K970"/>
  <c r="A971"/>
  <c r="H337"/>
  <c r="Q337"/>
  <c r="C337"/>
  <c r="D337" s="1"/>
  <c r="D336"/>
  <c r="E337"/>
  <c r="N337" s="1"/>
  <c r="N336"/>
  <c r="A338"/>
  <c r="B338"/>
  <c r="P338" s="1"/>
  <c r="M337"/>
  <c r="J337"/>
  <c r="A972" l="1"/>
  <c r="M972"/>
  <c r="J972"/>
  <c r="B973"/>
  <c r="E338"/>
  <c r="F338" s="1"/>
  <c r="K337"/>
  <c r="G338"/>
  <c r="F337"/>
  <c r="C338"/>
  <c r="D338" s="1"/>
  <c r="A339"/>
  <c r="B339"/>
  <c r="P339" s="1"/>
  <c r="M338"/>
  <c r="J338"/>
  <c r="K971" l="1"/>
  <c r="K972"/>
  <c r="A973"/>
  <c r="J973"/>
  <c r="B974"/>
  <c r="M973"/>
  <c r="E339"/>
  <c r="N339" s="1"/>
  <c r="G340"/>
  <c r="G339"/>
  <c r="Q338"/>
  <c r="H338"/>
  <c r="N338"/>
  <c r="K338"/>
  <c r="A340"/>
  <c r="B340"/>
  <c r="P340" s="1"/>
  <c r="M339"/>
  <c r="J339"/>
  <c r="C339"/>
  <c r="A974" l="1"/>
  <c r="B975"/>
  <c r="M974"/>
  <c r="J974"/>
  <c r="Q340"/>
  <c r="H340"/>
  <c r="F339"/>
  <c r="H339"/>
  <c r="Q339"/>
  <c r="E340"/>
  <c r="N340" s="1"/>
  <c r="D339"/>
  <c r="K339"/>
  <c r="A341"/>
  <c r="B341"/>
  <c r="P341" s="1"/>
  <c r="M340"/>
  <c r="J340"/>
  <c r="C340"/>
  <c r="K973" l="1"/>
  <c r="K974"/>
  <c r="A975"/>
  <c r="M975"/>
  <c r="J975"/>
  <c r="B976"/>
  <c r="F340"/>
  <c r="E341"/>
  <c r="F341" s="1"/>
  <c r="G341"/>
  <c r="D340"/>
  <c r="K340"/>
  <c r="A342"/>
  <c r="B342"/>
  <c r="P342" s="1"/>
  <c r="M341"/>
  <c r="J341"/>
  <c r="C341"/>
  <c r="K975" l="1"/>
  <c r="M976"/>
  <c r="J976"/>
  <c r="B977"/>
  <c r="A976"/>
  <c r="E342"/>
  <c r="N342" s="1"/>
  <c r="G342"/>
  <c r="H341"/>
  <c r="Q341"/>
  <c r="N341"/>
  <c r="D341"/>
  <c r="K341"/>
  <c r="A343"/>
  <c r="G343" s="1"/>
  <c r="B343"/>
  <c r="P343" s="1"/>
  <c r="M342"/>
  <c r="J342"/>
  <c r="C342"/>
  <c r="A977" l="1"/>
  <c r="J977"/>
  <c r="B978"/>
  <c r="M977"/>
  <c r="H343"/>
  <c r="Q343"/>
  <c r="H342"/>
  <c r="Q342"/>
  <c r="E343"/>
  <c r="N343" s="1"/>
  <c r="F342"/>
  <c r="D342"/>
  <c r="K342"/>
  <c r="A344"/>
  <c r="B344"/>
  <c r="P344" s="1"/>
  <c r="M343"/>
  <c r="J343"/>
  <c r="C343"/>
  <c r="A978" l="1"/>
  <c r="K976"/>
  <c r="B979"/>
  <c r="M978"/>
  <c r="J978"/>
  <c r="E344"/>
  <c r="F344" s="1"/>
  <c r="G345"/>
  <c r="F343"/>
  <c r="G344"/>
  <c r="K343"/>
  <c r="A345"/>
  <c r="E345"/>
  <c r="B345"/>
  <c r="P345" s="1"/>
  <c r="M344"/>
  <c r="J344"/>
  <c r="C344"/>
  <c r="K978" l="1"/>
  <c r="A979"/>
  <c r="K977"/>
  <c r="M979"/>
  <c r="J979"/>
  <c r="B980"/>
  <c r="H345"/>
  <c r="Q345"/>
  <c r="Q344"/>
  <c r="H344"/>
  <c r="N344"/>
  <c r="D344"/>
  <c r="K344"/>
  <c r="N345"/>
  <c r="F345"/>
  <c r="A346"/>
  <c r="B346"/>
  <c r="P346" s="1"/>
  <c r="M345"/>
  <c r="J345"/>
  <c r="C345"/>
  <c r="K979" l="1"/>
  <c r="B981"/>
  <c r="M980"/>
  <c r="J980"/>
  <c r="A980"/>
  <c r="G347"/>
  <c r="E346"/>
  <c r="N346" s="1"/>
  <c r="G346"/>
  <c r="D345"/>
  <c r="K345"/>
  <c r="A347"/>
  <c r="B347"/>
  <c r="P347" s="1"/>
  <c r="M346"/>
  <c r="J346"/>
  <c r="C346"/>
  <c r="B982" l="1"/>
  <c r="M981"/>
  <c r="J981"/>
  <c r="A981"/>
  <c r="H347"/>
  <c r="Q347"/>
  <c r="Q346"/>
  <c r="H346"/>
  <c r="F346"/>
  <c r="E347"/>
  <c r="N347" s="1"/>
  <c r="D346"/>
  <c r="K346"/>
  <c r="A348"/>
  <c r="B348"/>
  <c r="P348" s="1"/>
  <c r="M347"/>
  <c r="J347"/>
  <c r="C347"/>
  <c r="A982" l="1"/>
  <c r="K981"/>
  <c r="K980"/>
  <c r="J982"/>
  <c r="B983"/>
  <c r="M982"/>
  <c r="F347"/>
  <c r="E348"/>
  <c r="F348" s="1"/>
  <c r="G348"/>
  <c r="D347"/>
  <c r="K347"/>
  <c r="A349"/>
  <c r="B349"/>
  <c r="P349" s="1"/>
  <c r="M348"/>
  <c r="J348"/>
  <c r="C348"/>
  <c r="K982" l="1"/>
  <c r="B984"/>
  <c r="M983"/>
  <c r="J983"/>
  <c r="A983"/>
  <c r="E349"/>
  <c r="F349" s="1"/>
  <c r="G349"/>
  <c r="Q348"/>
  <c r="H348"/>
  <c r="N348"/>
  <c r="D348"/>
  <c r="K348"/>
  <c r="A350"/>
  <c r="G350" s="1"/>
  <c r="B350"/>
  <c r="P350" s="1"/>
  <c r="M349"/>
  <c r="J349"/>
  <c r="C349"/>
  <c r="A984" l="1"/>
  <c r="M984"/>
  <c r="J984"/>
  <c r="B985"/>
  <c r="Q350"/>
  <c r="H350"/>
  <c r="N349"/>
  <c r="H349"/>
  <c r="Q349"/>
  <c r="E350"/>
  <c r="F350" s="1"/>
  <c r="D349"/>
  <c r="K349"/>
  <c r="A351"/>
  <c r="B351"/>
  <c r="P351" s="1"/>
  <c r="M350"/>
  <c r="J350"/>
  <c r="C350"/>
  <c r="K983" l="1"/>
  <c r="A985"/>
  <c r="K984"/>
  <c r="J985"/>
  <c r="B986"/>
  <c r="M985"/>
  <c r="N350"/>
  <c r="E351"/>
  <c r="F351" s="1"/>
  <c r="G351"/>
  <c r="D350"/>
  <c r="K350"/>
  <c r="A352"/>
  <c r="B352"/>
  <c r="P352" s="1"/>
  <c r="M351"/>
  <c r="J351"/>
  <c r="C351"/>
  <c r="A986" l="1"/>
  <c r="B987"/>
  <c r="M986"/>
  <c r="J986"/>
  <c r="E352"/>
  <c r="N352" s="1"/>
  <c r="G352"/>
  <c r="H351"/>
  <c r="Q351"/>
  <c r="N351"/>
  <c r="D351"/>
  <c r="K351"/>
  <c r="A353"/>
  <c r="G353" s="1"/>
  <c r="B353"/>
  <c r="P353" s="1"/>
  <c r="M352"/>
  <c r="J352"/>
  <c r="C352"/>
  <c r="K986" l="1"/>
  <c r="A987"/>
  <c r="M987"/>
  <c r="J987"/>
  <c r="B988"/>
  <c r="K985"/>
  <c r="C353"/>
  <c r="K353" s="1"/>
  <c r="Q352"/>
  <c r="H352"/>
  <c r="H353"/>
  <c r="Q353"/>
  <c r="F352"/>
  <c r="D352"/>
  <c r="K352"/>
  <c r="A354"/>
  <c r="B354"/>
  <c r="P354" s="1"/>
  <c r="M353"/>
  <c r="J353"/>
  <c r="E353"/>
  <c r="B989" l="1"/>
  <c r="M988"/>
  <c r="J988"/>
  <c r="K987"/>
  <c r="A988"/>
  <c r="D353"/>
  <c r="E354"/>
  <c r="F354" s="1"/>
  <c r="G355"/>
  <c r="G354"/>
  <c r="N353"/>
  <c r="A355"/>
  <c r="B355"/>
  <c r="P355" s="1"/>
  <c r="M354"/>
  <c r="J354"/>
  <c r="C354"/>
  <c r="A989" l="1"/>
  <c r="B990"/>
  <c r="M989"/>
  <c r="J989"/>
  <c r="H355"/>
  <c r="Q355"/>
  <c r="Q354"/>
  <c r="H354"/>
  <c r="N354"/>
  <c r="E355"/>
  <c r="N355" s="1"/>
  <c r="D354"/>
  <c r="K354"/>
  <c r="A356"/>
  <c r="B356"/>
  <c r="P356" s="1"/>
  <c r="M355"/>
  <c r="J355"/>
  <c r="C355"/>
  <c r="K988" l="1"/>
  <c r="K989"/>
  <c r="A990"/>
  <c r="J990"/>
  <c r="B991"/>
  <c r="M990"/>
  <c r="E356"/>
  <c r="F356" s="1"/>
  <c r="G357"/>
  <c r="F355"/>
  <c r="G356"/>
  <c r="K355"/>
  <c r="A357"/>
  <c r="E357" s="1"/>
  <c r="B357"/>
  <c r="P357" s="1"/>
  <c r="M356"/>
  <c r="J356"/>
  <c r="C356"/>
  <c r="K990" l="1"/>
  <c r="B992"/>
  <c r="M991"/>
  <c r="J991"/>
  <c r="A991"/>
  <c r="H357"/>
  <c r="Q357"/>
  <c r="Q356"/>
  <c r="H356"/>
  <c r="N356"/>
  <c r="N357"/>
  <c r="F357"/>
  <c r="D356"/>
  <c r="K356"/>
  <c r="A358"/>
  <c r="B358"/>
  <c r="P358" s="1"/>
  <c r="M357"/>
  <c r="J357"/>
  <c r="C357"/>
  <c r="K991" l="1"/>
  <c r="A992"/>
  <c r="M992"/>
  <c r="J992"/>
  <c r="B993"/>
  <c r="E358"/>
  <c r="F358" s="1"/>
  <c r="G359"/>
  <c r="G358"/>
  <c r="D357"/>
  <c r="K357"/>
  <c r="A359"/>
  <c r="B359"/>
  <c r="P359" s="1"/>
  <c r="M358"/>
  <c r="J358"/>
  <c r="C358"/>
  <c r="J993" l="1"/>
  <c r="B994"/>
  <c r="M993"/>
  <c r="K992"/>
  <c r="A993"/>
  <c r="H359"/>
  <c r="Q359"/>
  <c r="H358"/>
  <c r="Q358"/>
  <c r="E359"/>
  <c r="N359" s="1"/>
  <c r="N358"/>
  <c r="D358"/>
  <c r="K358"/>
  <c r="A360"/>
  <c r="B360"/>
  <c r="P360" s="1"/>
  <c r="M359"/>
  <c r="J359"/>
  <c r="C359"/>
  <c r="A994" l="1"/>
  <c r="M994"/>
  <c r="J994"/>
  <c r="B995"/>
  <c r="E360"/>
  <c r="F360" s="1"/>
  <c r="G361"/>
  <c r="G360"/>
  <c r="F359"/>
  <c r="K359"/>
  <c r="A361"/>
  <c r="E361"/>
  <c r="B361"/>
  <c r="P361" s="1"/>
  <c r="M360"/>
  <c r="J360"/>
  <c r="C360"/>
  <c r="K994" l="1"/>
  <c r="A995"/>
  <c r="K993"/>
  <c r="M995"/>
  <c r="J995"/>
  <c r="B996"/>
  <c r="Q361"/>
  <c r="H361"/>
  <c r="Q360"/>
  <c r="H360"/>
  <c r="N360"/>
  <c r="N361"/>
  <c r="F361"/>
  <c r="D360"/>
  <c r="K360"/>
  <c r="A362"/>
  <c r="B362"/>
  <c r="P362" s="1"/>
  <c r="M361"/>
  <c r="J361"/>
  <c r="C361"/>
  <c r="B997" l="1"/>
  <c r="M996"/>
  <c r="J996"/>
  <c r="K995"/>
  <c r="A996"/>
  <c r="E362"/>
  <c r="N362" s="1"/>
  <c r="G363"/>
  <c r="G362"/>
  <c r="D361"/>
  <c r="K361"/>
  <c r="A363"/>
  <c r="B363"/>
  <c r="P363" s="1"/>
  <c r="M362"/>
  <c r="J362"/>
  <c r="C362"/>
  <c r="A997" l="1"/>
  <c r="B998"/>
  <c r="M997"/>
  <c r="J997"/>
  <c r="K996"/>
  <c r="Q363"/>
  <c r="H363"/>
  <c r="Q362"/>
  <c r="H362"/>
  <c r="E363"/>
  <c r="F363" s="1"/>
  <c r="F362"/>
  <c r="D362"/>
  <c r="K362"/>
  <c r="A364"/>
  <c r="B364"/>
  <c r="P364" s="1"/>
  <c r="M363"/>
  <c r="J363"/>
  <c r="C363"/>
  <c r="K997" l="1"/>
  <c r="A998"/>
  <c r="J998"/>
  <c r="B999"/>
  <c r="M998"/>
  <c r="E364"/>
  <c r="F364" s="1"/>
  <c r="N363"/>
  <c r="G364"/>
  <c r="D363"/>
  <c r="K363"/>
  <c r="A365"/>
  <c r="B365"/>
  <c r="P365" s="1"/>
  <c r="M364"/>
  <c r="J364"/>
  <c r="C364"/>
  <c r="K998" l="1"/>
  <c r="B1000"/>
  <c r="M999"/>
  <c r="J999"/>
  <c r="A999"/>
  <c r="E365"/>
  <c r="F365" s="1"/>
  <c r="G365"/>
  <c r="Q364"/>
  <c r="H364"/>
  <c r="N364"/>
  <c r="D364"/>
  <c r="K364"/>
  <c r="A366"/>
  <c r="G366" s="1"/>
  <c r="B366"/>
  <c r="P366" s="1"/>
  <c r="M365"/>
  <c r="J365"/>
  <c r="C365"/>
  <c r="K999" l="1"/>
  <c r="A1000"/>
  <c r="M1000"/>
  <c r="J1000"/>
  <c r="Q366"/>
  <c r="H366"/>
  <c r="Q365"/>
  <c r="H365"/>
  <c r="G367"/>
  <c r="N365"/>
  <c r="A367"/>
  <c r="D365"/>
  <c r="K365"/>
  <c r="C366"/>
  <c r="B367"/>
  <c r="P367" s="1"/>
  <c r="M366"/>
  <c r="J366"/>
  <c r="E366"/>
  <c r="K1000" l="1"/>
  <c r="Q367"/>
  <c r="H367"/>
  <c r="G368"/>
  <c r="E367"/>
  <c r="F367" s="1"/>
  <c r="N366"/>
  <c r="A368"/>
  <c r="C368" s="1"/>
  <c r="B368"/>
  <c r="P368" s="1"/>
  <c r="M367"/>
  <c r="J367"/>
  <c r="C367"/>
  <c r="D366"/>
  <c r="K366"/>
  <c r="Q368" l="1"/>
  <c r="H368"/>
  <c r="N367"/>
  <c r="D367"/>
  <c r="K367"/>
  <c r="D368"/>
  <c r="K368"/>
  <c r="A369"/>
  <c r="B369"/>
  <c r="P369" s="1"/>
  <c r="M368"/>
  <c r="J368"/>
  <c r="E368"/>
  <c r="E369" l="1"/>
  <c r="F369" s="1"/>
  <c r="G370"/>
  <c r="G369"/>
  <c r="N368"/>
  <c r="A370"/>
  <c r="B370"/>
  <c r="P370" s="1"/>
  <c r="M369"/>
  <c r="J369"/>
  <c r="C369"/>
  <c r="Q370" l="1"/>
  <c r="H370"/>
  <c r="Q369"/>
  <c r="H369"/>
  <c r="N369"/>
  <c r="E370"/>
  <c r="F370" s="1"/>
  <c r="D369"/>
  <c r="K369"/>
  <c r="A371"/>
  <c r="B371"/>
  <c r="P371" s="1"/>
  <c r="M370"/>
  <c r="J370"/>
  <c r="C370"/>
  <c r="C371" l="1"/>
  <c r="D371" s="1"/>
  <c r="N370"/>
  <c r="G371"/>
  <c r="D370"/>
  <c r="K370"/>
  <c r="A372"/>
  <c r="B372"/>
  <c r="P372" s="1"/>
  <c r="M371"/>
  <c r="J371"/>
  <c r="E371"/>
  <c r="K371" l="1"/>
  <c r="Q371"/>
  <c r="H371"/>
  <c r="E372"/>
  <c r="F372" s="1"/>
  <c r="G372"/>
  <c r="N371"/>
  <c r="A373"/>
  <c r="B373"/>
  <c r="P373" s="1"/>
  <c r="M372"/>
  <c r="J372"/>
  <c r="C372"/>
  <c r="E373" l="1"/>
  <c r="F373" s="1"/>
  <c r="G373"/>
  <c r="Q372"/>
  <c r="H372"/>
  <c r="N372"/>
  <c r="D372"/>
  <c r="K372"/>
  <c r="A374"/>
  <c r="G374" s="1"/>
  <c r="B374"/>
  <c r="P374" s="1"/>
  <c r="M373"/>
  <c r="J373"/>
  <c r="C373"/>
  <c r="Q374" l="1"/>
  <c r="H374"/>
  <c r="Q373"/>
  <c r="H373"/>
  <c r="E374"/>
  <c r="N374" s="1"/>
  <c r="N373"/>
  <c r="D373"/>
  <c r="K373"/>
  <c r="A375"/>
  <c r="G375" s="1"/>
  <c r="B375"/>
  <c r="P375" s="1"/>
  <c r="M374"/>
  <c r="J374"/>
  <c r="C374"/>
  <c r="F374" l="1"/>
  <c r="Q375"/>
  <c r="H375"/>
  <c r="E375"/>
  <c r="F375" s="1"/>
  <c r="D374"/>
  <c r="K374"/>
  <c r="A376"/>
  <c r="B376"/>
  <c r="P376" s="1"/>
  <c r="M375"/>
  <c r="J375"/>
  <c r="C375"/>
  <c r="E376" l="1"/>
  <c r="N376" s="1"/>
  <c r="G376"/>
  <c r="N375"/>
  <c r="D375"/>
  <c r="K375"/>
  <c r="A377"/>
  <c r="B377"/>
  <c r="P377" s="1"/>
  <c r="M376"/>
  <c r="J376"/>
  <c r="C376"/>
  <c r="G377" l="1"/>
  <c r="C377"/>
  <c r="K377" s="1"/>
  <c r="Q376"/>
  <c r="H376"/>
  <c r="F376"/>
  <c r="D376"/>
  <c r="K376"/>
  <c r="A378"/>
  <c r="G378" s="1"/>
  <c r="B378"/>
  <c r="P378" s="1"/>
  <c r="M377"/>
  <c r="J377"/>
  <c r="E377"/>
  <c r="Q377" l="1"/>
  <c r="H377"/>
  <c r="Q378"/>
  <c r="H378"/>
  <c r="E378"/>
  <c r="F378" s="1"/>
  <c r="D377"/>
  <c r="N377"/>
  <c r="A379"/>
  <c r="B379"/>
  <c r="P379" s="1"/>
  <c r="M378"/>
  <c r="J378"/>
  <c r="C378"/>
  <c r="E379" l="1"/>
  <c r="F379" s="1"/>
  <c r="N378"/>
  <c r="G379"/>
  <c r="D378"/>
  <c r="K378"/>
  <c r="A380"/>
  <c r="B380"/>
  <c r="P380" s="1"/>
  <c r="M379"/>
  <c r="J379"/>
  <c r="C379"/>
  <c r="E380" l="1"/>
  <c r="N380" s="1"/>
  <c r="G380"/>
  <c r="Q379"/>
  <c r="H379"/>
  <c r="N379"/>
  <c r="D379"/>
  <c r="K379"/>
  <c r="A381"/>
  <c r="G381" s="1"/>
  <c r="Q381" s="1"/>
  <c r="B381"/>
  <c r="P381" s="1"/>
  <c r="M380"/>
  <c r="J380"/>
  <c r="C380"/>
  <c r="C381" l="1"/>
  <c r="G382"/>
  <c r="Q380"/>
  <c r="H380"/>
  <c r="F380"/>
  <c r="D380"/>
  <c r="K380"/>
  <c r="A382"/>
  <c r="B382"/>
  <c r="P382" s="1"/>
  <c r="M381"/>
  <c r="J381"/>
  <c r="E381"/>
  <c r="Q382" l="1"/>
  <c r="H382"/>
  <c r="K381"/>
  <c r="E382"/>
  <c r="F382" s="1"/>
  <c r="N381"/>
  <c r="A383"/>
  <c r="B383"/>
  <c r="P383" s="1"/>
  <c r="M382"/>
  <c r="J382"/>
  <c r="C382"/>
  <c r="E383" l="1"/>
  <c r="F383" s="1"/>
  <c r="G383"/>
  <c r="N382"/>
  <c r="D382"/>
  <c r="K382"/>
  <c r="A384"/>
  <c r="B384"/>
  <c r="P384" s="1"/>
  <c r="M383"/>
  <c r="J383"/>
  <c r="C383"/>
  <c r="E384" l="1"/>
  <c r="N384" s="1"/>
  <c r="G384"/>
  <c r="H383"/>
  <c r="Q383"/>
  <c r="N383"/>
  <c r="D383"/>
  <c r="K383"/>
  <c r="A385"/>
  <c r="G385" s="1"/>
  <c r="B385"/>
  <c r="P385" s="1"/>
  <c r="M384"/>
  <c r="J384"/>
  <c r="C384"/>
  <c r="H385" l="1"/>
  <c r="Q385"/>
  <c r="Q384"/>
  <c r="H384"/>
  <c r="E385"/>
  <c r="F385" s="1"/>
  <c r="F384"/>
  <c r="D384"/>
  <c r="K384"/>
  <c r="A386"/>
  <c r="B386"/>
  <c r="P386" s="1"/>
  <c r="M385"/>
  <c r="J385"/>
  <c r="C385"/>
  <c r="E386" l="1"/>
  <c r="F386" s="1"/>
  <c r="G386"/>
  <c r="N385"/>
  <c r="D385"/>
  <c r="K385"/>
  <c r="A387"/>
  <c r="B387"/>
  <c r="P387" s="1"/>
  <c r="M386"/>
  <c r="J386"/>
  <c r="C386"/>
  <c r="E387" l="1"/>
  <c r="F387" s="1"/>
  <c r="G387"/>
  <c r="Q386"/>
  <c r="H386"/>
  <c r="N386"/>
  <c r="D386"/>
  <c r="K386"/>
  <c r="A388"/>
  <c r="G388" s="1"/>
  <c r="B388"/>
  <c r="P388" s="1"/>
  <c r="M387"/>
  <c r="J387"/>
  <c r="C387"/>
  <c r="Q388" l="1"/>
  <c r="H388"/>
  <c r="N387"/>
  <c r="H387"/>
  <c r="Q387"/>
  <c r="E388"/>
  <c r="N388" s="1"/>
  <c r="D387"/>
  <c r="K387"/>
  <c r="A389"/>
  <c r="B389"/>
  <c r="P389" s="1"/>
  <c r="M388"/>
  <c r="J388"/>
  <c r="C388"/>
  <c r="F388" l="1"/>
  <c r="E389"/>
  <c r="F389" s="1"/>
  <c r="G389"/>
  <c r="D388"/>
  <c r="K388"/>
  <c r="A390"/>
  <c r="B390"/>
  <c r="P390" s="1"/>
  <c r="M389"/>
  <c r="J389"/>
  <c r="C389"/>
  <c r="E390" l="1"/>
  <c r="N390" s="1"/>
  <c r="G390"/>
  <c r="H389"/>
  <c r="Q389"/>
  <c r="N389"/>
  <c r="D389"/>
  <c r="K389"/>
  <c r="A391"/>
  <c r="G391" s="1"/>
  <c r="B391"/>
  <c r="P391" s="1"/>
  <c r="M390"/>
  <c r="J390"/>
  <c r="C390"/>
  <c r="H391" l="1"/>
  <c r="Q391"/>
  <c r="Q390"/>
  <c r="H390"/>
  <c r="C391"/>
  <c r="F390"/>
  <c r="D390"/>
  <c r="K390"/>
  <c r="A392"/>
  <c r="B392"/>
  <c r="P392" s="1"/>
  <c r="M391"/>
  <c r="J391"/>
  <c r="E391"/>
  <c r="G393" l="1"/>
  <c r="E392"/>
  <c r="F392" s="1"/>
  <c r="K391"/>
  <c r="G392"/>
  <c r="N391"/>
  <c r="A393"/>
  <c r="B393"/>
  <c r="P393" s="1"/>
  <c r="M392"/>
  <c r="J392"/>
  <c r="C392"/>
  <c r="H393" l="1"/>
  <c r="Q393"/>
  <c r="Q392"/>
  <c r="H392"/>
  <c r="E393"/>
  <c r="N393" s="1"/>
  <c r="N392"/>
  <c r="D392"/>
  <c r="K392"/>
  <c r="A394"/>
  <c r="B394"/>
  <c r="P394" s="1"/>
  <c r="M393"/>
  <c r="J393"/>
  <c r="C393"/>
  <c r="E394" l="1"/>
  <c r="N394" s="1"/>
  <c r="F393"/>
  <c r="G394"/>
  <c r="D393"/>
  <c r="K393"/>
  <c r="A395"/>
  <c r="B395"/>
  <c r="P395" s="1"/>
  <c r="M394"/>
  <c r="J394"/>
  <c r="C394"/>
  <c r="E395" l="1"/>
  <c r="N395" s="1"/>
  <c r="G395"/>
  <c r="H394"/>
  <c r="Q394"/>
  <c r="F394"/>
  <c r="D394"/>
  <c r="K394"/>
  <c r="A396"/>
  <c r="G396" s="1"/>
  <c r="B396"/>
  <c r="P396" s="1"/>
  <c r="M395"/>
  <c r="J395"/>
  <c r="C395"/>
  <c r="Q396" l="1"/>
  <c r="H396"/>
  <c r="H395"/>
  <c r="Q395"/>
  <c r="E396"/>
  <c r="N396" s="1"/>
  <c r="F395"/>
  <c r="D395"/>
  <c r="K395"/>
  <c r="A397"/>
  <c r="B397"/>
  <c r="P397" s="1"/>
  <c r="M396"/>
  <c r="J396"/>
  <c r="C396"/>
  <c r="E397" l="1"/>
  <c r="F397" s="1"/>
  <c r="G398"/>
  <c r="F396"/>
  <c r="G397"/>
  <c r="D396"/>
  <c r="K396"/>
  <c r="A398"/>
  <c r="B398"/>
  <c r="P398" s="1"/>
  <c r="M397"/>
  <c r="J397"/>
  <c r="C397"/>
  <c r="E398" l="1"/>
  <c r="N398" s="1"/>
  <c r="Q398"/>
  <c r="H398"/>
  <c r="H397"/>
  <c r="Q397"/>
  <c r="N397"/>
  <c r="D397"/>
  <c r="K397"/>
  <c r="A399"/>
  <c r="G399" s="1"/>
  <c r="B399"/>
  <c r="P399" s="1"/>
  <c r="M398"/>
  <c r="J398"/>
  <c r="C398"/>
  <c r="H399" l="1"/>
  <c r="Q399"/>
  <c r="E399"/>
  <c r="F399" s="1"/>
  <c r="F398"/>
  <c r="D398"/>
  <c r="K398"/>
  <c r="A400"/>
  <c r="B400"/>
  <c r="P400" s="1"/>
  <c r="M399"/>
  <c r="J399"/>
  <c r="C399"/>
  <c r="E400" l="1"/>
  <c r="N400" s="1"/>
  <c r="G400"/>
  <c r="N399"/>
  <c r="D399"/>
  <c r="K399"/>
  <c r="A401"/>
  <c r="B401"/>
  <c r="P401" s="1"/>
  <c r="M400"/>
  <c r="J400"/>
  <c r="C400"/>
  <c r="E401" l="1"/>
  <c r="F401" s="1"/>
  <c r="G401"/>
  <c r="Q400"/>
  <c r="H400"/>
  <c r="F400"/>
  <c r="D400"/>
  <c r="K400"/>
  <c r="A402"/>
  <c r="G402" s="1"/>
  <c r="B402"/>
  <c r="P402" s="1"/>
  <c r="M401"/>
  <c r="J401"/>
  <c r="C401"/>
  <c r="Q402" l="1"/>
  <c r="H402"/>
  <c r="E402"/>
  <c r="N402" s="1"/>
  <c r="H401"/>
  <c r="Q401"/>
  <c r="N401"/>
  <c r="D401"/>
  <c r="K401"/>
  <c r="A403"/>
  <c r="G403" s="1"/>
  <c r="B403"/>
  <c r="P403" s="1"/>
  <c r="M402"/>
  <c r="J402"/>
  <c r="C402"/>
  <c r="F402" l="1"/>
  <c r="G404"/>
  <c r="E403"/>
  <c r="F403" s="1"/>
  <c r="H403"/>
  <c r="Q403"/>
  <c r="D402"/>
  <c r="K402"/>
  <c r="A404"/>
  <c r="C404"/>
  <c r="B404"/>
  <c r="P404" s="1"/>
  <c r="M403"/>
  <c r="J403"/>
  <c r="C403"/>
  <c r="Q404" l="1"/>
  <c r="H404"/>
  <c r="G405"/>
  <c r="N403"/>
  <c r="D403"/>
  <c r="K403"/>
  <c r="A405"/>
  <c r="B405"/>
  <c r="P405" s="1"/>
  <c r="M404"/>
  <c r="J404"/>
  <c r="K404" s="1"/>
  <c r="E404"/>
  <c r="H405" l="1"/>
  <c r="Q405"/>
  <c r="E405"/>
  <c r="F405" s="1"/>
  <c r="G406"/>
  <c r="N404"/>
  <c r="A406"/>
  <c r="E406"/>
  <c r="B406"/>
  <c r="P406" s="1"/>
  <c r="M405"/>
  <c r="J405"/>
  <c r="C405"/>
  <c r="Q406" l="1"/>
  <c r="H406"/>
  <c r="N405"/>
  <c r="F406"/>
  <c r="N406"/>
  <c r="D405"/>
  <c r="K405"/>
  <c r="A407"/>
  <c r="B407"/>
  <c r="P407" s="1"/>
  <c r="M406"/>
  <c r="J406"/>
  <c r="C406"/>
  <c r="E407" l="1"/>
  <c r="N407" s="1"/>
  <c r="G408"/>
  <c r="G407"/>
  <c r="D406"/>
  <c r="K406"/>
  <c r="A408"/>
  <c r="B408"/>
  <c r="P408" s="1"/>
  <c r="M407"/>
  <c r="J407"/>
  <c r="C407"/>
  <c r="Q408" l="1"/>
  <c r="H408"/>
  <c r="H407"/>
  <c r="Q407"/>
  <c r="F407"/>
  <c r="E408"/>
  <c r="F408" s="1"/>
  <c r="D407"/>
  <c r="K407"/>
  <c r="A409"/>
  <c r="B409"/>
  <c r="P409" s="1"/>
  <c r="M408"/>
  <c r="J408"/>
  <c r="C408"/>
  <c r="N408" l="1"/>
  <c r="E409"/>
  <c r="F409" s="1"/>
  <c r="G409"/>
  <c r="D408"/>
  <c r="K408"/>
  <c r="A410"/>
  <c r="B410"/>
  <c r="P410" s="1"/>
  <c r="M409"/>
  <c r="J409"/>
  <c r="C409"/>
  <c r="E410" l="1"/>
  <c r="F410" s="1"/>
  <c r="G410"/>
  <c r="H409"/>
  <c r="Q409"/>
  <c r="N409"/>
  <c r="D409"/>
  <c r="K409"/>
  <c r="A411"/>
  <c r="G411" s="1"/>
  <c r="B411"/>
  <c r="P411" s="1"/>
  <c r="M410"/>
  <c r="J410"/>
  <c r="C410"/>
  <c r="H411" l="1"/>
  <c r="Q411"/>
  <c r="E411"/>
  <c r="N411" s="1"/>
  <c r="H410"/>
  <c r="Q410"/>
  <c r="N410"/>
  <c r="D410"/>
  <c r="K410"/>
  <c r="A412"/>
  <c r="G412" s="1"/>
  <c r="B412"/>
  <c r="P412" s="1"/>
  <c r="M411"/>
  <c r="J411"/>
  <c r="C411"/>
  <c r="E412" l="1"/>
  <c r="N412" s="1"/>
  <c r="G413"/>
  <c r="Q412"/>
  <c r="H412"/>
  <c r="F411"/>
  <c r="D411"/>
  <c r="K411"/>
  <c r="A413"/>
  <c r="B413"/>
  <c r="P413" s="1"/>
  <c r="M412"/>
  <c r="J412"/>
  <c r="C412"/>
  <c r="H413" l="1"/>
  <c r="Q413"/>
  <c r="E413"/>
  <c r="F413" s="1"/>
  <c r="F412"/>
  <c r="D412"/>
  <c r="K412"/>
  <c r="A414"/>
  <c r="B414"/>
  <c r="P414" s="1"/>
  <c r="M413"/>
  <c r="J413"/>
  <c r="C413"/>
  <c r="E414" l="1"/>
  <c r="F414" s="1"/>
  <c r="G414"/>
  <c r="N413"/>
  <c r="D413"/>
  <c r="K413"/>
  <c r="A415"/>
  <c r="B415"/>
  <c r="P415" s="1"/>
  <c r="M414"/>
  <c r="J414"/>
  <c r="C414"/>
  <c r="E415" l="1"/>
  <c r="F415" s="1"/>
  <c r="G415"/>
  <c r="Q414"/>
  <c r="H414"/>
  <c r="N414"/>
  <c r="D414"/>
  <c r="K414"/>
  <c r="A416"/>
  <c r="G416" s="1"/>
  <c r="B416"/>
  <c r="P416" s="1"/>
  <c r="M415"/>
  <c r="J415"/>
  <c r="C415"/>
  <c r="Q416" l="1"/>
  <c r="H416"/>
  <c r="E416"/>
  <c r="N416" s="1"/>
  <c r="H415"/>
  <c r="Q415"/>
  <c r="N415"/>
  <c r="D415"/>
  <c r="K415"/>
  <c r="A417"/>
  <c r="G417" s="1"/>
  <c r="B417"/>
  <c r="P417" s="1"/>
  <c r="M416"/>
  <c r="J416"/>
  <c r="C416"/>
  <c r="E417" l="1"/>
  <c r="G418"/>
  <c r="H417"/>
  <c r="Q417"/>
  <c r="F416"/>
  <c r="D416"/>
  <c r="K416"/>
  <c r="A418"/>
  <c r="B418"/>
  <c r="P418" s="1"/>
  <c r="M417"/>
  <c r="J417"/>
  <c r="C417"/>
  <c r="Q418" l="1"/>
  <c r="H418"/>
  <c r="N417"/>
  <c r="E418"/>
  <c r="N418" s="1"/>
  <c r="K417"/>
  <c r="A419"/>
  <c r="E419" s="1"/>
  <c r="B419"/>
  <c r="P419" s="1"/>
  <c r="M418"/>
  <c r="J418"/>
  <c r="C418"/>
  <c r="G420" l="1"/>
  <c r="G419"/>
  <c r="F418"/>
  <c r="F419"/>
  <c r="N419"/>
  <c r="D418"/>
  <c r="K418"/>
  <c r="A420"/>
  <c r="B420"/>
  <c r="P420" s="1"/>
  <c r="M419"/>
  <c r="J419"/>
  <c r="C419"/>
  <c r="Q420" l="1"/>
  <c r="H420"/>
  <c r="H419"/>
  <c r="Q419"/>
  <c r="E420"/>
  <c r="F420" s="1"/>
  <c r="D419"/>
  <c r="K419"/>
  <c r="A421"/>
  <c r="B421"/>
  <c r="P421" s="1"/>
  <c r="M420"/>
  <c r="J420"/>
  <c r="C420"/>
  <c r="E421" l="1"/>
  <c r="F421" s="1"/>
  <c r="G421"/>
  <c r="N420"/>
  <c r="D420"/>
  <c r="K420"/>
  <c r="A422"/>
  <c r="B422"/>
  <c r="P422" s="1"/>
  <c r="M421"/>
  <c r="J421"/>
  <c r="C421"/>
  <c r="E422" l="1"/>
  <c r="F422" s="1"/>
  <c r="G422"/>
  <c r="H421"/>
  <c r="Q421"/>
  <c r="N421"/>
  <c r="D421"/>
  <c r="K421"/>
  <c r="A423"/>
  <c r="G423" s="1"/>
  <c r="B423"/>
  <c r="P423" s="1"/>
  <c r="M422"/>
  <c r="J422"/>
  <c r="C422"/>
  <c r="H423" l="1"/>
  <c r="Q423"/>
  <c r="E423"/>
  <c r="F423" s="1"/>
  <c r="Q422"/>
  <c r="H422"/>
  <c r="N422"/>
  <c r="D422"/>
  <c r="K422"/>
  <c r="A424"/>
  <c r="G424" s="1"/>
  <c r="B424"/>
  <c r="P424" s="1"/>
  <c r="M423"/>
  <c r="J423"/>
  <c r="C423"/>
  <c r="N423" l="1"/>
  <c r="E424"/>
  <c r="N424" s="1"/>
  <c r="Q424"/>
  <c r="H424"/>
  <c r="D423"/>
  <c r="K423"/>
  <c r="A425"/>
  <c r="B425"/>
  <c r="P425" s="1"/>
  <c r="M424"/>
  <c r="J424"/>
  <c r="C424"/>
  <c r="E425" l="1"/>
  <c r="F425" s="1"/>
  <c r="G425"/>
  <c r="F424"/>
  <c r="D424"/>
  <c r="K424"/>
  <c r="A426"/>
  <c r="B426"/>
  <c r="P426" s="1"/>
  <c r="M425"/>
  <c r="J425"/>
  <c r="C425"/>
  <c r="G427" l="1"/>
  <c r="H425"/>
  <c r="Q425"/>
  <c r="G426"/>
  <c r="N425"/>
  <c r="A427"/>
  <c r="D425"/>
  <c r="K425"/>
  <c r="E426"/>
  <c r="C426"/>
  <c r="B427"/>
  <c r="P427" s="1"/>
  <c r="M426"/>
  <c r="J426"/>
  <c r="H427" l="1"/>
  <c r="Q427"/>
  <c r="H426"/>
  <c r="Q426"/>
  <c r="E427"/>
  <c r="N427" s="1"/>
  <c r="A428"/>
  <c r="C427"/>
  <c r="N426"/>
  <c r="F426"/>
  <c r="D426"/>
  <c r="K426"/>
  <c r="B428"/>
  <c r="P428" s="1"/>
  <c r="M427"/>
  <c r="J427"/>
  <c r="E428" l="1"/>
  <c r="G429"/>
  <c r="G428"/>
  <c r="F427"/>
  <c r="B429"/>
  <c r="P429" s="1"/>
  <c r="M428"/>
  <c r="J428"/>
  <c r="A429"/>
  <c r="E429"/>
  <c r="C428"/>
  <c r="D427"/>
  <c r="K427"/>
  <c r="H429" l="1"/>
  <c r="Q429"/>
  <c r="Q428"/>
  <c r="H428"/>
  <c r="N428"/>
  <c r="K428"/>
  <c r="N429"/>
  <c r="F429"/>
  <c r="B430"/>
  <c r="P430" s="1"/>
  <c r="M429"/>
  <c r="J429"/>
  <c r="A430"/>
  <c r="C429"/>
  <c r="E430" l="1"/>
  <c r="F430" s="1"/>
  <c r="G430"/>
  <c r="D429"/>
  <c r="K429"/>
  <c r="B431"/>
  <c r="P431" s="1"/>
  <c r="M430"/>
  <c r="J430"/>
  <c r="A431"/>
  <c r="C431" s="1"/>
  <c r="C430"/>
  <c r="G431" l="1"/>
  <c r="H431" s="1"/>
  <c r="Q430"/>
  <c r="H430"/>
  <c r="E431"/>
  <c r="F431" s="1"/>
  <c r="N430"/>
  <c r="D431"/>
  <c r="K431"/>
  <c r="D430"/>
  <c r="K430"/>
  <c r="B432"/>
  <c r="P432" s="1"/>
  <c r="M431"/>
  <c r="J431"/>
  <c r="A432"/>
  <c r="Q431" l="1"/>
  <c r="E432"/>
  <c r="N432" s="1"/>
  <c r="N431"/>
  <c r="G432"/>
  <c r="B433"/>
  <c r="P433" s="1"/>
  <c r="M432"/>
  <c r="J432"/>
  <c r="A433"/>
  <c r="C432"/>
  <c r="E433" l="1"/>
  <c r="F433" s="1"/>
  <c r="G434"/>
  <c r="G433"/>
  <c r="F432"/>
  <c r="Q432"/>
  <c r="H432"/>
  <c r="D432"/>
  <c r="K432"/>
  <c r="B434"/>
  <c r="P434" s="1"/>
  <c r="M433"/>
  <c r="J433"/>
  <c r="A434"/>
  <c r="C433"/>
  <c r="N433" l="1"/>
  <c r="H433"/>
  <c r="Q433"/>
  <c r="Q434"/>
  <c r="H434"/>
  <c r="E434"/>
  <c r="N434" s="1"/>
  <c r="C434"/>
  <c r="K434" s="1"/>
  <c r="D433"/>
  <c r="K433"/>
  <c r="B435"/>
  <c r="P435" s="1"/>
  <c r="M434"/>
  <c r="J434"/>
  <c r="A435"/>
  <c r="E435" l="1"/>
  <c r="F435" s="1"/>
  <c r="G436"/>
  <c r="F434"/>
  <c r="D434"/>
  <c r="G435"/>
  <c r="A436"/>
  <c r="B436"/>
  <c r="P436" s="1"/>
  <c r="M435"/>
  <c r="J435"/>
  <c r="C435"/>
  <c r="N435" l="1"/>
  <c r="Q436"/>
  <c r="H436"/>
  <c r="C436"/>
  <c r="K436" s="1"/>
  <c r="H435"/>
  <c r="Q435"/>
  <c r="E436"/>
  <c r="N436" s="1"/>
  <c r="A437"/>
  <c r="D435"/>
  <c r="K435"/>
  <c r="B437"/>
  <c r="P437" s="1"/>
  <c r="M436"/>
  <c r="J436"/>
  <c r="D436" l="1"/>
  <c r="E437"/>
  <c r="F437" s="1"/>
  <c r="G437"/>
  <c r="F436"/>
  <c r="B438"/>
  <c r="P438" s="1"/>
  <c r="M437"/>
  <c r="J437"/>
  <c r="A438"/>
  <c r="C437"/>
  <c r="E438" l="1"/>
  <c r="N438" s="1"/>
  <c r="G439"/>
  <c r="G438"/>
  <c r="H437"/>
  <c r="Q437"/>
  <c r="N437"/>
  <c r="D437"/>
  <c r="K437"/>
  <c r="B439"/>
  <c r="P439" s="1"/>
  <c r="M438"/>
  <c r="J438"/>
  <c r="A439"/>
  <c r="C438"/>
  <c r="Q438" l="1"/>
  <c r="H438"/>
  <c r="F438"/>
  <c r="H439"/>
  <c r="Q439"/>
  <c r="E439"/>
  <c r="F439" s="1"/>
  <c r="C439"/>
  <c r="K439" s="1"/>
  <c r="D438"/>
  <c r="K438"/>
  <c r="B440"/>
  <c r="P440" s="1"/>
  <c r="M439"/>
  <c r="J439"/>
  <c r="A440"/>
  <c r="N439" l="1"/>
  <c r="D439"/>
  <c r="G441"/>
  <c r="G440"/>
  <c r="A441"/>
  <c r="B441"/>
  <c r="P441" s="1"/>
  <c r="M440"/>
  <c r="J440"/>
  <c r="E440"/>
  <c r="C440"/>
  <c r="H441" l="1"/>
  <c r="Q441"/>
  <c r="Q440"/>
  <c r="H440"/>
  <c r="E441"/>
  <c r="G442"/>
  <c r="A442"/>
  <c r="B442"/>
  <c r="P442" s="1"/>
  <c r="M441"/>
  <c r="J441"/>
  <c r="C441"/>
  <c r="F440"/>
  <c r="N440"/>
  <c r="D440"/>
  <c r="K440"/>
  <c r="N441" l="1"/>
  <c r="H442"/>
  <c r="Q442"/>
  <c r="G443"/>
  <c r="A443"/>
  <c r="E442"/>
  <c r="K441"/>
  <c r="B443"/>
  <c r="P443" s="1"/>
  <c r="M442"/>
  <c r="J442"/>
  <c r="C442"/>
  <c r="H443" l="1"/>
  <c r="Q443"/>
  <c r="E443"/>
  <c r="N443" s="1"/>
  <c r="D442"/>
  <c r="K442"/>
  <c r="F442"/>
  <c r="N442"/>
  <c r="A444"/>
  <c r="B444"/>
  <c r="P444" s="1"/>
  <c r="M443"/>
  <c r="J443"/>
  <c r="C443"/>
  <c r="E444" l="1"/>
  <c r="N444" s="1"/>
  <c r="G444"/>
  <c r="F443"/>
  <c r="D443"/>
  <c r="K443"/>
  <c r="A445"/>
  <c r="B445"/>
  <c r="P445" s="1"/>
  <c r="M444"/>
  <c r="J444"/>
  <c r="C444"/>
  <c r="E445" l="1"/>
  <c r="F445" s="1"/>
  <c r="G445"/>
  <c r="Q444"/>
  <c r="H444"/>
  <c r="F444"/>
  <c r="D444"/>
  <c r="K444"/>
  <c r="A446"/>
  <c r="G446" s="1"/>
  <c r="B446"/>
  <c r="P446" s="1"/>
  <c r="M445"/>
  <c r="J445"/>
  <c r="C445"/>
  <c r="G447" l="1"/>
  <c r="H445"/>
  <c r="Q445"/>
  <c r="E446"/>
  <c r="F446" s="1"/>
  <c r="Q446"/>
  <c r="H446"/>
  <c r="N445"/>
  <c r="D445"/>
  <c r="K445"/>
  <c r="A447"/>
  <c r="B447"/>
  <c r="P447" s="1"/>
  <c r="M446"/>
  <c r="J446"/>
  <c r="C446"/>
  <c r="N446" l="1"/>
  <c r="H447"/>
  <c r="Q447"/>
  <c r="E447"/>
  <c r="F447" s="1"/>
  <c r="D446"/>
  <c r="K446"/>
  <c r="A448"/>
  <c r="B448"/>
  <c r="P448" s="1"/>
  <c r="M447"/>
  <c r="J447"/>
  <c r="C447"/>
  <c r="E448" l="1"/>
  <c r="N448" s="1"/>
  <c r="G448"/>
  <c r="N447"/>
  <c r="D447"/>
  <c r="K447"/>
  <c r="A449"/>
  <c r="G449" s="1"/>
  <c r="B449"/>
  <c r="P449" s="1"/>
  <c r="M448"/>
  <c r="J448"/>
  <c r="C448"/>
  <c r="H449" l="1"/>
  <c r="Q449"/>
  <c r="E449"/>
  <c r="F449" s="1"/>
  <c r="Q448"/>
  <c r="H448"/>
  <c r="F448"/>
  <c r="D448"/>
  <c r="K448"/>
  <c r="A450"/>
  <c r="G450" s="1"/>
  <c r="B450"/>
  <c r="P450" s="1"/>
  <c r="M449"/>
  <c r="J449"/>
  <c r="C449"/>
  <c r="E450" l="1"/>
  <c r="N450" s="1"/>
  <c r="G451"/>
  <c r="N449"/>
  <c r="Q450"/>
  <c r="H450"/>
  <c r="D449"/>
  <c r="K449"/>
  <c r="A451"/>
  <c r="B451"/>
  <c r="P451" s="1"/>
  <c r="M450"/>
  <c r="J450"/>
  <c r="C450"/>
  <c r="H451" l="1"/>
  <c r="Q451"/>
  <c r="E451"/>
  <c r="N451" s="1"/>
  <c r="F450"/>
  <c r="D450"/>
  <c r="K450"/>
  <c r="A452"/>
  <c r="B452"/>
  <c r="P452" s="1"/>
  <c r="M451"/>
  <c r="J451"/>
  <c r="C451"/>
  <c r="E452" l="1"/>
  <c r="N452" s="1"/>
  <c r="G452"/>
  <c r="F451"/>
  <c r="D451"/>
  <c r="K451"/>
  <c r="A453"/>
  <c r="B453"/>
  <c r="P453" s="1"/>
  <c r="M452"/>
  <c r="J452"/>
  <c r="C452"/>
  <c r="E453" l="1"/>
  <c r="G453"/>
  <c r="Q452"/>
  <c r="H452"/>
  <c r="F452"/>
  <c r="D452"/>
  <c r="K452"/>
  <c r="A454"/>
  <c r="B454"/>
  <c r="P454" s="1"/>
  <c r="M453"/>
  <c r="J453"/>
  <c r="C453"/>
  <c r="E454" l="1"/>
  <c r="N454" s="1"/>
  <c r="G455"/>
  <c r="Q453"/>
  <c r="G454"/>
  <c r="N453"/>
  <c r="K453"/>
  <c r="A455"/>
  <c r="B455"/>
  <c r="P455" s="1"/>
  <c r="M454"/>
  <c r="J454"/>
  <c r="C454"/>
  <c r="E455" l="1"/>
  <c r="N455" s="1"/>
  <c r="G456"/>
  <c r="H455"/>
  <c r="Q455"/>
  <c r="Q454"/>
  <c r="H454"/>
  <c r="F454"/>
  <c r="D454"/>
  <c r="K454"/>
  <c r="A456"/>
  <c r="B456"/>
  <c r="P456" s="1"/>
  <c r="M455"/>
  <c r="J455"/>
  <c r="C455"/>
  <c r="F455" l="1"/>
  <c r="E456"/>
  <c r="N456" s="1"/>
  <c r="Q456"/>
  <c r="H456"/>
  <c r="D455"/>
  <c r="K455"/>
  <c r="A457"/>
  <c r="B457"/>
  <c r="P457" s="1"/>
  <c r="M456"/>
  <c r="J456"/>
  <c r="C456"/>
  <c r="E457" l="1"/>
  <c r="N457" s="1"/>
  <c r="G457"/>
  <c r="F456"/>
  <c r="D456"/>
  <c r="K456"/>
  <c r="A458"/>
  <c r="B458"/>
  <c r="P458" s="1"/>
  <c r="M457"/>
  <c r="J457"/>
  <c r="C457"/>
  <c r="G459" l="1"/>
  <c r="G458"/>
  <c r="H457"/>
  <c r="Q457"/>
  <c r="F457"/>
  <c r="D457"/>
  <c r="K457"/>
  <c r="A459"/>
  <c r="E458"/>
  <c r="C458"/>
  <c r="B459"/>
  <c r="P459" s="1"/>
  <c r="M458"/>
  <c r="J458"/>
  <c r="H459" l="1"/>
  <c r="Q459"/>
  <c r="H458"/>
  <c r="Q458"/>
  <c r="E459"/>
  <c r="F459" s="1"/>
  <c r="G460"/>
  <c r="A460"/>
  <c r="C459"/>
  <c r="D458"/>
  <c r="K458"/>
  <c r="F458"/>
  <c r="N458"/>
  <c r="B460"/>
  <c r="P460" s="1"/>
  <c r="M459"/>
  <c r="J459"/>
  <c r="E460" l="1"/>
  <c r="N460" s="1"/>
  <c r="N459"/>
  <c r="Q460"/>
  <c r="H460"/>
  <c r="B461"/>
  <c r="P461" s="1"/>
  <c r="M460"/>
  <c r="J460"/>
  <c r="A461"/>
  <c r="G461" s="1"/>
  <c r="C460"/>
  <c r="D459"/>
  <c r="K459"/>
  <c r="H461" l="1"/>
  <c r="Q461"/>
  <c r="E461"/>
  <c r="N461" s="1"/>
  <c r="F460"/>
  <c r="D460"/>
  <c r="K460"/>
  <c r="B462"/>
  <c r="P462" s="1"/>
  <c r="M461"/>
  <c r="J461"/>
  <c r="A462"/>
  <c r="G462" s="1"/>
  <c r="C461"/>
  <c r="Q462" l="1"/>
  <c r="H462"/>
  <c r="F461"/>
  <c r="E462"/>
  <c r="N462" s="1"/>
  <c r="C462"/>
  <c r="K462" s="1"/>
  <c r="D461"/>
  <c r="K461"/>
  <c r="B463"/>
  <c r="P463" s="1"/>
  <c r="M462"/>
  <c r="J462"/>
  <c r="A463"/>
  <c r="G463" s="1"/>
  <c r="F462" l="1"/>
  <c r="H463"/>
  <c r="Q463"/>
  <c r="D462"/>
  <c r="G464"/>
  <c r="A464"/>
  <c r="B464"/>
  <c r="P464" s="1"/>
  <c r="M463"/>
  <c r="J463"/>
  <c r="E463"/>
  <c r="C463"/>
  <c r="E464" l="1"/>
  <c r="N464" s="1"/>
  <c r="G465"/>
  <c r="Q464"/>
  <c r="H464"/>
  <c r="A465"/>
  <c r="B465"/>
  <c r="P465" s="1"/>
  <c r="M464"/>
  <c r="J464"/>
  <c r="C464"/>
  <c r="N463"/>
  <c r="F463"/>
  <c r="D463"/>
  <c r="K463"/>
  <c r="Q465" l="1"/>
  <c r="F464"/>
  <c r="G466"/>
  <c r="A466"/>
  <c r="E465"/>
  <c r="D464"/>
  <c r="K464"/>
  <c r="B466"/>
  <c r="P466" s="1"/>
  <c r="M465"/>
  <c r="J465"/>
  <c r="C465"/>
  <c r="Q466" l="1"/>
  <c r="H466"/>
  <c r="E466"/>
  <c r="N466" s="1"/>
  <c r="G467"/>
  <c r="K465"/>
  <c r="N465"/>
  <c r="A467"/>
  <c r="B467"/>
  <c r="P467" s="1"/>
  <c r="M466"/>
  <c r="J466"/>
  <c r="C466"/>
  <c r="F466" l="1"/>
  <c r="Q467"/>
  <c r="H467"/>
  <c r="E467"/>
  <c r="N467" s="1"/>
  <c r="D466"/>
  <c r="K466"/>
  <c r="A468"/>
  <c r="B468"/>
  <c r="P468" s="1"/>
  <c r="M467"/>
  <c r="J467"/>
  <c r="C467"/>
  <c r="E468" l="1"/>
  <c r="N468" s="1"/>
  <c r="G468"/>
  <c r="F467"/>
  <c r="D467"/>
  <c r="K467"/>
  <c r="A469"/>
  <c r="B469"/>
  <c r="P469" s="1"/>
  <c r="M468"/>
  <c r="J468"/>
  <c r="C468"/>
  <c r="E469" l="1"/>
  <c r="F469" s="1"/>
  <c r="G469"/>
  <c r="Q468"/>
  <c r="H468"/>
  <c r="F468"/>
  <c r="D468"/>
  <c r="K468"/>
  <c r="A470"/>
  <c r="G470" s="1"/>
  <c r="B470"/>
  <c r="P470" s="1"/>
  <c r="M469"/>
  <c r="J469"/>
  <c r="C469"/>
  <c r="Q469" l="1"/>
  <c r="H469"/>
  <c r="H470"/>
  <c r="Q470"/>
  <c r="E470"/>
  <c r="F470" s="1"/>
  <c r="N469"/>
  <c r="D469"/>
  <c r="K469"/>
  <c r="A471"/>
  <c r="G471" s="1"/>
  <c r="B471"/>
  <c r="P471" s="1"/>
  <c r="M470"/>
  <c r="J470"/>
  <c r="C470"/>
  <c r="Q471" l="1"/>
  <c r="H471"/>
  <c r="N470"/>
  <c r="E471"/>
  <c r="F471" s="1"/>
  <c r="D470"/>
  <c r="K470"/>
  <c r="A472"/>
  <c r="B472"/>
  <c r="P472" s="1"/>
  <c r="M471"/>
  <c r="J471"/>
  <c r="C471"/>
  <c r="E472" l="1"/>
  <c r="N472" s="1"/>
  <c r="G473"/>
  <c r="G472"/>
  <c r="N471"/>
  <c r="D471"/>
  <c r="K471"/>
  <c r="A473"/>
  <c r="B473"/>
  <c r="P473" s="1"/>
  <c r="M472"/>
  <c r="J472"/>
  <c r="C472"/>
  <c r="E473" l="1"/>
  <c r="F473" s="1"/>
  <c r="Q473"/>
  <c r="H473"/>
  <c r="Q472"/>
  <c r="H472"/>
  <c r="F472"/>
  <c r="D472"/>
  <c r="K472"/>
  <c r="A474"/>
  <c r="G474" s="1"/>
  <c r="B474"/>
  <c r="P474" s="1"/>
  <c r="M473"/>
  <c r="J473"/>
  <c r="C473"/>
  <c r="Q474" l="1"/>
  <c r="H474"/>
  <c r="E474"/>
  <c r="N474" s="1"/>
  <c r="N473"/>
  <c r="D473"/>
  <c r="K473"/>
  <c r="A475"/>
  <c r="B475"/>
  <c r="P475" s="1"/>
  <c r="M474"/>
  <c r="J474"/>
  <c r="C474"/>
  <c r="E475" l="1"/>
  <c r="N475" s="1"/>
  <c r="G476"/>
  <c r="G475"/>
  <c r="F474"/>
  <c r="D474"/>
  <c r="K474"/>
  <c r="A476"/>
  <c r="B476"/>
  <c r="P476" s="1"/>
  <c r="M475"/>
  <c r="J475"/>
  <c r="C475"/>
  <c r="E476" l="1"/>
  <c r="Q476"/>
  <c r="H475"/>
  <c r="Q475"/>
  <c r="F475"/>
  <c r="D475"/>
  <c r="K475"/>
  <c r="A477"/>
  <c r="G477" s="1"/>
  <c r="B477"/>
  <c r="P477" s="1"/>
  <c r="M476"/>
  <c r="J476"/>
  <c r="C476"/>
  <c r="Q477" l="1"/>
  <c r="H477"/>
  <c r="E477"/>
  <c r="F477" s="1"/>
  <c r="N476"/>
  <c r="K476"/>
  <c r="A478"/>
  <c r="B478"/>
  <c r="P478" s="1"/>
  <c r="M477"/>
  <c r="J477"/>
  <c r="C477"/>
  <c r="E478" l="1"/>
  <c r="N478" s="1"/>
  <c r="G478"/>
  <c r="N477"/>
  <c r="D477"/>
  <c r="K477"/>
  <c r="A479"/>
  <c r="B479"/>
  <c r="P479" s="1"/>
  <c r="M478"/>
  <c r="J478"/>
  <c r="C478"/>
  <c r="E479" l="1"/>
  <c r="F479" s="1"/>
  <c r="G479"/>
  <c r="F478"/>
  <c r="H478"/>
  <c r="Q478"/>
  <c r="D478"/>
  <c r="K478"/>
  <c r="A480"/>
  <c r="G480" s="1"/>
  <c r="B480"/>
  <c r="P480" s="1"/>
  <c r="M479"/>
  <c r="J479"/>
  <c r="C479"/>
  <c r="H480" l="1"/>
  <c r="Q480"/>
  <c r="Q479"/>
  <c r="H479"/>
  <c r="E480"/>
  <c r="F480" s="1"/>
  <c r="N479"/>
  <c r="D479"/>
  <c r="K479"/>
  <c r="A481"/>
  <c r="B481"/>
  <c r="P481" s="1"/>
  <c r="M480"/>
  <c r="J480"/>
  <c r="C480"/>
  <c r="E481" l="1"/>
  <c r="N481" s="1"/>
  <c r="G481"/>
  <c r="N480"/>
  <c r="D480"/>
  <c r="K480"/>
  <c r="A482"/>
  <c r="B482"/>
  <c r="P482" s="1"/>
  <c r="M481"/>
  <c r="J481"/>
  <c r="C481"/>
  <c r="E482" l="1"/>
  <c r="N482" s="1"/>
  <c r="G482"/>
  <c r="Q481"/>
  <c r="H481"/>
  <c r="F481"/>
  <c r="D481"/>
  <c r="K481"/>
  <c r="A483"/>
  <c r="G483" s="1"/>
  <c r="B483"/>
  <c r="P483" s="1"/>
  <c r="M482"/>
  <c r="J482"/>
  <c r="C482"/>
  <c r="Q483" l="1"/>
  <c r="H483"/>
  <c r="E483"/>
  <c r="F483" s="1"/>
  <c r="H482"/>
  <c r="Q482"/>
  <c r="F482"/>
  <c r="D482"/>
  <c r="K482"/>
  <c r="A484"/>
  <c r="G484" s="1"/>
  <c r="B484"/>
  <c r="P484" s="1"/>
  <c r="M483"/>
  <c r="J483"/>
  <c r="C483"/>
  <c r="E484" l="1"/>
  <c r="N484" s="1"/>
  <c r="G485"/>
  <c r="N483"/>
  <c r="H484"/>
  <c r="Q484"/>
  <c r="D483"/>
  <c r="K483"/>
  <c r="A485"/>
  <c r="B485"/>
  <c r="P485" s="1"/>
  <c r="M484"/>
  <c r="J484"/>
  <c r="C484"/>
  <c r="Q485" l="1"/>
  <c r="H485"/>
  <c r="E485"/>
  <c r="F485" s="1"/>
  <c r="F484"/>
  <c r="D484"/>
  <c r="K484"/>
  <c r="A486"/>
  <c r="B486"/>
  <c r="P486" s="1"/>
  <c r="M485"/>
  <c r="J485"/>
  <c r="C485"/>
  <c r="E486" l="1"/>
  <c r="N486" s="1"/>
  <c r="G486"/>
  <c r="N485"/>
  <c r="D485"/>
  <c r="K485"/>
  <c r="A487"/>
  <c r="B487"/>
  <c r="P487" s="1"/>
  <c r="M486"/>
  <c r="J486"/>
  <c r="C486"/>
  <c r="E487" l="1"/>
  <c r="F487" s="1"/>
  <c r="G487"/>
  <c r="H486"/>
  <c r="Q486"/>
  <c r="F486"/>
  <c r="D486"/>
  <c r="K486"/>
  <c r="A488"/>
  <c r="G488" s="1"/>
  <c r="B488"/>
  <c r="P488" s="1"/>
  <c r="M487"/>
  <c r="J487"/>
  <c r="C487"/>
  <c r="H488" l="1"/>
  <c r="Q488"/>
  <c r="H487"/>
  <c r="Q487"/>
  <c r="E488"/>
  <c r="F488" s="1"/>
  <c r="N487"/>
  <c r="D487"/>
  <c r="K487"/>
  <c r="A489"/>
  <c r="G489" s="1"/>
  <c r="B489"/>
  <c r="P489" s="1"/>
  <c r="M488"/>
  <c r="J488"/>
  <c r="C488"/>
  <c r="Q489" l="1"/>
  <c r="N488"/>
  <c r="E489"/>
  <c r="G490"/>
  <c r="D488"/>
  <c r="K488"/>
  <c r="A490"/>
  <c r="B490"/>
  <c r="P490" s="1"/>
  <c r="M489"/>
  <c r="J489"/>
  <c r="C489"/>
  <c r="N489" l="1"/>
  <c r="H490"/>
  <c r="Q490"/>
  <c r="E490"/>
  <c r="N490" s="1"/>
  <c r="K489"/>
  <c r="A491"/>
  <c r="B491"/>
  <c r="P491" s="1"/>
  <c r="M490"/>
  <c r="J490"/>
  <c r="C490"/>
  <c r="E491" l="1"/>
  <c r="N491" s="1"/>
  <c r="G491"/>
  <c r="F490"/>
  <c r="D490"/>
  <c r="K490"/>
  <c r="A492"/>
  <c r="B492"/>
  <c r="P492" s="1"/>
  <c r="M491"/>
  <c r="J491"/>
  <c r="C491"/>
  <c r="E492" l="1"/>
  <c r="N492" s="1"/>
  <c r="G492"/>
  <c r="Q491"/>
  <c r="H491"/>
  <c r="F491"/>
  <c r="D491"/>
  <c r="K491"/>
  <c r="A493"/>
  <c r="G493" s="1"/>
  <c r="B493"/>
  <c r="P493" s="1"/>
  <c r="M492"/>
  <c r="J492"/>
  <c r="C492"/>
  <c r="Q493" l="1"/>
  <c r="H493"/>
  <c r="H492"/>
  <c r="Q492"/>
  <c r="E493"/>
  <c r="N493" s="1"/>
  <c r="F492"/>
  <c r="D492"/>
  <c r="K492"/>
  <c r="A494"/>
  <c r="B494"/>
  <c r="P494" s="1"/>
  <c r="M493"/>
  <c r="J493"/>
  <c r="C493"/>
  <c r="E494" l="1"/>
  <c r="N494" s="1"/>
  <c r="F493"/>
  <c r="G494"/>
  <c r="D493"/>
  <c r="K493"/>
  <c r="A495"/>
  <c r="B495"/>
  <c r="P495" s="1"/>
  <c r="M494"/>
  <c r="J494"/>
  <c r="C494"/>
  <c r="E495" l="1"/>
  <c r="F495" s="1"/>
  <c r="G495"/>
  <c r="H494"/>
  <c r="Q494"/>
  <c r="F494"/>
  <c r="D494"/>
  <c r="K494"/>
  <c r="A496"/>
  <c r="G496" s="1"/>
  <c r="B496"/>
  <c r="P496" s="1"/>
  <c r="M495"/>
  <c r="J495"/>
  <c r="C495"/>
  <c r="E496" l="1"/>
  <c r="F496" s="1"/>
  <c r="H496"/>
  <c r="Q496"/>
  <c r="N495"/>
  <c r="Q495"/>
  <c r="H495"/>
  <c r="D495"/>
  <c r="K495"/>
  <c r="A497"/>
  <c r="G497" s="1"/>
  <c r="B497"/>
  <c r="P497" s="1"/>
  <c r="M496"/>
  <c r="J496"/>
  <c r="C496"/>
  <c r="Q497" l="1"/>
  <c r="H497"/>
  <c r="E497"/>
  <c r="N497" s="1"/>
  <c r="N496"/>
  <c r="D496"/>
  <c r="K496"/>
  <c r="A498"/>
  <c r="B498"/>
  <c r="P498" s="1"/>
  <c r="M497"/>
  <c r="J497"/>
  <c r="C497"/>
  <c r="E498" l="1"/>
  <c r="N498" s="1"/>
  <c r="G498"/>
  <c r="F497"/>
  <c r="D497"/>
  <c r="K497"/>
  <c r="A499"/>
  <c r="B499"/>
  <c r="P499" s="1"/>
  <c r="M498"/>
  <c r="J498"/>
  <c r="C498"/>
  <c r="E499" l="1"/>
  <c r="N499" s="1"/>
  <c r="G499"/>
  <c r="H498"/>
  <c r="Q498"/>
  <c r="F498"/>
  <c r="D498"/>
  <c r="K498"/>
  <c r="A500"/>
  <c r="G500" s="1"/>
  <c r="B500"/>
  <c r="P500" s="1"/>
  <c r="M499"/>
  <c r="J499"/>
  <c r="C499"/>
  <c r="H500" l="1"/>
  <c r="Q500"/>
  <c r="Q499"/>
  <c r="H499"/>
  <c r="E500"/>
  <c r="F500" s="1"/>
  <c r="F499"/>
  <c r="D499"/>
  <c r="K499"/>
  <c r="A501"/>
  <c r="G501" s="1"/>
  <c r="B501"/>
  <c r="P501" s="1"/>
  <c r="M500"/>
  <c r="J500"/>
  <c r="C500"/>
  <c r="Q501" l="1"/>
  <c r="N500"/>
  <c r="E501"/>
  <c r="D500"/>
  <c r="K500"/>
  <c r="A502"/>
  <c r="B502"/>
  <c r="P502" s="1"/>
  <c r="M501"/>
  <c r="J501"/>
  <c r="C501"/>
  <c r="E502" l="1"/>
  <c r="N502" s="1"/>
  <c r="G503"/>
  <c r="G502"/>
  <c r="N501"/>
  <c r="K501"/>
  <c r="A503"/>
  <c r="B503"/>
  <c r="P503" s="1"/>
  <c r="M502"/>
  <c r="J502"/>
  <c r="C502"/>
  <c r="H503" l="1"/>
  <c r="Q503"/>
  <c r="H502"/>
  <c r="Q502"/>
  <c r="E503"/>
  <c r="N503" s="1"/>
  <c r="F502"/>
  <c r="D502"/>
  <c r="K502"/>
  <c r="A504"/>
  <c r="G504" s="1"/>
  <c r="B504"/>
  <c r="P504" s="1"/>
  <c r="M503"/>
  <c r="J503"/>
  <c r="C503"/>
  <c r="H504" l="1"/>
  <c r="Q504"/>
  <c r="F503"/>
  <c r="E504"/>
  <c r="N504" s="1"/>
  <c r="D503"/>
  <c r="K503"/>
  <c r="A505"/>
  <c r="B505"/>
  <c r="P505" s="1"/>
  <c r="M504"/>
  <c r="J504"/>
  <c r="C504"/>
  <c r="E505" l="1"/>
  <c r="N505" s="1"/>
  <c r="G505"/>
  <c r="F504"/>
  <c r="D504"/>
  <c r="K504"/>
  <c r="A506"/>
  <c r="B506"/>
  <c r="P506" s="1"/>
  <c r="M505"/>
  <c r="J505"/>
  <c r="C505"/>
  <c r="E506" l="1"/>
  <c r="N506" s="1"/>
  <c r="G506"/>
  <c r="Q505"/>
  <c r="H505"/>
  <c r="F505"/>
  <c r="D505"/>
  <c r="K505"/>
  <c r="A507"/>
  <c r="G507" s="1"/>
  <c r="B507"/>
  <c r="P507" s="1"/>
  <c r="M506"/>
  <c r="J506"/>
  <c r="C506"/>
  <c r="H507" l="1"/>
  <c r="Q507"/>
  <c r="E507"/>
  <c r="F507" s="1"/>
  <c r="H506"/>
  <c r="Q506"/>
  <c r="F506"/>
  <c r="D506"/>
  <c r="K506"/>
  <c r="A508"/>
  <c r="G508" s="1"/>
  <c r="B508"/>
  <c r="P508" s="1"/>
  <c r="M507"/>
  <c r="J507"/>
  <c r="C507"/>
  <c r="E508" l="1"/>
  <c r="N508" s="1"/>
  <c r="G509"/>
  <c r="N507"/>
  <c r="H508"/>
  <c r="Q508"/>
  <c r="D507"/>
  <c r="K507"/>
  <c r="A509"/>
  <c r="B509"/>
  <c r="P509" s="1"/>
  <c r="M508"/>
  <c r="J508"/>
  <c r="C508"/>
  <c r="E509" l="1"/>
  <c r="F509" s="1"/>
  <c r="G510"/>
  <c r="Q509"/>
  <c r="H509"/>
  <c r="F508"/>
  <c r="D508"/>
  <c r="K508"/>
  <c r="A510"/>
  <c r="B510"/>
  <c r="P510" s="1"/>
  <c r="M509"/>
  <c r="J509"/>
  <c r="C509"/>
  <c r="H510" l="1"/>
  <c r="Q510"/>
  <c r="E510"/>
  <c r="N510" s="1"/>
  <c r="G511"/>
  <c r="N509"/>
  <c r="D509"/>
  <c r="K509"/>
  <c r="A511"/>
  <c r="B511"/>
  <c r="P511" s="1"/>
  <c r="M510"/>
  <c r="J510"/>
  <c r="C510"/>
  <c r="F510" l="1"/>
  <c r="Q511"/>
  <c r="H511"/>
  <c r="E511"/>
  <c r="F511" s="1"/>
  <c r="C511"/>
  <c r="K511" s="1"/>
  <c r="D510"/>
  <c r="K510"/>
  <c r="A512"/>
  <c r="B512"/>
  <c r="P512" s="1"/>
  <c r="M511"/>
  <c r="J511"/>
  <c r="C512" l="1"/>
  <c r="K512" s="1"/>
  <c r="N511"/>
  <c r="G512"/>
  <c r="D511"/>
  <c r="B513"/>
  <c r="P513" s="1"/>
  <c r="M512"/>
  <c r="J512"/>
  <c r="A513"/>
  <c r="G513" s="1"/>
  <c r="E512"/>
  <c r="Q513" l="1"/>
  <c r="E513"/>
  <c r="G514"/>
  <c r="H512"/>
  <c r="Q512"/>
  <c r="D512"/>
  <c r="F512"/>
  <c r="N512"/>
  <c r="B514"/>
  <c r="P514" s="1"/>
  <c r="M513"/>
  <c r="J513"/>
  <c r="A514"/>
  <c r="C514" s="1"/>
  <c r="C513"/>
  <c r="N513" l="1"/>
  <c r="H514"/>
  <c r="Q514"/>
  <c r="E514"/>
  <c r="N514" s="1"/>
  <c r="D514"/>
  <c r="K514"/>
  <c r="B515"/>
  <c r="P515" s="1"/>
  <c r="M514"/>
  <c r="J514"/>
  <c r="K513"/>
  <c r="A515"/>
  <c r="G515" s="1"/>
  <c r="F514" l="1"/>
  <c r="Q515"/>
  <c r="H515"/>
  <c r="G516"/>
  <c r="A516"/>
  <c r="C515"/>
  <c r="E515"/>
  <c r="B516"/>
  <c r="P516" s="1"/>
  <c r="M515"/>
  <c r="J515"/>
  <c r="H516" l="1"/>
  <c r="Q516"/>
  <c r="E516"/>
  <c r="F516" s="1"/>
  <c r="D515"/>
  <c r="K515"/>
  <c r="A517"/>
  <c r="C516"/>
  <c r="F515"/>
  <c r="N515"/>
  <c r="B517"/>
  <c r="P517" s="1"/>
  <c r="M516"/>
  <c r="J516"/>
  <c r="E517" l="1"/>
  <c r="N517" s="1"/>
  <c r="G517"/>
  <c r="N516"/>
  <c r="B518"/>
  <c r="P518" s="1"/>
  <c r="M517"/>
  <c r="J517"/>
  <c r="A518"/>
  <c r="C517"/>
  <c r="D516"/>
  <c r="K516"/>
  <c r="E518" l="1"/>
  <c r="N518" s="1"/>
  <c r="G519"/>
  <c r="F517"/>
  <c r="G518"/>
  <c r="Q517"/>
  <c r="H517"/>
  <c r="B519"/>
  <c r="P519" s="1"/>
  <c r="M518"/>
  <c r="J518"/>
  <c r="D517"/>
  <c r="K517"/>
  <c r="A519"/>
  <c r="C518"/>
  <c r="H519" l="1"/>
  <c r="Q519"/>
  <c r="H518"/>
  <c r="Q518"/>
  <c r="E519"/>
  <c r="F519" s="1"/>
  <c r="F518"/>
  <c r="C519"/>
  <c r="D519" s="1"/>
  <c r="D518"/>
  <c r="K518"/>
  <c r="B520"/>
  <c r="P520" s="1"/>
  <c r="M519"/>
  <c r="J519"/>
  <c r="A520"/>
  <c r="K519" l="1"/>
  <c r="C520"/>
  <c r="K520" s="1"/>
  <c r="G521"/>
  <c r="G520"/>
  <c r="N519"/>
  <c r="E520"/>
  <c r="F520" s="1"/>
  <c r="A521"/>
  <c r="B521"/>
  <c r="P521" s="1"/>
  <c r="M520"/>
  <c r="J520"/>
  <c r="D520" l="1"/>
  <c r="H520"/>
  <c r="Q520"/>
  <c r="Q521"/>
  <c r="H521"/>
  <c r="G522"/>
  <c r="N520"/>
  <c r="A522"/>
  <c r="C522"/>
  <c r="B522"/>
  <c r="P522" s="1"/>
  <c r="M521"/>
  <c r="J521"/>
  <c r="E521"/>
  <c r="C521"/>
  <c r="H522" l="1"/>
  <c r="Q522"/>
  <c r="E522"/>
  <c r="N522" s="1"/>
  <c r="G523"/>
  <c r="A523"/>
  <c r="D522"/>
  <c r="K522"/>
  <c r="B523"/>
  <c r="P523" s="1"/>
  <c r="M522"/>
  <c r="J522"/>
  <c r="F521"/>
  <c r="N521"/>
  <c r="D521"/>
  <c r="K521"/>
  <c r="F522" l="1"/>
  <c r="Q523"/>
  <c r="H523"/>
  <c r="E523"/>
  <c r="N523" s="1"/>
  <c r="G524"/>
  <c r="A524"/>
  <c r="B524"/>
  <c r="P524" s="1"/>
  <c r="M523"/>
  <c r="J523"/>
  <c r="C523"/>
  <c r="H524" l="1"/>
  <c r="Q524"/>
  <c r="C524"/>
  <c r="K524" s="1"/>
  <c r="F523"/>
  <c r="E524"/>
  <c r="N524" s="1"/>
  <c r="D523"/>
  <c r="K523"/>
  <c r="A525"/>
  <c r="G525" s="1"/>
  <c r="B525"/>
  <c r="P525" s="1"/>
  <c r="M524"/>
  <c r="J524"/>
  <c r="G526" l="1"/>
  <c r="Q525"/>
  <c r="D524"/>
  <c r="F524"/>
  <c r="A526"/>
  <c r="B526"/>
  <c r="P526" s="1"/>
  <c r="M525"/>
  <c r="J525"/>
  <c r="H526" l="1"/>
  <c r="Q526"/>
  <c r="G527"/>
  <c r="E526"/>
  <c r="N526" s="1"/>
  <c r="A527"/>
  <c r="K525"/>
  <c r="B527"/>
  <c r="P527" s="1"/>
  <c r="M526"/>
  <c r="J526"/>
  <c r="N525"/>
  <c r="Q527" l="1"/>
  <c r="H527"/>
  <c r="K527"/>
  <c r="F526"/>
  <c r="E527"/>
  <c r="N527" s="1"/>
  <c r="K526"/>
  <c r="B528"/>
  <c r="P528" s="1"/>
  <c r="M527"/>
  <c r="J527"/>
  <c r="A528"/>
  <c r="G528" s="1"/>
  <c r="H528" l="1"/>
  <c r="Q528"/>
  <c r="K528"/>
  <c r="F527"/>
  <c r="E528"/>
  <c r="N528" s="1"/>
  <c r="B529"/>
  <c r="P529" s="1"/>
  <c r="M528"/>
  <c r="J528"/>
  <c r="A529"/>
  <c r="G529" s="1"/>
  <c r="Q529" l="1"/>
  <c r="H529"/>
  <c r="F528"/>
  <c r="E529"/>
  <c r="F529" s="1"/>
  <c r="B530"/>
  <c r="P530" s="1"/>
  <c r="M529"/>
  <c r="J529"/>
  <c r="A530"/>
  <c r="G530" s="1"/>
  <c r="K529" l="1"/>
  <c r="H530"/>
  <c r="Q530"/>
  <c r="E530"/>
  <c r="N530" s="1"/>
  <c r="N529"/>
  <c r="K530"/>
  <c r="B531"/>
  <c r="P531" s="1"/>
  <c r="M530"/>
  <c r="J530"/>
  <c r="A531"/>
  <c r="G531" s="1"/>
  <c r="F530" l="1"/>
  <c r="E531"/>
  <c r="N531" s="1"/>
  <c r="Q531"/>
  <c r="H531"/>
  <c r="B532"/>
  <c r="P532" s="1"/>
  <c r="M531"/>
  <c r="J531"/>
  <c r="A532"/>
  <c r="G532" s="1"/>
  <c r="K531" l="1"/>
  <c r="F531"/>
  <c r="H532"/>
  <c r="Q532"/>
  <c r="K532"/>
  <c r="E532"/>
  <c r="N532" s="1"/>
  <c r="B533"/>
  <c r="P533" s="1"/>
  <c r="M532"/>
  <c r="J532"/>
  <c r="A533"/>
  <c r="E533" l="1"/>
  <c r="N533" s="1"/>
  <c r="G533"/>
  <c r="F532"/>
  <c r="K533"/>
  <c r="B534"/>
  <c r="P534" s="1"/>
  <c r="M533"/>
  <c r="J533"/>
  <c r="A534"/>
  <c r="G534" s="1"/>
  <c r="Q533" l="1"/>
  <c r="H533"/>
  <c r="H534"/>
  <c r="Q534"/>
  <c r="F533"/>
  <c r="E534"/>
  <c r="F534" s="1"/>
  <c r="B535"/>
  <c r="P535" s="1"/>
  <c r="M534"/>
  <c r="J534"/>
  <c r="A535"/>
  <c r="G535" s="1"/>
  <c r="K534" l="1"/>
  <c r="H535"/>
  <c r="Q535"/>
  <c r="N534"/>
  <c r="E535"/>
  <c r="N535" s="1"/>
  <c r="B536"/>
  <c r="P536" s="1"/>
  <c r="M535"/>
  <c r="J535"/>
  <c r="A536"/>
  <c r="G536" s="1"/>
  <c r="K535" l="1"/>
  <c r="H536"/>
  <c r="Q536"/>
  <c r="K536"/>
  <c r="E536"/>
  <c r="N536" s="1"/>
  <c r="F535"/>
  <c r="B537"/>
  <c r="P537" s="1"/>
  <c r="M536"/>
  <c r="J536"/>
  <c r="A537"/>
  <c r="G537" l="1"/>
  <c r="F536"/>
  <c r="B538"/>
  <c r="P538" s="1"/>
  <c r="M537"/>
  <c r="J537"/>
  <c r="A538"/>
  <c r="N537" l="1"/>
  <c r="K537"/>
  <c r="Q538"/>
  <c r="Q537"/>
  <c r="N538"/>
  <c r="B539"/>
  <c r="P539" s="1"/>
  <c r="M538"/>
  <c r="J538"/>
  <c r="A539"/>
  <c r="Q539" l="1"/>
  <c r="N539"/>
  <c r="K538"/>
  <c r="K539"/>
  <c r="B540"/>
  <c r="P540" s="1"/>
  <c r="M539"/>
  <c r="J539"/>
  <c r="A540"/>
  <c r="Q540" l="1"/>
  <c r="N540"/>
  <c r="K540"/>
  <c r="B541"/>
  <c r="P541" s="1"/>
  <c r="M540"/>
  <c r="J540"/>
  <c r="A541"/>
  <c r="K541" l="1"/>
  <c r="N541"/>
  <c r="B542"/>
  <c r="P542" s="1"/>
  <c r="M541"/>
  <c r="J541"/>
  <c r="A542"/>
  <c r="Q542" l="1"/>
  <c r="Q541"/>
  <c r="B543"/>
  <c r="P543" s="1"/>
  <c r="M542"/>
  <c r="J542"/>
  <c r="A543"/>
  <c r="K542" l="1"/>
  <c r="N542"/>
  <c r="K543"/>
  <c r="B544"/>
  <c r="P544" s="1"/>
  <c r="M543"/>
  <c r="J543"/>
  <c r="A544"/>
  <c r="Q544" l="1"/>
  <c r="N543"/>
  <c r="Q543"/>
  <c r="B545"/>
  <c r="P545" s="1"/>
  <c r="M544"/>
  <c r="J544"/>
  <c r="A545"/>
  <c r="N545" l="1"/>
  <c r="N544"/>
  <c r="K544"/>
  <c r="K545"/>
  <c r="B546"/>
  <c r="P546" s="1"/>
  <c r="M545"/>
  <c r="J545"/>
  <c r="A546"/>
  <c r="Q545" l="1"/>
  <c r="Q546"/>
  <c r="N546"/>
  <c r="K546"/>
  <c r="B547"/>
  <c r="P547" s="1"/>
  <c r="M546"/>
  <c r="J546"/>
  <c r="A547"/>
  <c r="N547" l="1"/>
  <c r="K547"/>
  <c r="B548"/>
  <c r="P548" s="1"/>
  <c r="M547"/>
  <c r="J547"/>
  <c r="A548"/>
  <c r="Q548" l="1"/>
  <c r="Q547"/>
  <c r="B549"/>
  <c r="P549" s="1"/>
  <c r="M548"/>
  <c r="J548"/>
  <c r="A549"/>
  <c r="N548" l="1"/>
  <c r="K548"/>
  <c r="B550"/>
  <c r="P550" s="1"/>
  <c r="M549"/>
  <c r="N549" s="1"/>
  <c r="J549"/>
  <c r="K549" s="1"/>
  <c r="A550"/>
  <c r="Q550" l="1"/>
  <c r="Q549"/>
  <c r="N550"/>
  <c r="K550"/>
  <c r="B551"/>
  <c r="P551" s="1"/>
  <c r="M550"/>
  <c r="J550"/>
  <c r="A551"/>
  <c r="K551" l="1"/>
  <c r="Q551"/>
  <c r="N551"/>
  <c r="B552"/>
  <c r="P552" s="1"/>
  <c r="M551"/>
  <c r="J551"/>
  <c r="A552"/>
  <c r="B553" l="1"/>
  <c r="P553" s="1"/>
  <c r="M552"/>
  <c r="J552"/>
  <c r="A553"/>
  <c r="Q553" l="1"/>
  <c r="N552"/>
  <c r="Q552"/>
  <c r="N553"/>
  <c r="K553"/>
  <c r="K552"/>
  <c r="B554"/>
  <c r="P554" s="1"/>
  <c r="M553"/>
  <c r="J553"/>
  <c r="A554"/>
  <c r="K554" l="1"/>
  <c r="B555"/>
  <c r="P555" s="1"/>
  <c r="M554"/>
  <c r="J554"/>
  <c r="A555"/>
  <c r="Q555" l="1"/>
  <c r="Q554"/>
  <c r="N554"/>
  <c r="N555"/>
  <c r="K555"/>
  <c r="B556"/>
  <c r="P556" s="1"/>
  <c r="M555"/>
  <c r="J555"/>
  <c r="A556"/>
  <c r="K556" l="1"/>
  <c r="Q556"/>
  <c r="N556"/>
  <c r="B557"/>
  <c r="P557" s="1"/>
  <c r="M556"/>
  <c r="J556"/>
  <c r="A557"/>
  <c r="Q557" l="1"/>
  <c r="N557"/>
  <c r="K557"/>
  <c r="B558"/>
  <c r="P558" s="1"/>
  <c r="M557"/>
  <c r="J557"/>
  <c r="A558"/>
  <c r="Q558" l="1"/>
  <c r="N558"/>
  <c r="K558"/>
  <c r="B559"/>
  <c r="P559" s="1"/>
  <c r="M558"/>
  <c r="J558"/>
  <c r="A559"/>
  <c r="Q559" l="1"/>
  <c r="N559"/>
  <c r="B560"/>
  <c r="P560" s="1"/>
  <c r="M559"/>
  <c r="J559"/>
  <c r="A560"/>
  <c r="K559" l="1"/>
  <c r="Q560"/>
  <c r="N560"/>
  <c r="B561"/>
  <c r="P561" s="1"/>
  <c r="M560"/>
  <c r="J560"/>
  <c r="A561"/>
  <c r="Q561" l="1"/>
  <c r="N561"/>
  <c r="K560"/>
  <c r="B562"/>
  <c r="P562" s="1"/>
  <c r="M561"/>
  <c r="J561"/>
  <c r="A562"/>
  <c r="K562" l="1"/>
  <c r="K561"/>
  <c r="Q562"/>
  <c r="N562"/>
  <c r="B563"/>
  <c r="P563" s="1"/>
  <c r="M562"/>
  <c r="J562"/>
  <c r="A563"/>
  <c r="Q563" l="1"/>
  <c r="N563"/>
  <c r="K563"/>
  <c r="B564"/>
  <c r="P564" s="1"/>
  <c r="M563"/>
  <c r="J563"/>
  <c r="A564"/>
  <c r="Q564" l="1"/>
  <c r="N564"/>
  <c r="K564"/>
  <c r="B565"/>
  <c r="P565" s="1"/>
  <c r="M564"/>
  <c r="J564"/>
  <c r="A565"/>
  <c r="Q565" l="1"/>
  <c r="N565"/>
  <c r="B566"/>
  <c r="P566" s="1"/>
  <c r="M565"/>
  <c r="J565"/>
  <c r="A566"/>
  <c r="K565" l="1"/>
  <c r="Q566"/>
  <c r="N566"/>
  <c r="B567"/>
  <c r="P567" s="1"/>
  <c r="M566"/>
  <c r="J566"/>
  <c r="A567"/>
  <c r="K566" l="1"/>
  <c r="Q567"/>
  <c r="K567"/>
  <c r="B568"/>
  <c r="P568" s="1"/>
  <c r="M567"/>
  <c r="J567"/>
  <c r="A568"/>
  <c r="K568" l="1"/>
  <c r="N567"/>
  <c r="Q568"/>
  <c r="N568"/>
  <c r="B569"/>
  <c r="P569" s="1"/>
  <c r="M568"/>
  <c r="J568"/>
  <c r="A569"/>
  <c r="Q569" l="1"/>
  <c r="N569"/>
  <c r="K569"/>
  <c r="B570"/>
  <c r="P570" s="1"/>
  <c r="M569"/>
  <c r="J569"/>
  <c r="A570"/>
  <c r="Q570" l="1"/>
  <c r="M570"/>
  <c r="J570"/>
  <c r="B571"/>
  <c r="P571" s="1"/>
  <c r="A571"/>
  <c r="N570" l="1"/>
  <c r="K570"/>
  <c r="Q571"/>
  <c r="K571"/>
  <c r="A572"/>
  <c r="M571"/>
  <c r="J571"/>
  <c r="B572"/>
  <c r="P572" s="1"/>
  <c r="N572" l="1"/>
  <c r="N571"/>
  <c r="A573"/>
  <c r="K572"/>
  <c r="B573"/>
  <c r="P573" s="1"/>
  <c r="M572"/>
  <c r="J572"/>
  <c r="Q572" l="1"/>
  <c r="Q573"/>
  <c r="N573"/>
  <c r="B574"/>
  <c r="P574" s="1"/>
  <c r="M573"/>
  <c r="J573"/>
  <c r="A574"/>
  <c r="N574" l="1"/>
  <c r="K573"/>
  <c r="B575"/>
  <c r="P575" s="1"/>
  <c r="M574"/>
  <c r="J574"/>
  <c r="A575"/>
  <c r="Q575" l="1"/>
  <c r="N575"/>
  <c r="Q574"/>
  <c r="K574"/>
  <c r="B576"/>
  <c r="P576" s="1"/>
  <c r="M575"/>
  <c r="J575"/>
  <c r="A576"/>
  <c r="N576" l="1"/>
  <c r="K575"/>
  <c r="Q576"/>
  <c r="A577"/>
  <c r="B577"/>
  <c r="P577" s="1"/>
  <c r="M576"/>
  <c r="J576"/>
  <c r="N577" l="1"/>
  <c r="K576"/>
  <c r="A578"/>
  <c r="B578"/>
  <c r="P578" s="1"/>
  <c r="M577"/>
  <c r="J577"/>
  <c r="Q578" l="1"/>
  <c r="Q577"/>
  <c r="N578"/>
  <c r="K577"/>
  <c r="B579"/>
  <c r="P579" s="1"/>
  <c r="M578"/>
  <c r="J578"/>
  <c r="A579"/>
  <c r="N579" l="1"/>
  <c r="K578"/>
  <c r="B580"/>
  <c r="P580" s="1"/>
  <c r="M579"/>
  <c r="J579"/>
  <c r="A580"/>
  <c r="Q580" l="1"/>
  <c r="K580"/>
  <c r="Q579"/>
  <c r="N580"/>
  <c r="K579"/>
  <c r="B581"/>
  <c r="P581" s="1"/>
  <c r="M580"/>
  <c r="J580"/>
  <c r="A581"/>
  <c r="K581" l="1"/>
  <c r="N581"/>
  <c r="A582"/>
  <c r="B582"/>
  <c r="P582" s="1"/>
  <c r="M581"/>
  <c r="J581"/>
  <c r="Q582" l="1"/>
  <c r="N582"/>
  <c r="Q581"/>
  <c r="A583"/>
  <c r="B583"/>
  <c r="P583" s="1"/>
  <c r="M582"/>
  <c r="J582"/>
  <c r="Q583" l="1"/>
  <c r="N583"/>
  <c r="K583"/>
  <c r="K582"/>
  <c r="A584"/>
  <c r="B584"/>
  <c r="P584" s="1"/>
  <c r="M583"/>
  <c r="J583"/>
  <c r="Q584" l="1"/>
  <c r="A585"/>
  <c r="B585"/>
  <c r="P585" s="1"/>
  <c r="M584"/>
  <c r="J584"/>
  <c r="Q585" l="1"/>
  <c r="A586"/>
  <c r="B586"/>
  <c r="P586" s="1"/>
  <c r="M585"/>
  <c r="J585"/>
  <c r="K584"/>
  <c r="N584"/>
  <c r="N585" l="1"/>
  <c r="Q586"/>
  <c r="N586"/>
  <c r="K585"/>
  <c r="A587"/>
  <c r="B587"/>
  <c r="P587" s="1"/>
  <c r="M586"/>
  <c r="J586"/>
  <c r="N587" l="1"/>
  <c r="K586"/>
  <c r="A588"/>
  <c r="B588"/>
  <c r="P588" s="1"/>
  <c r="M587"/>
  <c r="J587"/>
  <c r="Q587" l="1"/>
  <c r="K587"/>
  <c r="A589"/>
  <c r="B589"/>
  <c r="P589" s="1"/>
  <c r="M588"/>
  <c r="J588"/>
  <c r="Q589" l="1"/>
  <c r="Q588"/>
  <c r="K588"/>
  <c r="N588"/>
  <c r="A590"/>
  <c r="B590"/>
  <c r="P590" s="1"/>
  <c r="M589"/>
  <c r="J589"/>
  <c r="Q590" l="1"/>
  <c r="N589"/>
  <c r="N590"/>
  <c r="K589"/>
  <c r="A591"/>
  <c r="B591"/>
  <c r="P591" s="1"/>
  <c r="M590"/>
  <c r="J590"/>
  <c r="N591" l="1"/>
  <c r="K590"/>
  <c r="A592"/>
  <c r="B592"/>
  <c r="P592" s="1"/>
  <c r="M591"/>
  <c r="J591"/>
  <c r="N592" l="1"/>
  <c r="Q591"/>
  <c r="K591"/>
  <c r="A593"/>
  <c r="B593"/>
  <c r="P593" s="1"/>
  <c r="M592"/>
  <c r="J592"/>
  <c r="Q593" l="1"/>
  <c r="Q592"/>
  <c r="K592"/>
  <c r="A594"/>
  <c r="B594"/>
  <c r="P594" s="1"/>
  <c r="M593"/>
  <c r="J593"/>
  <c r="N593" l="1"/>
  <c r="K593"/>
  <c r="A595"/>
  <c r="B595"/>
  <c r="P595" s="1"/>
  <c r="M594"/>
  <c r="J594"/>
  <c r="N594" l="1"/>
  <c r="Q594"/>
  <c r="Q595"/>
  <c r="N595"/>
  <c r="B596"/>
  <c r="P596" s="1"/>
  <c r="M595"/>
  <c r="J595"/>
  <c r="A596"/>
  <c r="K594"/>
  <c r="B597" l="1"/>
  <c r="P597" s="1"/>
  <c r="M596"/>
  <c r="J596"/>
  <c r="K595"/>
  <c r="A597"/>
  <c r="Q597" l="1"/>
  <c r="N596"/>
  <c r="N597"/>
  <c r="K596"/>
  <c r="Q596"/>
  <c r="K597"/>
  <c r="B598"/>
  <c r="P598" s="1"/>
  <c r="M597"/>
  <c r="J597"/>
  <c r="A598"/>
  <c r="Q598" l="1"/>
  <c r="K598"/>
  <c r="B599"/>
  <c r="P599" s="1"/>
  <c r="M598"/>
  <c r="J598"/>
  <c r="A599"/>
  <c r="K599" l="1"/>
  <c r="N598"/>
  <c r="N599"/>
  <c r="B600"/>
  <c r="M599"/>
  <c r="J599"/>
  <c r="A600"/>
  <c r="A601" l="1"/>
  <c r="P600"/>
  <c r="B601"/>
  <c r="N600"/>
  <c r="N14" s="1"/>
  <c r="Q599"/>
  <c r="M600"/>
  <c r="J600"/>
  <c r="G14" l="1"/>
  <c r="H549" s="1"/>
  <c r="Q600"/>
  <c r="Q14" s="1"/>
  <c r="C14"/>
  <c r="A602"/>
  <c r="N601"/>
  <c r="M601"/>
  <c r="B602"/>
  <c r="P601"/>
  <c r="J601"/>
  <c r="K600"/>
  <c r="K14" s="1"/>
  <c r="H453"/>
  <c r="H321"/>
  <c r="E14"/>
  <c r="H381"/>
  <c r="D537" l="1"/>
  <c r="D549"/>
  <c r="F525"/>
  <c r="F549"/>
  <c r="H537"/>
  <c r="H525"/>
  <c r="H465"/>
  <c r="H501"/>
  <c r="H476"/>
  <c r="H489"/>
  <c r="H513"/>
  <c r="H141"/>
  <c r="F537"/>
  <c r="D391"/>
  <c r="D268"/>
  <c r="D214"/>
  <c r="D303"/>
  <c r="D231"/>
  <c r="D289"/>
  <c r="D441"/>
  <c r="D417"/>
  <c r="D312"/>
  <c r="D272"/>
  <c r="D247"/>
  <c r="D232"/>
  <c r="D39"/>
  <c r="D319"/>
  <c r="D274"/>
  <c r="D255"/>
  <c r="D233"/>
  <c r="D64"/>
  <c r="D325"/>
  <c r="D275"/>
  <c r="D257"/>
  <c r="D234"/>
  <c r="D67"/>
  <c r="D331"/>
  <c r="D287"/>
  <c r="D259"/>
  <c r="D235"/>
  <c r="D127"/>
  <c r="D465"/>
  <c r="D355"/>
  <c r="D262"/>
  <c r="D240"/>
  <c r="D200"/>
  <c r="D513"/>
  <c r="D302"/>
  <c r="D241"/>
  <c r="D453"/>
  <c r="D525"/>
  <c r="D404"/>
  <c r="D269"/>
  <c r="D246"/>
  <c r="D40"/>
  <c r="D343"/>
  <c r="D288"/>
  <c r="D261"/>
  <c r="D239"/>
  <c r="D197"/>
  <c r="D476"/>
  <c r="J602"/>
  <c r="P602"/>
  <c r="M602"/>
  <c r="B603"/>
  <c r="N602"/>
  <c r="K602"/>
  <c r="A603"/>
  <c r="D216"/>
  <c r="D69"/>
  <c r="D428"/>
  <c r="D359"/>
  <c r="D307"/>
  <c r="D276"/>
  <c r="D263"/>
  <c r="D249"/>
  <c r="D236"/>
  <c r="D217"/>
  <c r="D83"/>
  <c r="D17"/>
  <c r="D381"/>
  <c r="D308"/>
  <c r="D279"/>
  <c r="D264"/>
  <c r="D251"/>
  <c r="D237"/>
  <c r="D228"/>
  <c r="D110"/>
  <c r="D23"/>
  <c r="D489"/>
  <c r="D283"/>
  <c r="D266"/>
  <c r="D253"/>
  <c r="D238"/>
  <c r="D229"/>
  <c r="D117"/>
  <c r="D37"/>
  <c r="D501"/>
  <c r="K601"/>
  <c r="F501"/>
  <c r="F513"/>
  <c r="F428"/>
  <c r="F391"/>
  <c r="F381"/>
  <c r="F441"/>
  <c r="F453"/>
  <c r="F261"/>
  <c r="F295"/>
  <c r="F489"/>
  <c r="F465"/>
  <c r="F237"/>
  <c r="F476"/>
  <c r="F404"/>
  <c r="F417"/>
  <c r="F327"/>
  <c r="F377"/>
  <c r="F353"/>
  <c r="F117"/>
  <c r="F366"/>
  <c r="F141"/>
  <c r="F368"/>
  <c r="F165"/>
  <c r="F371"/>
  <c r="F213"/>
  <c r="H14" l="1"/>
  <c r="R14" s="1"/>
  <c r="D14"/>
  <c r="L14" s="1"/>
  <c r="A604"/>
  <c r="P603"/>
  <c r="B604"/>
  <c r="J603"/>
  <c r="M603"/>
  <c r="F14"/>
  <c r="O14" s="1"/>
  <c r="N604" l="1"/>
  <c r="K603"/>
  <c r="A605"/>
  <c r="N603"/>
  <c r="J604"/>
  <c r="M604"/>
  <c r="P604"/>
  <c r="B605"/>
  <c r="K605" l="1"/>
  <c r="A606"/>
  <c r="P605"/>
  <c r="B606"/>
  <c r="J605"/>
  <c r="M605"/>
  <c r="K604"/>
  <c r="J606" l="1"/>
  <c r="M606"/>
  <c r="B607"/>
  <c r="P606"/>
  <c r="N606"/>
  <c r="A607"/>
  <c r="N605"/>
  <c r="K607" l="1"/>
  <c r="K606"/>
  <c r="J607"/>
  <c r="M607"/>
  <c r="P607"/>
  <c r="B608"/>
  <c r="A608"/>
  <c r="A609" l="1"/>
  <c r="N607"/>
  <c r="B609"/>
  <c r="P608"/>
  <c r="M608"/>
  <c r="J608"/>
  <c r="J609" l="1"/>
  <c r="M609"/>
  <c r="P609"/>
  <c r="B610"/>
  <c r="A610"/>
  <c r="K609"/>
  <c r="K608"/>
  <c r="N608"/>
  <c r="N609" l="1"/>
  <c r="M610"/>
  <c r="P610"/>
  <c r="B611"/>
  <c r="J610"/>
  <c r="A611"/>
  <c r="K611" l="1"/>
  <c r="N611"/>
  <c r="N610"/>
  <c r="J611"/>
  <c r="M611"/>
  <c r="P611"/>
  <c r="B612"/>
  <c r="K610"/>
  <c r="A612"/>
  <c r="K612" l="1"/>
  <c r="M612"/>
  <c r="P612"/>
  <c r="B613"/>
  <c r="J612"/>
  <c r="A613"/>
  <c r="K613" l="1"/>
  <c r="N612"/>
  <c r="A614"/>
  <c r="J613"/>
  <c r="P613"/>
  <c r="B614"/>
  <c r="M613"/>
  <c r="P614" l="1"/>
  <c r="M614"/>
  <c r="B615"/>
  <c r="J614"/>
  <c r="K614"/>
  <c r="N613"/>
  <c r="A615"/>
  <c r="N614" l="1"/>
  <c r="N615"/>
  <c r="J615"/>
  <c r="P615"/>
  <c r="B616"/>
  <c r="M615"/>
  <c r="A616"/>
  <c r="A617" l="1"/>
  <c r="K615"/>
  <c r="P616"/>
  <c r="B617"/>
  <c r="J616"/>
  <c r="M616"/>
  <c r="K616" l="1"/>
  <c r="B618"/>
  <c r="J617"/>
  <c r="M617"/>
  <c r="P617"/>
  <c r="A618"/>
  <c r="K617"/>
  <c r="N616"/>
  <c r="N618" l="1"/>
  <c r="P618"/>
  <c r="B619"/>
  <c r="J618"/>
  <c r="M618"/>
  <c r="A619"/>
  <c r="N617"/>
  <c r="N619" l="1"/>
  <c r="K619"/>
  <c r="B620"/>
  <c r="P619"/>
  <c r="J619"/>
  <c r="M619"/>
  <c r="K618"/>
  <c r="A620"/>
  <c r="A621" l="1"/>
  <c r="B621"/>
  <c r="M620"/>
  <c r="P620"/>
  <c r="J620"/>
  <c r="A622" l="1"/>
  <c r="K620"/>
  <c r="P621"/>
  <c r="J621"/>
  <c r="M621"/>
  <c r="B622"/>
  <c r="N620"/>
  <c r="A623" l="1"/>
  <c r="B623"/>
  <c r="J622"/>
  <c r="M622"/>
  <c r="P622"/>
  <c r="K621"/>
  <c r="N621"/>
  <c r="K622" l="1"/>
  <c r="N622"/>
  <c r="K623"/>
  <c r="N623"/>
  <c r="A624"/>
  <c r="M623"/>
  <c r="P623"/>
  <c r="J623"/>
  <c r="B624"/>
  <c r="N624" l="1"/>
  <c r="K624"/>
  <c r="A625"/>
  <c r="P624"/>
  <c r="B625"/>
  <c r="J624"/>
  <c r="M624"/>
  <c r="J625" l="1"/>
  <c r="M625"/>
  <c r="P625"/>
  <c r="B626"/>
  <c r="A626"/>
  <c r="K625"/>
  <c r="N625" l="1"/>
  <c r="M626"/>
  <c r="B627"/>
  <c r="J626"/>
  <c r="P626"/>
  <c r="A627"/>
  <c r="N626"/>
  <c r="A628" l="1"/>
  <c r="K627"/>
  <c r="M627"/>
  <c r="B628"/>
  <c r="J627"/>
  <c r="P627"/>
  <c r="K626"/>
  <c r="A629" l="1"/>
  <c r="N627"/>
  <c r="M628"/>
  <c r="B629"/>
  <c r="P628"/>
  <c r="J628"/>
  <c r="A630" l="1"/>
  <c r="M629"/>
  <c r="P629"/>
  <c r="B630"/>
  <c r="J629"/>
  <c r="K628"/>
  <c r="N628"/>
  <c r="B631" l="1"/>
  <c r="J630"/>
  <c r="M630"/>
  <c r="P630"/>
  <c r="N629"/>
  <c r="A631"/>
  <c r="K629"/>
  <c r="P631" l="1"/>
  <c r="M631"/>
  <c r="B632"/>
  <c r="J631"/>
  <c r="N631"/>
  <c r="A632"/>
  <c r="K630"/>
  <c r="N630"/>
  <c r="A633" l="1"/>
  <c r="B633"/>
  <c r="P632"/>
  <c r="J632"/>
  <c r="M632"/>
  <c r="K631"/>
  <c r="A634" l="1"/>
  <c r="N632"/>
  <c r="K632"/>
  <c r="J633"/>
  <c r="M633"/>
  <c r="P633"/>
  <c r="B634"/>
  <c r="K634" l="1"/>
  <c r="A635"/>
  <c r="B635"/>
  <c r="P634"/>
  <c r="J634"/>
  <c r="M634"/>
  <c r="K633"/>
  <c r="N633"/>
  <c r="K635" l="1"/>
  <c r="A636"/>
  <c r="N634"/>
  <c r="B636"/>
  <c r="J635"/>
  <c r="M635"/>
  <c r="P635"/>
  <c r="B637" l="1"/>
  <c r="M636"/>
  <c r="J636"/>
  <c r="P636"/>
  <c r="A637"/>
  <c r="N635"/>
  <c r="N636" l="1"/>
  <c r="K636"/>
  <c r="B638"/>
  <c r="J637"/>
  <c r="M637"/>
  <c r="P637"/>
  <c r="K637"/>
  <c r="A638"/>
  <c r="A639" l="1"/>
  <c r="J638"/>
  <c r="B639"/>
  <c r="M638"/>
  <c r="P638"/>
  <c r="N637"/>
  <c r="N638" l="1"/>
  <c r="N639"/>
  <c r="J639"/>
  <c r="M639"/>
  <c r="P639"/>
  <c r="B640"/>
  <c r="K638"/>
  <c r="A640"/>
  <c r="N640" l="1"/>
  <c r="A641"/>
  <c r="K639"/>
  <c r="B641"/>
  <c r="P640"/>
  <c r="J640"/>
  <c r="M640"/>
  <c r="P641" l="1"/>
  <c r="B642"/>
  <c r="M641"/>
  <c r="J641"/>
  <c r="K641"/>
  <c r="N641"/>
  <c r="A642"/>
  <c r="K640"/>
  <c r="K642" l="1"/>
  <c r="P642"/>
  <c r="M642"/>
  <c r="B643"/>
  <c r="J642"/>
  <c r="A643"/>
  <c r="N643" l="1"/>
  <c r="P643"/>
  <c r="J643"/>
  <c r="M643"/>
  <c r="B644"/>
  <c r="A644"/>
  <c r="N642"/>
  <c r="K644" l="1"/>
  <c r="A645"/>
  <c r="K643"/>
  <c r="M644"/>
  <c r="J644"/>
  <c r="B645"/>
  <c r="P644"/>
  <c r="B646" l="1"/>
  <c r="J645"/>
  <c r="M645"/>
  <c r="P645"/>
  <c r="A646"/>
  <c r="N644"/>
  <c r="N645" l="1"/>
  <c r="J646"/>
  <c r="B647"/>
  <c r="M646"/>
  <c r="P646"/>
  <c r="K645"/>
  <c r="K646"/>
  <c r="N646"/>
  <c r="A647"/>
  <c r="B648" l="1"/>
  <c r="J647"/>
  <c r="M647"/>
  <c r="P647"/>
  <c r="N647"/>
  <c r="K647"/>
  <c r="A648"/>
  <c r="A649" l="1"/>
  <c r="N648"/>
  <c r="B649"/>
  <c r="P648"/>
  <c r="J648"/>
  <c r="M648"/>
  <c r="K649" l="1"/>
  <c r="A650"/>
  <c r="K648"/>
  <c r="P649"/>
  <c r="B650"/>
  <c r="J649"/>
  <c r="M649"/>
  <c r="K650" l="1"/>
  <c r="P650"/>
  <c r="M650"/>
  <c r="J650"/>
  <c r="N650"/>
  <c r="N649"/>
</calcChain>
</file>

<file path=xl/sharedStrings.xml><?xml version="1.0" encoding="utf-8"?>
<sst xmlns="http://schemas.openxmlformats.org/spreadsheetml/2006/main" count="442" uniqueCount="274">
  <si>
    <t>Date</t>
  </si>
  <si>
    <t>Hard Drive Capacity in Gb</t>
  </si>
  <si>
    <t>in Mb</t>
  </si>
  <si>
    <t>Cost Per Megabyte</t>
  </si>
  <si>
    <t>Cost Per Gigabyte</t>
  </si>
  <si>
    <t>Bytes per US$</t>
  </si>
  <si>
    <t>Inflation Adj.</t>
  </si>
  <si>
    <t>LOG(bytes per real $)</t>
  </si>
  <si>
    <t>$10,000</t>
  </si>
  <si>
    <t>$193</t>
  </si>
  <si>
    <t>$233</t>
  </si>
  <si>
    <t>$700</t>
  </si>
  <si>
    <t>$340</t>
  </si>
  <si>
    <t>$460</t>
  </si>
  <si>
    <t>$300</t>
  </si>
  <si>
    <t>$295</t>
  </si>
  <si>
    <t>$289</t>
  </si>
  <si>
    <t>$191</t>
  </si>
  <si>
    <t>$152</t>
  </si>
  <si>
    <t>$138</t>
  </si>
  <si>
    <t>$316</t>
  </si>
  <si>
    <t>$270</t>
  </si>
  <si>
    <t>$190</t>
  </si>
  <si>
    <t>$175</t>
  </si>
  <si>
    <t>$165</t>
  </si>
  <si>
    <t>$131</t>
  </si>
  <si>
    <t>$119</t>
  </si>
  <si>
    <t>$280</t>
  </si>
  <si>
    <t>$170</t>
  </si>
  <si>
    <t>$160</t>
  </si>
  <si>
    <t>$140</t>
  </si>
  <si>
    <t>$133</t>
  </si>
  <si>
    <t>$120</t>
  </si>
  <si>
    <t>$118</t>
  </si>
  <si>
    <t>$299</t>
  </si>
  <si>
    <t>$283</t>
  </si>
  <si>
    <t>$214</t>
  </si>
  <si>
    <t>$200</t>
  </si>
  <si>
    <t>$181</t>
  </si>
  <si>
    <t>$158</t>
  </si>
  <si>
    <t>$108</t>
  </si>
  <si>
    <t>$80</t>
  </si>
  <si>
    <t>$71</t>
  </si>
  <si>
    <t>$90</t>
  </si>
  <si>
    <t>$60</t>
  </si>
  <si>
    <t>$45</t>
  </si>
  <si>
    <t>$40</t>
  </si>
  <si>
    <t>$33</t>
  </si>
  <si>
    <t>$27</t>
  </si>
  <si>
    <t>$30</t>
  </si>
  <si>
    <t>$16</t>
  </si>
  <si>
    <t>$53</t>
  </si>
  <si>
    <t>$36</t>
  </si>
  <si>
    <t>88¢</t>
  </si>
  <si>
    <t>81¢</t>
  </si>
  <si>
    <t>99¢</t>
  </si>
  <si>
    <t>$1.26</t>
  </si>
  <si>
    <t>92.2¢</t>
  </si>
  <si>
    <t>88.4¢</t>
  </si>
  <si>
    <t>66.9¢</t>
  </si>
  <si>
    <t>68.6¢</t>
  </si>
  <si>
    <t>29.5¢</t>
  </si>
  <si>
    <t>26.3¢</t>
  </si>
  <si>
    <t>25.9¢</t>
  </si>
  <si>
    <t>20.7¢</t>
  </si>
  <si>
    <t>17.3¢</t>
  </si>
  <si>
    <t>18.1¢</t>
  </si>
  <si>
    <t>14.8¢</t>
  </si>
  <si>
    <t>14.1¢</t>
  </si>
  <si>
    <t>15.3¢</t>
  </si>
  <si>
    <t>12.2¢</t>
  </si>
  <si>
    <t>11.8¢</t>
  </si>
  <si>
    <t>10.4¢</t>
  </si>
  <si>
    <t>11.0¢</t>
  </si>
  <si>
    <t>10.2¢</t>
  </si>
  <si>
    <t>10.1¢</t>
  </si>
  <si>
    <t>9.76¢</t>
  </si>
  <si>
    <t>8.54¢</t>
  </si>
  <si>
    <t>8.00¢</t>
  </si>
  <si>
    <t>9.88¢</t>
  </si>
  <si>
    <t>9.71¢</t>
  </si>
  <si>
    <t>9.53¢</t>
  </si>
  <si>
    <t>9.31¢</t>
  </si>
  <si>
    <t>9.52¢</t>
  </si>
  <si>
    <t>9.36¢</t>
  </si>
  <si>
    <t>8.63¢</t>
  </si>
  <si>
    <t>8.39¢</t>
  </si>
  <si>
    <t>7.85¢</t>
  </si>
  <si>
    <t>7.82¢</t>
  </si>
  <si>
    <t>8.57¢</t>
  </si>
  <si>
    <t>8.56¢</t>
  </si>
  <si>
    <t>7.43¢</t>
  </si>
  <si>
    <t>6.11¢</t>
  </si>
  <si>
    <t>7.72¢</t>
  </si>
  <si>
    <t>7.63¢</t>
  </si>
  <si>
    <t>6.65¢</t>
  </si>
  <si>
    <t>6.63¢</t>
  </si>
  <si>
    <t>6.38¢</t>
  </si>
  <si>
    <t>7.54¢</t>
  </si>
  <si>
    <t>7.32¢</t>
  </si>
  <si>
    <t>6.61¢</t>
  </si>
  <si>
    <t>6.29¢</t>
  </si>
  <si>
    <t>5.93¢</t>
  </si>
  <si>
    <t>8.16¢</t>
  </si>
  <si>
    <t>6.87¢</t>
  </si>
  <si>
    <t>5.89¢</t>
  </si>
  <si>
    <t>6.05¢</t>
  </si>
  <si>
    <t>6.10¢</t>
  </si>
  <si>
    <t>5.35¢</t>
  </si>
  <si>
    <t>5.51¢</t>
  </si>
  <si>
    <t>5.91¢</t>
  </si>
  <si>
    <t>5.57¢</t>
  </si>
  <si>
    <t>5.28¢</t>
  </si>
  <si>
    <t>5.23¢</t>
  </si>
  <si>
    <t>5.46¢</t>
  </si>
  <si>
    <t>4.64¢</t>
  </si>
  <si>
    <t>5.19¢</t>
  </si>
  <si>
    <t>5.03¢</t>
  </si>
  <si>
    <t>5.20¢</t>
  </si>
  <si>
    <t>4.74¢</t>
  </si>
  <si>
    <t>4.79¢</t>
  </si>
  <si>
    <t>4.26¢</t>
  </si>
  <si>
    <t>4.31¢</t>
  </si>
  <si>
    <t>3.77¢</t>
  </si>
  <si>
    <t>3.65¢</t>
  </si>
  <si>
    <t>3.07¢</t>
  </si>
  <si>
    <t>3.46¢</t>
  </si>
  <si>
    <t>3.37¢</t>
  </si>
  <si>
    <t>3.22¢</t>
  </si>
  <si>
    <t>3.21¢</t>
  </si>
  <si>
    <t>3.15¢</t>
  </si>
  <si>
    <t>3.14¢</t>
  </si>
  <si>
    <t>3.23¢</t>
  </si>
  <si>
    <t>2.76¢</t>
  </si>
  <si>
    <t>2.71¢</t>
  </si>
  <si>
    <t>2.45¢</t>
  </si>
  <si>
    <t>2.88¢</t>
  </si>
  <si>
    <t>2.74¢</t>
  </si>
  <si>
    <t>2.63¢</t>
  </si>
  <si>
    <t>1.85¢</t>
  </si>
  <si>
    <t>2.24¢</t>
  </si>
  <si>
    <t>2.11¢</t>
  </si>
  <si>
    <t>2.06¢</t>
  </si>
  <si>
    <t>2.23¢</t>
  </si>
  <si>
    <t>2.20¢</t>
  </si>
  <si>
    <t>2.13¢</t>
  </si>
  <si>
    <t>1.84¢</t>
  </si>
  <si>
    <t>1.73¢</t>
  </si>
  <si>
    <t>1.69¢</t>
  </si>
  <si>
    <t>1.65¢</t>
  </si>
  <si>
    <t>1.63¢</t>
  </si>
  <si>
    <t>1.50¢</t>
  </si>
  <si>
    <t>1.97¢</t>
  </si>
  <si>
    <t>1.68¢</t>
  </si>
  <si>
    <t>1.67¢</t>
  </si>
  <si>
    <t>1.58¢</t>
  </si>
  <si>
    <t>1.54¢</t>
  </si>
  <si>
    <t>1.43¢</t>
  </si>
  <si>
    <t>1.20¢</t>
  </si>
  <si>
    <t>1.57¢</t>
  </si>
  <si>
    <t>1.51¢</t>
  </si>
  <si>
    <t>1.49¢</t>
  </si>
  <si>
    <t>1.47¢</t>
  </si>
  <si>
    <t>1.46¢</t>
  </si>
  <si>
    <t>1.39¢</t>
  </si>
  <si>
    <t>1.38¢</t>
  </si>
  <si>
    <t>1.36¢</t>
  </si>
  <si>
    <t>1.35¢</t>
  </si>
  <si>
    <t>1.30¢</t>
  </si>
  <si>
    <t>1.27¢</t>
  </si>
  <si>
    <t>1.25¢</t>
  </si>
  <si>
    <t>1.18¢</t>
  </si>
  <si>
    <t>1.52¢</t>
  </si>
  <si>
    <t>1.23¢</t>
  </si>
  <si>
    <t>1.15¢</t>
  </si>
  <si>
    <t>1.24¢</t>
  </si>
  <si>
    <t>1.12¢</t>
  </si>
  <si>
    <t>1.01¢</t>
  </si>
  <si>
    <t>1.09¢</t>
  </si>
  <si>
    <t>1.08¢</t>
  </si>
  <si>
    <t>1.04¢</t>
  </si>
  <si>
    <t>0.925¢</t>
  </si>
  <si>
    <t>0.802¢</t>
  </si>
  <si>
    <t>0.958¢</t>
  </si>
  <si>
    <t>$9.14</t>
  </si>
  <si>
    <t>$8.94</t>
  </si>
  <si>
    <t>$7.45</t>
  </si>
  <si>
    <t>$7.27</t>
  </si>
  <si>
    <t>$7.14</t>
  </si>
  <si>
    <t>$7.88</t>
  </si>
  <si>
    <t>$7.25</t>
  </si>
  <si>
    <t>$6.90</t>
  </si>
  <si>
    <t>$7.31</t>
  </si>
  <si>
    <t>$7.26</t>
  </si>
  <si>
    <t>$6.84</t>
  </si>
  <si>
    <t>$7.48</t>
  </si>
  <si>
    <t>$6.48</t>
  </si>
  <si>
    <t>$5.72</t>
  </si>
  <si>
    <t>$6.82</t>
  </si>
  <si>
    <t>$6.56</t>
  </si>
  <si>
    <t>$6.49</t>
  </si>
  <si>
    <t>$5.87</t>
  </si>
  <si>
    <t>$6.33</t>
  </si>
  <si>
    <t>$5.75</t>
  </si>
  <si>
    <t>$4.41</t>
  </si>
  <si>
    <t>$2.99</t>
  </si>
  <si>
    <t>$4.57</t>
  </si>
  <si>
    <t>$4.31</t>
  </si>
  <si>
    <t>$3.71</t>
  </si>
  <si>
    <t>$2.65</t>
  </si>
  <si>
    <t>$2.88</t>
  </si>
  <si>
    <t>$3.74</t>
  </si>
  <si>
    <t>$2.59</t>
  </si>
  <si>
    <t>$2.07</t>
  </si>
  <si>
    <t>$2.68</t>
  </si>
  <si>
    <t>$2.58</t>
  </si>
  <si>
    <t>$1.51</t>
  </si>
  <si>
    <t>$1.93</t>
  </si>
  <si>
    <t>$1.78</t>
  </si>
  <si>
    <t>$1.61</t>
  </si>
  <si>
    <t>$1.42</t>
  </si>
  <si>
    <t>$1.39</t>
  </si>
  <si>
    <t>$1.94</t>
  </si>
  <si>
    <t>$1.70</t>
  </si>
  <si>
    <t>$1.57</t>
  </si>
  <si>
    <t>$1.41</t>
  </si>
  <si>
    <t>$1.38</t>
  </si>
  <si>
    <t>$1.24</t>
  </si>
  <si>
    <t>$1.22</t>
  </si>
  <si>
    <t>$1.15</t>
  </si>
  <si>
    <t>$0.34</t>
  </si>
  <si>
    <t>$0.26</t>
  </si>
  <si>
    <t>$0.15</t>
  </si>
  <si>
    <t>$0.17</t>
  </si>
  <si>
    <t>$0.19</t>
  </si>
  <si>
    <t>$0.24</t>
  </si>
  <si>
    <t>Intel Flash Memory</t>
  </si>
  <si>
    <t>LOG(cost)</t>
  </si>
  <si>
    <t>Sources:</t>
  </si>
  <si>
    <t>http://www.mattscomputertrends.com/harddiskdata.html</t>
  </si>
  <si>
    <t>http://en.wikipedia.org/wiki/File:Hard_drive_capacity_over_time.svg</t>
  </si>
  <si>
    <t>http://ns1758.ca/winch/winchest.html</t>
  </si>
  <si>
    <t>Size in Gb</t>
  </si>
  <si>
    <t>Price in US$</t>
  </si>
  <si>
    <t>http://www.storagesearch.com/ssd-history-2008.html</t>
  </si>
  <si>
    <t>bytes per US$</t>
  </si>
  <si>
    <t>LOG(bytes per real US$)</t>
  </si>
  <si>
    <t>Today</t>
  </si>
  <si>
    <t>Until</t>
  </si>
  <si>
    <t>Hard Drives</t>
  </si>
  <si>
    <t>SSDs</t>
  </si>
  <si>
    <t>Predicted</t>
  </si>
  <si>
    <t>Error Sqrd</t>
  </si>
  <si>
    <t>Start</t>
  </si>
  <si>
    <t>http://en.wikipedia.org/wiki/Generalised_logistic_function</t>
  </si>
  <si>
    <t>Generalised</t>
  </si>
  <si>
    <t>A</t>
  </si>
  <si>
    <t>K</t>
  </si>
  <si>
    <t>Q</t>
  </si>
  <si>
    <t>B</t>
  </si>
  <si>
    <t>M</t>
  </si>
  <si>
    <t>v</t>
  </si>
  <si>
    <t>TSS</t>
  </si>
  <si>
    <t>RSS</t>
  </si>
  <si>
    <t>Mean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</si>
  <si>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</si>
  <si>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Flash</t>
  </si>
  <si>
    <t>Intel</t>
  </si>
  <si>
    <t>Samsung</t>
  </si>
  <si>
    <t>Intel (not 530)</t>
  </si>
  <si>
    <t>Intel NVMe</t>
  </si>
  <si>
    <t>Intel XPoint NV Memory</t>
  </si>
  <si>
    <t>Xpoint</t>
  </si>
  <si>
    <t>Intel PCIe</t>
  </si>
</sst>
</file>

<file path=xl/styles.xml><?xml version="1.0" encoding="utf-8"?>
<styleSheet xmlns="http://schemas.openxmlformats.org/spreadsheetml/2006/main">
  <numFmts count="3">
    <numFmt numFmtId="164" formatCode="&quot;£&quot;#,##0.00"/>
    <numFmt numFmtId="165" formatCode="[$$-C09]#,##0.00"/>
    <numFmt numFmtId="166" formatCode="[$$-409]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NumberFormat="1"/>
    <xf numFmtId="11" fontId="0" fillId="0" borderId="0" xfId="0" applyNumberFormat="1"/>
    <xf numFmtId="0" fontId="3" fillId="0" borderId="0" xfId="1" applyAlignment="1" applyProtection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'Hard Drives'!$I$4</c:f>
              <c:strCache>
                <c:ptCount val="1"/>
                <c:pt idx="0">
                  <c:v>LOG(bytes per real $)</c:v>
                </c:pt>
              </c:strCache>
            </c:strRef>
          </c:tx>
          <c:spPr>
            <a:ln w="28575">
              <a:noFill/>
            </a:ln>
          </c:spPr>
          <c:xVal>
            <c:numRef>
              <c:f>'Hard Drives'!$A$5:$A$317</c:f>
              <c:numCache>
                <c:formatCode>dd/mm/yyyy</c:formatCode>
                <c:ptCount val="313"/>
                <c:pt idx="0">
                  <c:v>20469</c:v>
                </c:pt>
                <c:pt idx="1">
                  <c:v>29235</c:v>
                </c:pt>
                <c:pt idx="2">
                  <c:v>29417</c:v>
                </c:pt>
                <c:pt idx="3">
                  <c:v>29844</c:v>
                </c:pt>
                <c:pt idx="4">
                  <c:v>29905</c:v>
                </c:pt>
                <c:pt idx="5">
                  <c:v>29935</c:v>
                </c:pt>
                <c:pt idx="6">
                  <c:v>29935</c:v>
                </c:pt>
                <c:pt idx="7">
                  <c:v>29935</c:v>
                </c:pt>
                <c:pt idx="8">
                  <c:v>29935</c:v>
                </c:pt>
                <c:pt idx="9">
                  <c:v>29935</c:v>
                </c:pt>
                <c:pt idx="10">
                  <c:v>29935</c:v>
                </c:pt>
                <c:pt idx="11">
                  <c:v>29935</c:v>
                </c:pt>
                <c:pt idx="12">
                  <c:v>30665</c:v>
                </c:pt>
                <c:pt idx="13">
                  <c:v>30665</c:v>
                </c:pt>
                <c:pt idx="14">
                  <c:v>30665</c:v>
                </c:pt>
                <c:pt idx="15">
                  <c:v>30665</c:v>
                </c:pt>
                <c:pt idx="16">
                  <c:v>30665</c:v>
                </c:pt>
                <c:pt idx="17">
                  <c:v>30665</c:v>
                </c:pt>
                <c:pt idx="18">
                  <c:v>30665</c:v>
                </c:pt>
                <c:pt idx="19">
                  <c:v>30756</c:v>
                </c:pt>
                <c:pt idx="20">
                  <c:v>30756</c:v>
                </c:pt>
                <c:pt idx="21">
                  <c:v>30756</c:v>
                </c:pt>
                <c:pt idx="22">
                  <c:v>30756</c:v>
                </c:pt>
                <c:pt idx="23">
                  <c:v>30756</c:v>
                </c:pt>
                <c:pt idx="24">
                  <c:v>30756</c:v>
                </c:pt>
                <c:pt idx="25">
                  <c:v>30756</c:v>
                </c:pt>
                <c:pt idx="26">
                  <c:v>30756</c:v>
                </c:pt>
                <c:pt idx="27">
                  <c:v>30817</c:v>
                </c:pt>
                <c:pt idx="28">
                  <c:v>30817</c:v>
                </c:pt>
                <c:pt idx="29">
                  <c:v>30817</c:v>
                </c:pt>
                <c:pt idx="30">
                  <c:v>30817</c:v>
                </c:pt>
                <c:pt idx="31">
                  <c:v>30817</c:v>
                </c:pt>
                <c:pt idx="32">
                  <c:v>30817</c:v>
                </c:pt>
                <c:pt idx="33">
                  <c:v>30817</c:v>
                </c:pt>
                <c:pt idx="34">
                  <c:v>30817</c:v>
                </c:pt>
                <c:pt idx="35">
                  <c:v>30817</c:v>
                </c:pt>
                <c:pt idx="36">
                  <c:v>30817</c:v>
                </c:pt>
                <c:pt idx="37">
                  <c:v>30817</c:v>
                </c:pt>
                <c:pt idx="38">
                  <c:v>31243</c:v>
                </c:pt>
                <c:pt idx="39">
                  <c:v>32065</c:v>
                </c:pt>
                <c:pt idx="40">
                  <c:v>32065</c:v>
                </c:pt>
                <c:pt idx="41">
                  <c:v>32065</c:v>
                </c:pt>
                <c:pt idx="42">
                  <c:v>32278</c:v>
                </c:pt>
                <c:pt idx="43">
                  <c:v>32278</c:v>
                </c:pt>
                <c:pt idx="44">
                  <c:v>32278</c:v>
                </c:pt>
                <c:pt idx="45">
                  <c:v>32278</c:v>
                </c:pt>
                <c:pt idx="46">
                  <c:v>32278</c:v>
                </c:pt>
                <c:pt idx="47">
                  <c:v>32582</c:v>
                </c:pt>
                <c:pt idx="48">
                  <c:v>32582</c:v>
                </c:pt>
                <c:pt idx="49">
                  <c:v>34714</c:v>
                </c:pt>
                <c:pt idx="50">
                  <c:v>34714</c:v>
                </c:pt>
                <c:pt idx="51">
                  <c:v>34714</c:v>
                </c:pt>
                <c:pt idx="52">
                  <c:v>34804</c:v>
                </c:pt>
                <c:pt idx="53">
                  <c:v>34804</c:v>
                </c:pt>
                <c:pt idx="54">
                  <c:v>34804</c:v>
                </c:pt>
                <c:pt idx="55">
                  <c:v>34804</c:v>
                </c:pt>
                <c:pt idx="56">
                  <c:v>34804</c:v>
                </c:pt>
                <c:pt idx="57">
                  <c:v>35226</c:v>
                </c:pt>
                <c:pt idx="58">
                  <c:v>35291</c:v>
                </c:pt>
                <c:pt idx="59">
                  <c:v>35291</c:v>
                </c:pt>
                <c:pt idx="60">
                  <c:v>35323</c:v>
                </c:pt>
                <c:pt idx="61">
                  <c:v>35323</c:v>
                </c:pt>
                <c:pt idx="62">
                  <c:v>35655</c:v>
                </c:pt>
                <c:pt idx="63">
                  <c:v>35655</c:v>
                </c:pt>
                <c:pt idx="64">
                  <c:v>35655</c:v>
                </c:pt>
                <c:pt idx="65">
                  <c:v>35666</c:v>
                </c:pt>
                <c:pt idx="66">
                  <c:v>35666</c:v>
                </c:pt>
                <c:pt idx="67">
                  <c:v>35666</c:v>
                </c:pt>
                <c:pt idx="68">
                  <c:v>35666</c:v>
                </c:pt>
                <c:pt idx="69">
                  <c:v>35666</c:v>
                </c:pt>
                <c:pt idx="70">
                  <c:v>35678</c:v>
                </c:pt>
                <c:pt idx="71">
                  <c:v>35763</c:v>
                </c:pt>
                <c:pt idx="72">
                  <c:v>35763</c:v>
                </c:pt>
                <c:pt idx="73">
                  <c:v>35763</c:v>
                </c:pt>
                <c:pt idx="74">
                  <c:v>35763</c:v>
                </c:pt>
                <c:pt idx="75">
                  <c:v>35763</c:v>
                </c:pt>
                <c:pt idx="76">
                  <c:v>35763</c:v>
                </c:pt>
                <c:pt idx="77">
                  <c:v>35767</c:v>
                </c:pt>
                <c:pt idx="78">
                  <c:v>35767</c:v>
                </c:pt>
                <c:pt idx="79">
                  <c:v>35767</c:v>
                </c:pt>
                <c:pt idx="80">
                  <c:v>35767</c:v>
                </c:pt>
                <c:pt idx="81">
                  <c:v>35767</c:v>
                </c:pt>
                <c:pt idx="82">
                  <c:v>35811</c:v>
                </c:pt>
                <c:pt idx="83">
                  <c:v>35811</c:v>
                </c:pt>
                <c:pt idx="84">
                  <c:v>35811</c:v>
                </c:pt>
                <c:pt idx="85">
                  <c:v>35811</c:v>
                </c:pt>
                <c:pt idx="86">
                  <c:v>35829</c:v>
                </c:pt>
                <c:pt idx="87">
                  <c:v>35829</c:v>
                </c:pt>
                <c:pt idx="88">
                  <c:v>35887</c:v>
                </c:pt>
                <c:pt idx="89">
                  <c:v>35887</c:v>
                </c:pt>
                <c:pt idx="90">
                  <c:v>35887</c:v>
                </c:pt>
                <c:pt idx="91">
                  <c:v>35887</c:v>
                </c:pt>
                <c:pt idx="92">
                  <c:v>35889</c:v>
                </c:pt>
                <c:pt idx="93">
                  <c:v>35889</c:v>
                </c:pt>
                <c:pt idx="94">
                  <c:v>35889</c:v>
                </c:pt>
                <c:pt idx="95">
                  <c:v>35889</c:v>
                </c:pt>
                <c:pt idx="96">
                  <c:v>35889</c:v>
                </c:pt>
                <c:pt idx="97">
                  <c:v>35902</c:v>
                </c:pt>
                <c:pt idx="98">
                  <c:v>35902</c:v>
                </c:pt>
                <c:pt idx="99">
                  <c:v>35902</c:v>
                </c:pt>
                <c:pt idx="100">
                  <c:v>35917</c:v>
                </c:pt>
                <c:pt idx="101">
                  <c:v>35924</c:v>
                </c:pt>
                <c:pt idx="102">
                  <c:v>35926</c:v>
                </c:pt>
                <c:pt idx="103">
                  <c:v>35926</c:v>
                </c:pt>
                <c:pt idx="104">
                  <c:v>35926</c:v>
                </c:pt>
                <c:pt idx="105">
                  <c:v>35926</c:v>
                </c:pt>
                <c:pt idx="106">
                  <c:v>35952</c:v>
                </c:pt>
                <c:pt idx="107">
                  <c:v>35958</c:v>
                </c:pt>
                <c:pt idx="108">
                  <c:v>35958</c:v>
                </c:pt>
                <c:pt idx="109">
                  <c:v>35991</c:v>
                </c:pt>
                <c:pt idx="110">
                  <c:v>36007</c:v>
                </c:pt>
                <c:pt idx="111">
                  <c:v>36007</c:v>
                </c:pt>
                <c:pt idx="112">
                  <c:v>36007</c:v>
                </c:pt>
                <c:pt idx="113">
                  <c:v>36007</c:v>
                </c:pt>
                <c:pt idx="114">
                  <c:v>36007</c:v>
                </c:pt>
                <c:pt idx="115">
                  <c:v>36008</c:v>
                </c:pt>
                <c:pt idx="116">
                  <c:v>36013</c:v>
                </c:pt>
                <c:pt idx="117">
                  <c:v>36021</c:v>
                </c:pt>
                <c:pt idx="118">
                  <c:v>36033</c:v>
                </c:pt>
                <c:pt idx="119">
                  <c:v>36039</c:v>
                </c:pt>
                <c:pt idx="120">
                  <c:v>36039</c:v>
                </c:pt>
                <c:pt idx="121">
                  <c:v>36048</c:v>
                </c:pt>
                <c:pt idx="122">
                  <c:v>36069</c:v>
                </c:pt>
                <c:pt idx="123">
                  <c:v>36203</c:v>
                </c:pt>
                <c:pt idx="124">
                  <c:v>36217</c:v>
                </c:pt>
                <c:pt idx="125">
                  <c:v>36217</c:v>
                </c:pt>
                <c:pt idx="126">
                  <c:v>36218</c:v>
                </c:pt>
                <c:pt idx="127">
                  <c:v>36220</c:v>
                </c:pt>
                <c:pt idx="128">
                  <c:v>36220</c:v>
                </c:pt>
                <c:pt idx="129">
                  <c:v>36222</c:v>
                </c:pt>
                <c:pt idx="130">
                  <c:v>36222</c:v>
                </c:pt>
                <c:pt idx="131">
                  <c:v>36251</c:v>
                </c:pt>
                <c:pt idx="132">
                  <c:v>36251</c:v>
                </c:pt>
                <c:pt idx="133">
                  <c:v>36301</c:v>
                </c:pt>
                <c:pt idx="134">
                  <c:v>36307</c:v>
                </c:pt>
                <c:pt idx="135">
                  <c:v>36307</c:v>
                </c:pt>
                <c:pt idx="136">
                  <c:v>36307</c:v>
                </c:pt>
                <c:pt idx="137">
                  <c:v>36308</c:v>
                </c:pt>
                <c:pt idx="138">
                  <c:v>36362</c:v>
                </c:pt>
                <c:pt idx="139">
                  <c:v>36371</c:v>
                </c:pt>
                <c:pt idx="140">
                  <c:v>36428</c:v>
                </c:pt>
                <c:pt idx="141">
                  <c:v>36434</c:v>
                </c:pt>
                <c:pt idx="142">
                  <c:v>36434</c:v>
                </c:pt>
                <c:pt idx="143">
                  <c:v>36434</c:v>
                </c:pt>
                <c:pt idx="144">
                  <c:v>36434</c:v>
                </c:pt>
                <c:pt idx="145">
                  <c:v>36434</c:v>
                </c:pt>
                <c:pt idx="146">
                  <c:v>36495</c:v>
                </c:pt>
                <c:pt idx="147">
                  <c:v>36495</c:v>
                </c:pt>
                <c:pt idx="148">
                  <c:v>36495</c:v>
                </c:pt>
                <c:pt idx="149">
                  <c:v>36495</c:v>
                </c:pt>
                <c:pt idx="150">
                  <c:v>36495</c:v>
                </c:pt>
                <c:pt idx="151">
                  <c:v>36495</c:v>
                </c:pt>
                <c:pt idx="152">
                  <c:v>36495</c:v>
                </c:pt>
                <c:pt idx="153">
                  <c:v>36495</c:v>
                </c:pt>
                <c:pt idx="154">
                  <c:v>36495</c:v>
                </c:pt>
                <c:pt idx="155">
                  <c:v>36495</c:v>
                </c:pt>
                <c:pt idx="156">
                  <c:v>36557</c:v>
                </c:pt>
                <c:pt idx="157">
                  <c:v>36557</c:v>
                </c:pt>
                <c:pt idx="158">
                  <c:v>36557</c:v>
                </c:pt>
                <c:pt idx="159">
                  <c:v>36557</c:v>
                </c:pt>
                <c:pt idx="160">
                  <c:v>36557</c:v>
                </c:pt>
                <c:pt idx="161">
                  <c:v>36557</c:v>
                </c:pt>
                <c:pt idx="162">
                  <c:v>36557</c:v>
                </c:pt>
                <c:pt idx="163">
                  <c:v>36557</c:v>
                </c:pt>
                <c:pt idx="164">
                  <c:v>36557</c:v>
                </c:pt>
                <c:pt idx="165">
                  <c:v>36557</c:v>
                </c:pt>
                <c:pt idx="166">
                  <c:v>36557</c:v>
                </c:pt>
                <c:pt idx="167">
                  <c:v>36617</c:v>
                </c:pt>
                <c:pt idx="168">
                  <c:v>36617</c:v>
                </c:pt>
                <c:pt idx="169">
                  <c:v>36617</c:v>
                </c:pt>
                <c:pt idx="170">
                  <c:v>36617</c:v>
                </c:pt>
                <c:pt idx="171">
                  <c:v>36617</c:v>
                </c:pt>
                <c:pt idx="172">
                  <c:v>36617</c:v>
                </c:pt>
                <c:pt idx="173">
                  <c:v>36617</c:v>
                </c:pt>
                <c:pt idx="174">
                  <c:v>36617</c:v>
                </c:pt>
                <c:pt idx="175">
                  <c:v>36617</c:v>
                </c:pt>
                <c:pt idx="176">
                  <c:v>36617</c:v>
                </c:pt>
                <c:pt idx="177">
                  <c:v>36617</c:v>
                </c:pt>
                <c:pt idx="178">
                  <c:v>36617</c:v>
                </c:pt>
                <c:pt idx="179">
                  <c:v>36617</c:v>
                </c:pt>
                <c:pt idx="180">
                  <c:v>36617</c:v>
                </c:pt>
                <c:pt idx="181">
                  <c:v>36617</c:v>
                </c:pt>
                <c:pt idx="182">
                  <c:v>36617</c:v>
                </c:pt>
                <c:pt idx="183">
                  <c:v>36658</c:v>
                </c:pt>
                <c:pt idx="184">
                  <c:v>36658</c:v>
                </c:pt>
                <c:pt idx="185">
                  <c:v>36658</c:v>
                </c:pt>
                <c:pt idx="186">
                  <c:v>36679</c:v>
                </c:pt>
                <c:pt idx="187">
                  <c:v>36739</c:v>
                </c:pt>
                <c:pt idx="188">
                  <c:v>36739</c:v>
                </c:pt>
                <c:pt idx="189">
                  <c:v>36739</c:v>
                </c:pt>
                <c:pt idx="190">
                  <c:v>36757</c:v>
                </c:pt>
                <c:pt idx="191">
                  <c:v>36757</c:v>
                </c:pt>
                <c:pt idx="192">
                  <c:v>36757</c:v>
                </c:pt>
                <c:pt idx="193">
                  <c:v>36757</c:v>
                </c:pt>
                <c:pt idx="194">
                  <c:v>36757</c:v>
                </c:pt>
                <c:pt idx="195">
                  <c:v>36763</c:v>
                </c:pt>
                <c:pt idx="196">
                  <c:v>36763</c:v>
                </c:pt>
                <c:pt idx="197">
                  <c:v>36763</c:v>
                </c:pt>
                <c:pt idx="198">
                  <c:v>36826</c:v>
                </c:pt>
                <c:pt idx="199">
                  <c:v>36826</c:v>
                </c:pt>
                <c:pt idx="200">
                  <c:v>36826</c:v>
                </c:pt>
                <c:pt idx="201">
                  <c:v>36826</c:v>
                </c:pt>
                <c:pt idx="202">
                  <c:v>36826</c:v>
                </c:pt>
                <c:pt idx="203">
                  <c:v>36826</c:v>
                </c:pt>
                <c:pt idx="204">
                  <c:v>36831</c:v>
                </c:pt>
                <c:pt idx="205">
                  <c:v>36873</c:v>
                </c:pt>
                <c:pt idx="206">
                  <c:v>36880</c:v>
                </c:pt>
                <c:pt idx="207">
                  <c:v>36905</c:v>
                </c:pt>
                <c:pt idx="208">
                  <c:v>36905</c:v>
                </c:pt>
                <c:pt idx="209">
                  <c:v>36905</c:v>
                </c:pt>
                <c:pt idx="210">
                  <c:v>37006</c:v>
                </c:pt>
                <c:pt idx="211">
                  <c:v>37006</c:v>
                </c:pt>
                <c:pt idx="212">
                  <c:v>37006</c:v>
                </c:pt>
                <c:pt idx="213">
                  <c:v>37012</c:v>
                </c:pt>
                <c:pt idx="214">
                  <c:v>37012</c:v>
                </c:pt>
                <c:pt idx="215">
                  <c:v>37012</c:v>
                </c:pt>
                <c:pt idx="216">
                  <c:v>37012</c:v>
                </c:pt>
                <c:pt idx="217">
                  <c:v>37070</c:v>
                </c:pt>
                <c:pt idx="218">
                  <c:v>37078</c:v>
                </c:pt>
                <c:pt idx="219">
                  <c:v>37092</c:v>
                </c:pt>
                <c:pt idx="220">
                  <c:v>37134</c:v>
                </c:pt>
                <c:pt idx="221">
                  <c:v>37225</c:v>
                </c:pt>
                <c:pt idx="222">
                  <c:v>37226</c:v>
                </c:pt>
                <c:pt idx="223">
                  <c:v>37323</c:v>
                </c:pt>
                <c:pt idx="224">
                  <c:v>37464</c:v>
                </c:pt>
                <c:pt idx="225">
                  <c:v>37477</c:v>
                </c:pt>
                <c:pt idx="226">
                  <c:v>37484</c:v>
                </c:pt>
                <c:pt idx="227">
                  <c:v>37484</c:v>
                </c:pt>
                <c:pt idx="228">
                  <c:v>37491</c:v>
                </c:pt>
                <c:pt idx="229">
                  <c:v>37498</c:v>
                </c:pt>
                <c:pt idx="230">
                  <c:v>37505</c:v>
                </c:pt>
                <c:pt idx="231">
                  <c:v>37505</c:v>
                </c:pt>
                <c:pt idx="232">
                  <c:v>37519</c:v>
                </c:pt>
                <c:pt idx="233">
                  <c:v>37519</c:v>
                </c:pt>
                <c:pt idx="234">
                  <c:v>37905</c:v>
                </c:pt>
                <c:pt idx="235">
                  <c:v>37905</c:v>
                </c:pt>
                <c:pt idx="236">
                  <c:v>37954</c:v>
                </c:pt>
                <c:pt idx="237">
                  <c:v>37954</c:v>
                </c:pt>
                <c:pt idx="238">
                  <c:v>37954</c:v>
                </c:pt>
                <c:pt idx="239">
                  <c:v>37954</c:v>
                </c:pt>
                <c:pt idx="240">
                  <c:v>37954</c:v>
                </c:pt>
                <c:pt idx="241">
                  <c:v>37954</c:v>
                </c:pt>
                <c:pt idx="242">
                  <c:v>38073</c:v>
                </c:pt>
                <c:pt idx="243">
                  <c:v>38073</c:v>
                </c:pt>
                <c:pt idx="244">
                  <c:v>38073</c:v>
                </c:pt>
                <c:pt idx="245">
                  <c:v>38073</c:v>
                </c:pt>
                <c:pt idx="246">
                  <c:v>38073</c:v>
                </c:pt>
                <c:pt idx="247">
                  <c:v>38073</c:v>
                </c:pt>
                <c:pt idx="248">
                  <c:v>38073</c:v>
                </c:pt>
                <c:pt idx="249">
                  <c:v>38079</c:v>
                </c:pt>
                <c:pt idx="250">
                  <c:v>38093</c:v>
                </c:pt>
                <c:pt idx="251">
                  <c:v>38214</c:v>
                </c:pt>
                <c:pt idx="252">
                  <c:v>38214</c:v>
                </c:pt>
                <c:pt idx="253">
                  <c:v>38214</c:v>
                </c:pt>
                <c:pt idx="254">
                  <c:v>38214</c:v>
                </c:pt>
                <c:pt idx="255">
                  <c:v>38426</c:v>
                </c:pt>
                <c:pt idx="256">
                  <c:v>38426</c:v>
                </c:pt>
                <c:pt idx="257">
                  <c:v>38426</c:v>
                </c:pt>
                <c:pt idx="258">
                  <c:v>38426</c:v>
                </c:pt>
                <c:pt idx="259">
                  <c:v>38426</c:v>
                </c:pt>
                <c:pt idx="260">
                  <c:v>38610</c:v>
                </c:pt>
                <c:pt idx="261">
                  <c:v>38610</c:v>
                </c:pt>
                <c:pt idx="262">
                  <c:v>38610</c:v>
                </c:pt>
                <c:pt idx="263">
                  <c:v>38610</c:v>
                </c:pt>
                <c:pt idx="264">
                  <c:v>38610</c:v>
                </c:pt>
                <c:pt idx="265">
                  <c:v>38791</c:v>
                </c:pt>
                <c:pt idx="266">
                  <c:v>38791</c:v>
                </c:pt>
                <c:pt idx="267">
                  <c:v>38791</c:v>
                </c:pt>
                <c:pt idx="268">
                  <c:v>38791</c:v>
                </c:pt>
                <c:pt idx="269">
                  <c:v>38791</c:v>
                </c:pt>
                <c:pt idx="270">
                  <c:v>38791</c:v>
                </c:pt>
                <c:pt idx="271">
                  <c:v>38791</c:v>
                </c:pt>
                <c:pt idx="272">
                  <c:v>38791</c:v>
                </c:pt>
                <c:pt idx="273">
                  <c:v>39156</c:v>
                </c:pt>
                <c:pt idx="274">
                  <c:v>39156</c:v>
                </c:pt>
                <c:pt idx="275">
                  <c:v>39156</c:v>
                </c:pt>
                <c:pt idx="276">
                  <c:v>39156</c:v>
                </c:pt>
                <c:pt idx="277">
                  <c:v>39156</c:v>
                </c:pt>
                <c:pt idx="278">
                  <c:v>39156</c:v>
                </c:pt>
                <c:pt idx="279">
                  <c:v>39522</c:v>
                </c:pt>
                <c:pt idx="280">
                  <c:v>39522</c:v>
                </c:pt>
                <c:pt idx="281">
                  <c:v>39522</c:v>
                </c:pt>
                <c:pt idx="282">
                  <c:v>39522</c:v>
                </c:pt>
                <c:pt idx="283">
                  <c:v>39522</c:v>
                </c:pt>
                <c:pt idx="284">
                  <c:v>39522</c:v>
                </c:pt>
                <c:pt idx="285">
                  <c:v>39522</c:v>
                </c:pt>
                <c:pt idx="286">
                  <c:v>39641</c:v>
                </c:pt>
                <c:pt idx="287">
                  <c:v>39641</c:v>
                </c:pt>
                <c:pt idx="288">
                  <c:v>39641</c:v>
                </c:pt>
                <c:pt idx="289">
                  <c:v>39641</c:v>
                </c:pt>
                <c:pt idx="290">
                  <c:v>39641</c:v>
                </c:pt>
                <c:pt idx="291">
                  <c:v>39641</c:v>
                </c:pt>
                <c:pt idx="292">
                  <c:v>40330</c:v>
                </c:pt>
                <c:pt idx="293">
                  <c:v>40330</c:v>
                </c:pt>
                <c:pt idx="294">
                  <c:v>40330</c:v>
                </c:pt>
                <c:pt idx="295">
                  <c:v>40330</c:v>
                </c:pt>
                <c:pt idx="296">
                  <c:v>40330</c:v>
                </c:pt>
                <c:pt idx="297">
                  <c:v>40634</c:v>
                </c:pt>
                <c:pt idx="298">
                  <c:v>40634</c:v>
                </c:pt>
                <c:pt idx="299">
                  <c:v>40634</c:v>
                </c:pt>
                <c:pt idx="300">
                  <c:v>40634</c:v>
                </c:pt>
                <c:pt idx="301">
                  <c:v>40634</c:v>
                </c:pt>
                <c:pt idx="302">
                  <c:v>41022</c:v>
                </c:pt>
                <c:pt idx="303">
                  <c:v>41022</c:v>
                </c:pt>
                <c:pt idx="304">
                  <c:v>41022</c:v>
                </c:pt>
                <c:pt idx="305">
                  <c:v>41022</c:v>
                </c:pt>
                <c:pt idx="306">
                  <c:v>41022</c:v>
                </c:pt>
                <c:pt idx="307">
                  <c:v>41417</c:v>
                </c:pt>
                <c:pt idx="308">
                  <c:v>41417</c:v>
                </c:pt>
                <c:pt idx="309">
                  <c:v>41417</c:v>
                </c:pt>
                <c:pt idx="310">
                  <c:v>41417</c:v>
                </c:pt>
                <c:pt idx="311">
                  <c:v>41417</c:v>
                </c:pt>
                <c:pt idx="312">
                  <c:v>41760</c:v>
                </c:pt>
              </c:numCache>
            </c:numRef>
          </c:xVal>
          <c:yVal>
            <c:numRef>
              <c:f>'Hard Drives'!$I$5:$I$317</c:f>
              <c:numCache>
                <c:formatCode>0.00</c:formatCode>
                <c:ptCount val="313"/>
                <c:pt idx="0">
                  <c:v>1.1271047983648077</c:v>
                </c:pt>
                <c:pt idx="1">
                  <c:v>3.3043922923179339</c:v>
                </c:pt>
                <c:pt idx="2">
                  <c:v>3.2491195928625465</c:v>
                </c:pt>
                <c:pt idx="3">
                  <c:v>2.8232878766757432</c:v>
                </c:pt>
                <c:pt idx="4">
                  <c:v>3.139230678181542</c:v>
                </c:pt>
                <c:pt idx="5">
                  <c:v>3.0093400262541437</c:v>
                </c:pt>
                <c:pt idx="6">
                  <c:v>3.1949766032160549</c:v>
                </c:pt>
                <c:pt idx="7">
                  <c:v>3.2022758419575545</c:v>
                </c:pt>
                <c:pt idx="8">
                  <c:v>3.2112000151791698</c:v>
                </c:pt>
                <c:pt idx="9">
                  <c:v>3.3910644906879899</c:v>
                </c:pt>
                <c:pt idx="10">
                  <c:v>3.4902542699909449</c:v>
                </c:pt>
                <c:pt idx="11">
                  <c:v>3.532218771534481</c:v>
                </c:pt>
                <c:pt idx="12">
                  <c:v>3.2048923670778953</c:v>
                </c:pt>
                <c:pt idx="13">
                  <c:v>3.2732156855373118</c:v>
                </c:pt>
                <c:pt idx="14">
                  <c:v>3.4258258487434703</c:v>
                </c:pt>
                <c:pt idx="15">
                  <c:v>3.4615414010100047</c:v>
                </c:pt>
                <c:pt idx="16">
                  <c:v>3.4870955054823929</c:v>
                </c:pt>
                <c:pt idx="17">
                  <c:v>3.5873081540405352</c:v>
                </c:pt>
                <c:pt idx="18">
                  <c:v>3.6290324883037686</c:v>
                </c:pt>
                <c:pt idx="19">
                  <c:v>3.2629593337695972</c:v>
                </c:pt>
                <c:pt idx="20">
                  <c:v>3.2787536009528289</c:v>
                </c:pt>
                <c:pt idx="21">
                  <c:v>3.4796684437335421</c:v>
                </c:pt>
                <c:pt idx="22">
                  <c:v>3.5059973824558917</c:v>
                </c:pt>
                <c:pt idx="23">
                  <c:v>3.563989329433578</c:v>
                </c:pt>
                <c:pt idx="24">
                  <c:v>3.5862657241447304</c:v>
                </c:pt>
                <c:pt idx="25">
                  <c:v>3.6309361190641916</c:v>
                </c:pt>
                <c:pt idx="26">
                  <c:v>3.6382353578056907</c:v>
                </c:pt>
                <c:pt idx="27">
                  <c:v>3.2378193547695129</c:v>
                </c:pt>
                <c:pt idx="28">
                  <c:v>3.2617041075696522</c:v>
                </c:pt>
                <c:pt idx="29">
                  <c:v>3.3830767697447515</c:v>
                </c:pt>
                <c:pt idx="30">
                  <c:v>3.4124605474299612</c:v>
                </c:pt>
                <c:pt idx="31">
                  <c:v>3.4558119682247579</c:v>
                </c:pt>
                <c:pt idx="32">
                  <c:v>3.4960065988800362</c:v>
                </c:pt>
                <c:pt idx="33">
                  <c:v>3.5148334561395198</c:v>
                </c:pt>
                <c:pt idx="34">
                  <c:v>3.5673625074157047</c:v>
                </c:pt>
                <c:pt idx="35">
                  <c:v>3.6379435817014119</c:v>
                </c:pt>
                <c:pt idx="36">
                  <c:v>3.680066787606993</c:v>
                </c:pt>
                <c:pt idx="37">
                  <c:v>3.8104005561019991</c:v>
                </c:pt>
                <c:pt idx="38">
                  <c:v>3.8803304164676633</c:v>
                </c:pt>
                <c:pt idx="39">
                  <c:v>3.8065568021913929</c:v>
                </c:pt>
                <c:pt idx="40">
                  <c:v>3.9826480612470743</c:v>
                </c:pt>
                <c:pt idx="41">
                  <c:v>4.1075867978553742</c:v>
                </c:pt>
                <c:pt idx="42">
                  <c:v>4.1669478796158117</c:v>
                </c:pt>
                <c:pt idx="43">
                  <c:v>4.2504939310658862</c:v>
                </c:pt>
                <c:pt idx="44">
                  <c:v>4.3376441067847864</c:v>
                </c:pt>
                <c:pt idx="45">
                  <c:v>4.2918866162241116</c:v>
                </c:pt>
                <c:pt idx="46">
                  <c:v>4.5648878882878492</c:v>
                </c:pt>
                <c:pt idx="47">
                  <c:v>4.0621205917715155</c:v>
                </c:pt>
                <c:pt idx="48">
                  <c:v>4.230093960605017</c:v>
                </c:pt>
                <c:pt idx="49">
                  <c:v>5.9314463127727581</c:v>
                </c:pt>
                <c:pt idx="50">
                  <c:v>5.9674439660442768</c:v>
                </c:pt>
                <c:pt idx="51">
                  <c:v>5.8802937903253767</c:v>
                </c:pt>
                <c:pt idx="52">
                  <c:v>5.7801572330812423</c:v>
                </c:pt>
                <c:pt idx="53">
                  <c:v>5.9157968571451756</c:v>
                </c:pt>
                <c:pt idx="54">
                  <c:v>5.9340755131857321</c:v>
                </c:pt>
                <c:pt idx="55">
                  <c:v>6.0551016604309824</c:v>
                </c:pt>
                <c:pt idx="56">
                  <c:v>6.0442036624920537</c:v>
                </c:pt>
                <c:pt idx="57">
                  <c:v>6.4242169848264457</c:v>
                </c:pt>
                <c:pt idx="58">
                  <c:v>6.4757429784695475</c:v>
                </c:pt>
                <c:pt idx="59">
                  <c:v>6.4823989628780536</c:v>
                </c:pt>
                <c:pt idx="60">
                  <c:v>6.5811066577525024</c:v>
                </c:pt>
                <c:pt idx="61">
                  <c:v>6.6590309000806247</c:v>
                </c:pt>
                <c:pt idx="62">
                  <c:v>6.6475774738792666</c:v>
                </c:pt>
                <c:pt idx="63">
                  <c:v>6.7349943333534936</c:v>
                </c:pt>
                <c:pt idx="64">
                  <c:v>6.7560369360930714</c:v>
                </c:pt>
                <c:pt idx="65">
                  <c:v>6.7205646179308527</c:v>
                </c:pt>
                <c:pt idx="66">
                  <c:v>6.8188962180737027</c:v>
                </c:pt>
                <c:pt idx="67">
                  <c:v>6.8333740414423261</c:v>
                </c:pt>
                <c:pt idx="68">
                  <c:v>6.8333740414423261</c:v>
                </c:pt>
                <c:pt idx="69">
                  <c:v>6.8882227094496713</c:v>
                </c:pt>
                <c:pt idx="70">
                  <c:v>6.8649423566468659</c:v>
                </c:pt>
                <c:pt idx="71">
                  <c:v>6.8901091917043598</c:v>
                </c:pt>
                <c:pt idx="72">
                  <c:v>6.8985423592412225</c:v>
                </c:pt>
                <c:pt idx="73">
                  <c:v>6.9028211572204983</c:v>
                </c:pt>
                <c:pt idx="74">
                  <c:v>6.9176927133364483</c:v>
                </c:pt>
                <c:pt idx="75">
                  <c:v>6.9756846603141351</c:v>
                </c:pt>
                <c:pt idx="76">
                  <c:v>7.0040525440111967</c:v>
                </c:pt>
                <c:pt idx="77">
                  <c:v>6.9022829979423381</c:v>
                </c:pt>
                <c:pt idx="78">
                  <c:v>6.911847427137352</c:v>
                </c:pt>
                <c:pt idx="79">
                  <c:v>6.9193851418169752</c:v>
                </c:pt>
                <c:pt idx="80">
                  <c:v>6.9275114710866541</c:v>
                </c:pt>
                <c:pt idx="81">
                  <c:v>6.9376546907436376</c:v>
                </c:pt>
                <c:pt idx="82">
                  <c:v>6.928774412390112</c:v>
                </c:pt>
                <c:pt idx="83">
                  <c:v>6.9361355120364809</c:v>
                </c:pt>
                <c:pt idx="84">
                  <c:v>6.9714005650593762</c:v>
                </c:pt>
                <c:pt idx="85">
                  <c:v>6.983649399945886</c:v>
                </c:pt>
                <c:pt idx="86">
                  <c:v>7.0133471963441396</c:v>
                </c:pt>
                <c:pt idx="87">
                  <c:v>7.0150101000295448</c:v>
                </c:pt>
                <c:pt idx="88">
                  <c:v>6.9768425477277143</c:v>
                </c:pt>
                <c:pt idx="89">
                  <c:v>6.9773496049737584</c:v>
                </c:pt>
                <c:pt idx="90">
                  <c:v>7.0388345558903369</c:v>
                </c:pt>
                <c:pt idx="91">
                  <c:v>7.1237821594083579</c:v>
                </c:pt>
                <c:pt idx="92">
                  <c:v>7.0222060693151755</c:v>
                </c:pt>
                <c:pt idx="93">
                  <c:v>7.0272988316960312</c:v>
                </c:pt>
                <c:pt idx="94">
                  <c:v>7.0870017243478074</c:v>
                </c:pt>
                <c:pt idx="95">
                  <c:v>7.0883098412461392</c:v>
                </c:pt>
                <c:pt idx="96">
                  <c:v>7.1050026909297497</c:v>
                </c:pt>
                <c:pt idx="97">
                  <c:v>7.0324520237811381</c:v>
                </c:pt>
                <c:pt idx="98">
                  <c:v>7.0453122885925197</c:v>
                </c:pt>
                <c:pt idx="99">
                  <c:v>7.0896219101652722</c:v>
                </c:pt>
                <c:pt idx="100">
                  <c:v>7.1119737594439325</c:v>
                </c:pt>
                <c:pt idx="101">
                  <c:v>7.1375697115249386</c:v>
                </c:pt>
                <c:pt idx="102">
                  <c:v>6.9989342461353399</c:v>
                </c:pt>
                <c:pt idx="103">
                  <c:v>7.0736676678296506</c:v>
                </c:pt>
                <c:pt idx="104">
                  <c:v>7.090422945403561</c:v>
                </c:pt>
                <c:pt idx="105">
                  <c:v>7.1405091101020997</c:v>
                </c:pt>
                <c:pt idx="106">
                  <c:v>7.1294022340875074</c:v>
                </c:pt>
                <c:pt idx="107">
                  <c:v>7.1258277737292097</c:v>
                </c:pt>
                <c:pt idx="108">
                  <c:v>7.1828038267187484</c:v>
                </c:pt>
                <c:pt idx="109">
                  <c:v>7.1705385599020763</c:v>
                </c:pt>
                <c:pt idx="110">
                  <c:v>7.1401026778726058</c:v>
                </c:pt>
                <c:pt idx="111">
                  <c:v>7.1658349635801324</c:v>
                </c:pt>
                <c:pt idx="112">
                  <c:v>7.1890562362200487</c:v>
                </c:pt>
                <c:pt idx="113">
                  <c:v>7.1931884698865867</c:v>
                </c:pt>
                <c:pt idx="114">
                  <c:v>7.1931884698865867</c:v>
                </c:pt>
                <c:pt idx="115">
                  <c:v>7.1750294138276782</c:v>
                </c:pt>
                <c:pt idx="116">
                  <c:v>7.2457040759775344</c:v>
                </c:pt>
                <c:pt idx="117">
                  <c:v>7.1970546986839574</c:v>
                </c:pt>
                <c:pt idx="118">
                  <c:v>7.2106540714764877</c:v>
                </c:pt>
                <c:pt idx="119">
                  <c:v>7.1967499600365237</c:v>
                </c:pt>
                <c:pt idx="120">
                  <c:v>7.2369749619972383</c:v>
                </c:pt>
                <c:pt idx="121">
                  <c:v>7.2324177902567595</c:v>
                </c:pt>
                <c:pt idx="122">
                  <c:v>7.2844042532809974</c:v>
                </c:pt>
                <c:pt idx="123">
                  <c:v>7.28065863646128</c:v>
                </c:pt>
                <c:pt idx="124">
                  <c:v>7.3387945564162189</c:v>
                </c:pt>
                <c:pt idx="125">
                  <c:v>7.3528430421655369</c:v>
                </c:pt>
                <c:pt idx="126">
                  <c:v>7.4279975311448254</c:v>
                </c:pt>
                <c:pt idx="127">
                  <c:v>7.3773778497571483</c:v>
                </c:pt>
                <c:pt idx="128">
                  <c:v>7.388824047678586</c:v>
                </c:pt>
                <c:pt idx="129">
                  <c:v>7.4085980768540942</c:v>
                </c:pt>
                <c:pt idx="130">
                  <c:v>7.4099489161450531</c:v>
                </c:pt>
                <c:pt idx="131">
                  <c:v>7.4212904699945108</c:v>
                </c:pt>
                <c:pt idx="132">
                  <c:v>7.4226713757108964</c:v>
                </c:pt>
                <c:pt idx="133">
                  <c:v>7.4103985014530078</c:v>
                </c:pt>
                <c:pt idx="134">
                  <c:v>7.4786919417188935</c:v>
                </c:pt>
                <c:pt idx="135">
                  <c:v>7.4866317329097054</c:v>
                </c:pt>
                <c:pt idx="136">
                  <c:v>7.5304349394195782</c:v>
                </c:pt>
                <c:pt idx="137">
                  <c:v>7.4602085360248802</c:v>
                </c:pt>
                <c:pt idx="138">
                  <c:v>7.4831550413436361</c:v>
                </c:pt>
                <c:pt idx="139">
                  <c:v>7.500949855674266</c:v>
                </c:pt>
                <c:pt idx="140">
                  <c:v>7.656848972071054</c:v>
                </c:pt>
                <c:pt idx="141">
                  <c:v>7.574547977463749</c:v>
                </c:pt>
                <c:pt idx="142">
                  <c:v>7.6005135405002191</c:v>
                </c:pt>
                <c:pt idx="143">
                  <c:v>7.6109287754287589</c:v>
                </c:pt>
                <c:pt idx="144">
                  <c:v>7.6109287754287589</c:v>
                </c:pt>
                <c:pt idx="145">
                  <c:v>7.6576242673948984</c:v>
                </c:pt>
                <c:pt idx="146">
                  <c:v>7.5767492572636819</c:v>
                </c:pt>
                <c:pt idx="147">
                  <c:v>7.5826314394896368</c:v>
                </c:pt>
                <c:pt idx="148">
                  <c:v>7.5966745168731054</c:v>
                </c:pt>
                <c:pt idx="149">
                  <c:v>7.5966745168731054</c:v>
                </c:pt>
                <c:pt idx="150">
                  <c:v>7.6602362973023066</c:v>
                </c:pt>
                <c:pt idx="151">
                  <c:v>7.6870080171830475</c:v>
                </c:pt>
                <c:pt idx="152">
                  <c:v>7.6971674156981695</c:v>
                </c:pt>
                <c:pt idx="153">
                  <c:v>7.7075701760979367</c:v>
                </c:pt>
                <c:pt idx="154">
                  <c:v>7.7128665159078853</c:v>
                </c:pt>
                <c:pt idx="155">
                  <c:v>7.7489628612561612</c:v>
                </c:pt>
                <c:pt idx="156">
                  <c:v>7.6344414640823599</c:v>
                </c:pt>
                <c:pt idx="157">
                  <c:v>7.7010209856302794</c:v>
                </c:pt>
                <c:pt idx="158">
                  <c:v>7.70359840851809</c:v>
                </c:pt>
                <c:pt idx="159">
                  <c:v>7.70359840851809</c:v>
                </c:pt>
                <c:pt idx="160">
                  <c:v>7.7061912190963691</c:v>
                </c:pt>
                <c:pt idx="161">
                  <c:v>7.7114237460300465</c:v>
                </c:pt>
                <c:pt idx="162">
                  <c:v>7.7302506032895302</c:v>
                </c:pt>
                <c:pt idx="163">
                  <c:v>7.7302506032895302</c:v>
                </c:pt>
                <c:pt idx="164">
                  <c:v>7.7413869694074897</c:v>
                </c:pt>
                <c:pt idx="165">
                  <c:v>7.773571652778891</c:v>
                </c:pt>
                <c:pt idx="166">
                  <c:v>7.8497264441963281</c:v>
                </c:pt>
                <c:pt idx="167">
                  <c:v>7.7368277148922955</c:v>
                </c:pt>
                <c:pt idx="168">
                  <c:v>7.7537504200083598</c:v>
                </c:pt>
                <c:pt idx="169">
                  <c:v>7.7595410988892555</c:v>
                </c:pt>
                <c:pt idx="170">
                  <c:v>7.765410032553353</c:v>
                </c:pt>
                <c:pt idx="171">
                  <c:v>7.7683745115170924</c:v>
                </c:pt>
                <c:pt idx="172">
                  <c:v>7.7773913298364672</c:v>
                </c:pt>
                <c:pt idx="173">
                  <c:v>7.7773913298364672</c:v>
                </c:pt>
                <c:pt idx="174">
                  <c:v>7.7897125670474345</c:v>
                </c:pt>
                <c:pt idx="175">
                  <c:v>7.7928482809002926</c:v>
                </c:pt>
                <c:pt idx="176">
                  <c:v>7.7991884589313116</c:v>
                </c:pt>
                <c:pt idx="177">
                  <c:v>7.8023935988065229</c:v>
                </c:pt>
                <c:pt idx="178">
                  <c:v>7.8187840149946926</c:v>
                </c:pt>
                <c:pt idx="179">
                  <c:v>7.8289236463455723</c:v>
                </c:pt>
                <c:pt idx="180">
                  <c:v>7.8358173542934733</c:v>
                </c:pt>
                <c:pt idx="181">
                  <c:v>7.8358173542934733</c:v>
                </c:pt>
                <c:pt idx="182">
                  <c:v>7.8608453599954036</c:v>
                </c:pt>
                <c:pt idx="183">
                  <c:v>7.7513905407700356</c:v>
                </c:pt>
                <c:pt idx="184">
                  <c:v>7.8433290172754102</c:v>
                </c:pt>
                <c:pt idx="185">
                  <c:v>7.8725362883611965</c:v>
                </c:pt>
                <c:pt idx="186">
                  <c:v>7.7711544100402756</c:v>
                </c:pt>
                <c:pt idx="187">
                  <c:v>7.8430920573166585</c:v>
                </c:pt>
                <c:pt idx="188">
                  <c:v>7.8872957198087121</c:v>
                </c:pt>
                <c:pt idx="189">
                  <c:v>7.932192368696251</c:v>
                </c:pt>
                <c:pt idx="190">
                  <c:v>7.8990872445382694</c:v>
                </c:pt>
                <c:pt idx="191">
                  <c:v>7.9030899869919438</c:v>
                </c:pt>
                <c:pt idx="192">
                  <c:v>7.9194804031801125</c:v>
                </c:pt>
                <c:pt idx="193">
                  <c:v>7.9703720097398607</c:v>
                </c:pt>
                <c:pt idx="194">
                  <c:v>8.0323393741947289</c:v>
                </c:pt>
                <c:pt idx="195">
                  <c:v>7.8758159021252814</c:v>
                </c:pt>
                <c:pt idx="196">
                  <c:v>7.932192368696251</c:v>
                </c:pt>
                <c:pt idx="197">
                  <c:v>7.9551482334003492</c:v>
                </c:pt>
                <c:pt idx="198">
                  <c:v>7.9785730568847875</c:v>
                </c:pt>
                <c:pt idx="199">
                  <c:v>7.9881817338227012</c:v>
                </c:pt>
                <c:pt idx="200">
                  <c:v>8.0673629798703264</c:v>
                </c:pt>
                <c:pt idx="201">
                  <c:v>8.0779848417595801</c:v>
                </c:pt>
                <c:pt idx="202">
                  <c:v>8.0779848417595801</c:v>
                </c:pt>
                <c:pt idx="203">
                  <c:v>8.0858210408424434</c:v>
                </c:pt>
                <c:pt idx="204">
                  <c:v>8.0432425579637954</c:v>
                </c:pt>
                <c:pt idx="205">
                  <c:v>8.0791812460476251</c:v>
                </c:pt>
                <c:pt idx="206">
                  <c:v>8.1006701618813626</c:v>
                </c:pt>
                <c:pt idx="207">
                  <c:v>8.0783387734616046</c:v>
                </c:pt>
                <c:pt idx="208">
                  <c:v>8.0813195297193712</c:v>
                </c:pt>
                <c:pt idx="209">
                  <c:v>8.1072000486993492</c:v>
                </c:pt>
                <c:pt idx="210">
                  <c:v>8.0727962393812813</c:v>
                </c:pt>
                <c:pt idx="211">
                  <c:v>8.1351228313751491</c:v>
                </c:pt>
                <c:pt idx="212">
                  <c:v>8.1893018084527185</c:v>
                </c:pt>
                <c:pt idx="213">
                  <c:v>8.1148730574848411</c:v>
                </c:pt>
                <c:pt idx="214">
                  <c:v>8.1317535927656603</c:v>
                </c:pt>
                <c:pt idx="215">
                  <c:v>8.1364127353409508</c:v>
                </c:pt>
                <c:pt idx="216">
                  <c:v>8.180019330893705</c:v>
                </c:pt>
                <c:pt idx="217">
                  <c:v>8.1479862966275576</c:v>
                </c:pt>
                <c:pt idx="218">
                  <c:v>8.1467646517097769</c:v>
                </c:pt>
                <c:pt idx="219">
                  <c:v>8.188500517037502</c:v>
                </c:pt>
                <c:pt idx="220">
                  <c:v>8.3037297722592935</c:v>
                </c:pt>
                <c:pt idx="221">
                  <c:v>8.4722524315072967</c:v>
                </c:pt>
                <c:pt idx="222">
                  <c:v>8.286290353772932</c:v>
                </c:pt>
                <c:pt idx="223">
                  <c:v>8.3168602486351855</c:v>
                </c:pt>
                <c:pt idx="224">
                  <c:v>8.3851098075405055</c:v>
                </c:pt>
                <c:pt idx="225">
                  <c:v>8.5326822829601436</c:v>
                </c:pt>
                <c:pt idx="226">
                  <c:v>8.4965356691377192</c:v>
                </c:pt>
                <c:pt idx="227">
                  <c:v>8.3830565546964699</c:v>
                </c:pt>
                <c:pt idx="228">
                  <c:v>8.5426283928156987</c:v>
                </c:pt>
                <c:pt idx="229">
                  <c:v>8.6399578114400324</c:v>
                </c:pt>
                <c:pt idx="230">
                  <c:v>8.5433488151239523</c:v>
                </c:pt>
                <c:pt idx="231">
                  <c:v>8.4972560914459727</c:v>
                </c:pt>
                <c:pt idx="232">
                  <c:v>8.5433488151239523</c:v>
                </c:pt>
                <c:pt idx="233">
                  <c:v>8.5285137851764148</c:v>
                </c:pt>
                <c:pt idx="234">
                  <c:v>8.5545220267758015</c:v>
                </c:pt>
                <c:pt idx="235">
                  <c:v>8.7871647854458637</c:v>
                </c:pt>
                <c:pt idx="236">
                  <c:v>8.6794090658233234</c:v>
                </c:pt>
                <c:pt idx="237">
                  <c:v>8.7145463725222037</c:v>
                </c:pt>
                <c:pt idx="238">
                  <c:v>8.7581404987992482</c:v>
                </c:pt>
                <c:pt idx="239">
                  <c:v>8.7859894275379293</c:v>
                </c:pt>
                <c:pt idx="240">
                  <c:v>8.8126780304480423</c:v>
                </c:pt>
                <c:pt idx="241">
                  <c:v>8.8219515745770032</c:v>
                </c:pt>
                <c:pt idx="242">
                  <c:v>8.6839378609575526</c:v>
                </c:pt>
                <c:pt idx="243">
                  <c:v>8.6839378609575526</c:v>
                </c:pt>
                <c:pt idx="244">
                  <c:v>8.741290669509505</c:v>
                </c:pt>
                <c:pt idx="245">
                  <c:v>8.7758399384785442</c:v>
                </c:pt>
                <c:pt idx="246">
                  <c:v>8.8225204782323985</c:v>
                </c:pt>
                <c:pt idx="247">
                  <c:v>8.8318605044865421</c:v>
                </c:pt>
                <c:pt idx="248">
                  <c:v>8.8783179057255435</c:v>
                </c:pt>
                <c:pt idx="249">
                  <c:v>8.8867680229249508</c:v>
                </c:pt>
                <c:pt idx="250">
                  <c:v>8.9124300132460874</c:v>
                </c:pt>
                <c:pt idx="251">
                  <c:v>8.8152112164051353</c:v>
                </c:pt>
                <c:pt idx="252">
                  <c:v>8.8973979725924845</c:v>
                </c:pt>
                <c:pt idx="253">
                  <c:v>8.9679790468781917</c:v>
                </c:pt>
                <c:pt idx="254">
                  <c:v>8.8626358663332727</c:v>
                </c:pt>
                <c:pt idx="255">
                  <c:v>8.6996445493567975</c:v>
                </c:pt>
                <c:pt idx="256">
                  <c:v>8.959895993099801</c:v>
                </c:pt>
                <c:pt idx="257">
                  <c:v>9.0029306253250034</c:v>
                </c:pt>
                <c:pt idx="258">
                  <c:v>9.0309593489252471</c:v>
                </c:pt>
                <c:pt idx="259">
                  <c:v>9.0875747670741305</c:v>
                </c:pt>
                <c:pt idx="260">
                  <c:v>8.9973863843973128</c:v>
                </c:pt>
                <c:pt idx="261">
                  <c:v>9.0383449920762207</c:v>
                </c:pt>
                <c:pt idx="262">
                  <c:v>9.1223251210056127</c:v>
                </c:pt>
                <c:pt idx="263">
                  <c:v>9.1522883443830558</c:v>
                </c:pt>
                <c:pt idx="264">
                  <c:v>9.1165727921165214</c:v>
                </c:pt>
                <c:pt idx="265">
                  <c:v>8.9995654882259828</c:v>
                </c:pt>
                <c:pt idx="266">
                  <c:v>9.0172942551864139</c:v>
                </c:pt>
                <c:pt idx="267">
                  <c:v>9.1245042248342827</c:v>
                </c:pt>
                <c:pt idx="268">
                  <c:v>9.1544674482117259</c:v>
                </c:pt>
                <c:pt idx="269">
                  <c:v>9.1933855142420953</c:v>
                </c:pt>
                <c:pt idx="270">
                  <c:v>9.1800215526841136</c:v>
                </c:pt>
                <c:pt idx="271">
                  <c:v>9.0127937539597376</c:v>
                </c:pt>
                <c:pt idx="272">
                  <c:v>8.9503474655558009</c:v>
                </c:pt>
                <c:pt idx="273">
                  <c:v>9.0694608882805081</c:v>
                </c:pt>
                <c:pt idx="274">
                  <c:v>9.0694608882805081</c:v>
                </c:pt>
                <c:pt idx="275">
                  <c:v>9.3680162648166352</c:v>
                </c:pt>
                <c:pt idx="276">
                  <c:v>9.3704908839444894</c:v>
                </c:pt>
                <c:pt idx="277">
                  <c:v>9.2711062518085789</c:v>
                </c:pt>
                <c:pt idx="278">
                  <c:v>9.2711062518085789</c:v>
                </c:pt>
                <c:pt idx="279">
                  <c:v>9.1183299480552886</c:v>
                </c:pt>
                <c:pt idx="280">
                  <c:v>9.3568044400546277</c:v>
                </c:pt>
                <c:pt idx="281">
                  <c:v>9.4709046056803388</c:v>
                </c:pt>
                <c:pt idx="282">
                  <c:v>9.5127246759626765</c:v>
                </c:pt>
                <c:pt idx="283">
                  <c:v>9.5169755531163336</c:v>
                </c:pt>
                <c:pt idx="284">
                  <c:v>9.5662439316891632</c:v>
                </c:pt>
                <c:pt idx="285">
                  <c:v>9.5322155196730716</c:v>
                </c:pt>
                <c:pt idx="286">
                  <c:v>9.5059475808983684</c:v>
                </c:pt>
                <c:pt idx="287">
                  <c:v>9.6224531499698056</c:v>
                </c:pt>
                <c:pt idx="288">
                  <c:v>9.8613352388849425</c:v>
                </c:pt>
                <c:pt idx="289">
                  <c:v>9.8069775765623497</c:v>
                </c:pt>
                <c:pt idx="290">
                  <c:v>9.7586728969877949</c:v>
                </c:pt>
                <c:pt idx="291">
                  <c:v>9.6572152562290174</c:v>
                </c:pt>
                <c:pt idx="292">
                  <c:v>10.036212172654444</c:v>
                </c:pt>
                <c:pt idx="293">
                  <c:v>10.1709107465519</c:v>
                </c:pt>
                <c:pt idx="294">
                  <c:v>10.258060922270801</c:v>
                </c:pt>
                <c:pt idx="295">
                  <c:v>10.309213444718182</c:v>
                </c:pt>
                <c:pt idx="296">
                  <c:v>10.223298816011589</c:v>
                </c:pt>
                <c:pt idx="297">
                  <c:v>10.142667503568731</c:v>
                </c:pt>
                <c:pt idx="298">
                  <c:v>10.346787486224656</c:v>
                </c:pt>
                <c:pt idx="299">
                  <c:v>10.376750709602099</c:v>
                </c:pt>
                <c:pt idx="300">
                  <c:v>10.471726222832956</c:v>
                </c:pt>
                <c:pt idx="301">
                  <c:v>10.346787486224656</c:v>
                </c:pt>
                <c:pt idx="302">
                  <c:v>10.055517327849831</c:v>
                </c:pt>
                <c:pt idx="303">
                  <c:v>10.1709107465519</c:v>
                </c:pt>
                <c:pt idx="304">
                  <c:v>10.277366077466187</c:v>
                </c:pt>
                <c:pt idx="305">
                  <c:v>10.302189661191219</c:v>
                </c:pt>
                <c:pt idx="306">
                  <c:v>10.180456064458131</c:v>
                </c:pt>
                <c:pt idx="307">
                  <c:v>10.247567390738526</c:v>
                </c:pt>
                <c:pt idx="308">
                  <c:v>10.333482019445119</c:v>
                </c:pt>
                <c:pt idx="309">
                  <c:v>10.407268233606038</c:v>
                </c:pt>
                <c:pt idx="310">
                  <c:v>10.423658649794207</c:v>
                </c:pt>
                <c:pt idx="311">
                  <c:v>10.383787137756515</c:v>
                </c:pt>
                <c:pt idx="312">
                  <c:v>10.292429823902063</c:v>
                </c:pt>
              </c:numCache>
            </c:numRef>
          </c:yVal>
        </c:ser>
        <c:axId val="266225536"/>
        <c:axId val="266227072"/>
      </c:scatterChart>
      <c:valAx>
        <c:axId val="266225536"/>
        <c:scaling>
          <c:orientation val="minMax"/>
          <c:min val="20000"/>
        </c:scaling>
        <c:axPos val="b"/>
        <c:numFmt formatCode="dd/mm/yyyy" sourceLinked="1"/>
        <c:tickLblPos val="nextTo"/>
        <c:crossAx val="266227072"/>
        <c:crosses val="autoZero"/>
        <c:crossBetween val="midCat"/>
      </c:valAx>
      <c:valAx>
        <c:axId val="266227072"/>
        <c:scaling>
          <c:orientation val="minMax"/>
        </c:scaling>
        <c:axPos val="l"/>
        <c:majorGridlines/>
        <c:numFmt formatCode="0.00" sourceLinked="1"/>
        <c:tickLblPos val="nextTo"/>
        <c:crossAx val="266225536"/>
        <c:crosses val="autoZero"/>
        <c:crossBetween val="midCat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IE"/>
              <a:t>Magnetic</a:t>
            </a:r>
            <a:r>
              <a:rPr lang="en-IE" baseline="0"/>
              <a:t> vs Flash vs XPoint Storage Capacity per</a:t>
            </a:r>
            <a:br>
              <a:rPr lang="en-IE" baseline="0"/>
            </a:br>
            <a:r>
              <a:rPr lang="en-IE" baseline="0"/>
              <a:t>Inflation-adjusted Dollar 1980-2024</a:t>
            </a:r>
            <a:endParaRPr lang="en-IE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Magnetic Hard Drives</c:v>
          </c:tx>
          <c:spPr>
            <a:ln w="28575">
              <a:noFill/>
            </a:ln>
          </c:spPr>
          <c:marker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'Hard Drives'!$A$6:$A$1000</c:f>
              <c:numCache>
                <c:formatCode>dd/mm/yyyy</c:formatCode>
                <c:ptCount val="995"/>
                <c:pt idx="0">
                  <c:v>29235</c:v>
                </c:pt>
                <c:pt idx="1">
                  <c:v>29417</c:v>
                </c:pt>
                <c:pt idx="2">
                  <c:v>29844</c:v>
                </c:pt>
                <c:pt idx="3">
                  <c:v>29905</c:v>
                </c:pt>
                <c:pt idx="4">
                  <c:v>29935</c:v>
                </c:pt>
                <c:pt idx="5">
                  <c:v>29935</c:v>
                </c:pt>
                <c:pt idx="6">
                  <c:v>29935</c:v>
                </c:pt>
                <c:pt idx="7">
                  <c:v>29935</c:v>
                </c:pt>
                <c:pt idx="8">
                  <c:v>29935</c:v>
                </c:pt>
                <c:pt idx="9">
                  <c:v>29935</c:v>
                </c:pt>
                <c:pt idx="10">
                  <c:v>29935</c:v>
                </c:pt>
                <c:pt idx="11">
                  <c:v>30665</c:v>
                </c:pt>
                <c:pt idx="12">
                  <c:v>30665</c:v>
                </c:pt>
                <c:pt idx="13">
                  <c:v>30665</c:v>
                </c:pt>
                <c:pt idx="14">
                  <c:v>30665</c:v>
                </c:pt>
                <c:pt idx="15">
                  <c:v>30665</c:v>
                </c:pt>
                <c:pt idx="16">
                  <c:v>30665</c:v>
                </c:pt>
                <c:pt idx="17">
                  <c:v>30665</c:v>
                </c:pt>
                <c:pt idx="18">
                  <c:v>30756</c:v>
                </c:pt>
                <c:pt idx="19">
                  <c:v>30756</c:v>
                </c:pt>
                <c:pt idx="20">
                  <c:v>30756</c:v>
                </c:pt>
                <c:pt idx="21">
                  <c:v>30756</c:v>
                </c:pt>
                <c:pt idx="22">
                  <c:v>30756</c:v>
                </c:pt>
                <c:pt idx="23">
                  <c:v>30756</c:v>
                </c:pt>
                <c:pt idx="24">
                  <c:v>30756</c:v>
                </c:pt>
                <c:pt idx="25">
                  <c:v>30756</c:v>
                </c:pt>
                <c:pt idx="26">
                  <c:v>30817</c:v>
                </c:pt>
                <c:pt idx="27">
                  <c:v>30817</c:v>
                </c:pt>
                <c:pt idx="28">
                  <c:v>30817</c:v>
                </c:pt>
                <c:pt idx="29">
                  <c:v>30817</c:v>
                </c:pt>
                <c:pt idx="30">
                  <c:v>30817</c:v>
                </c:pt>
                <c:pt idx="31">
                  <c:v>30817</c:v>
                </c:pt>
                <c:pt idx="32">
                  <c:v>30817</c:v>
                </c:pt>
                <c:pt idx="33">
                  <c:v>30817</c:v>
                </c:pt>
                <c:pt idx="34">
                  <c:v>30817</c:v>
                </c:pt>
                <c:pt idx="35">
                  <c:v>30817</c:v>
                </c:pt>
                <c:pt idx="36">
                  <c:v>30817</c:v>
                </c:pt>
                <c:pt idx="37">
                  <c:v>31243</c:v>
                </c:pt>
                <c:pt idx="38">
                  <c:v>32065</c:v>
                </c:pt>
                <c:pt idx="39">
                  <c:v>32065</c:v>
                </c:pt>
                <c:pt idx="40">
                  <c:v>32065</c:v>
                </c:pt>
                <c:pt idx="41">
                  <c:v>32278</c:v>
                </c:pt>
                <c:pt idx="42">
                  <c:v>32278</c:v>
                </c:pt>
                <c:pt idx="43">
                  <c:v>32278</c:v>
                </c:pt>
                <c:pt idx="44">
                  <c:v>32278</c:v>
                </c:pt>
                <c:pt idx="45">
                  <c:v>32278</c:v>
                </c:pt>
                <c:pt idx="46">
                  <c:v>32582</c:v>
                </c:pt>
                <c:pt idx="47">
                  <c:v>32582</c:v>
                </c:pt>
                <c:pt idx="48">
                  <c:v>34714</c:v>
                </c:pt>
                <c:pt idx="49">
                  <c:v>34714</c:v>
                </c:pt>
                <c:pt idx="50">
                  <c:v>34714</c:v>
                </c:pt>
                <c:pt idx="51">
                  <c:v>34804</c:v>
                </c:pt>
                <c:pt idx="52">
                  <c:v>34804</c:v>
                </c:pt>
                <c:pt idx="53">
                  <c:v>34804</c:v>
                </c:pt>
                <c:pt idx="54">
                  <c:v>34804</c:v>
                </c:pt>
                <c:pt idx="55">
                  <c:v>34804</c:v>
                </c:pt>
                <c:pt idx="56">
                  <c:v>35226</c:v>
                </c:pt>
                <c:pt idx="57">
                  <c:v>35291</c:v>
                </c:pt>
                <c:pt idx="58">
                  <c:v>35291</c:v>
                </c:pt>
                <c:pt idx="59">
                  <c:v>35323</c:v>
                </c:pt>
                <c:pt idx="60">
                  <c:v>35323</c:v>
                </c:pt>
                <c:pt idx="61">
                  <c:v>35655</c:v>
                </c:pt>
                <c:pt idx="62">
                  <c:v>35655</c:v>
                </c:pt>
                <c:pt idx="63">
                  <c:v>35655</c:v>
                </c:pt>
                <c:pt idx="64">
                  <c:v>35666</c:v>
                </c:pt>
                <c:pt idx="65">
                  <c:v>35666</c:v>
                </c:pt>
                <c:pt idx="66">
                  <c:v>35666</c:v>
                </c:pt>
                <c:pt idx="67">
                  <c:v>35666</c:v>
                </c:pt>
                <c:pt idx="68">
                  <c:v>35666</c:v>
                </c:pt>
                <c:pt idx="69">
                  <c:v>35678</c:v>
                </c:pt>
                <c:pt idx="70">
                  <c:v>35763</c:v>
                </c:pt>
                <c:pt idx="71">
                  <c:v>35763</c:v>
                </c:pt>
                <c:pt idx="72">
                  <c:v>35763</c:v>
                </c:pt>
                <c:pt idx="73">
                  <c:v>35763</c:v>
                </c:pt>
                <c:pt idx="74">
                  <c:v>35763</c:v>
                </c:pt>
                <c:pt idx="75">
                  <c:v>35763</c:v>
                </c:pt>
                <c:pt idx="76">
                  <c:v>35767</c:v>
                </c:pt>
                <c:pt idx="77">
                  <c:v>35767</c:v>
                </c:pt>
                <c:pt idx="78">
                  <c:v>35767</c:v>
                </c:pt>
                <c:pt idx="79">
                  <c:v>35767</c:v>
                </c:pt>
                <c:pt idx="80">
                  <c:v>35767</c:v>
                </c:pt>
                <c:pt idx="81">
                  <c:v>35811</c:v>
                </c:pt>
                <c:pt idx="82">
                  <c:v>35811</c:v>
                </c:pt>
                <c:pt idx="83">
                  <c:v>35811</c:v>
                </c:pt>
                <c:pt idx="84">
                  <c:v>35811</c:v>
                </c:pt>
                <c:pt idx="85">
                  <c:v>35829</c:v>
                </c:pt>
                <c:pt idx="86">
                  <c:v>35829</c:v>
                </c:pt>
                <c:pt idx="87">
                  <c:v>35887</c:v>
                </c:pt>
                <c:pt idx="88">
                  <c:v>35887</c:v>
                </c:pt>
                <c:pt idx="89">
                  <c:v>35887</c:v>
                </c:pt>
                <c:pt idx="90">
                  <c:v>35887</c:v>
                </c:pt>
                <c:pt idx="91">
                  <c:v>35889</c:v>
                </c:pt>
                <c:pt idx="92">
                  <c:v>35889</c:v>
                </c:pt>
                <c:pt idx="93">
                  <c:v>35889</c:v>
                </c:pt>
                <c:pt idx="94">
                  <c:v>35889</c:v>
                </c:pt>
                <c:pt idx="95">
                  <c:v>35889</c:v>
                </c:pt>
                <c:pt idx="96">
                  <c:v>35902</c:v>
                </c:pt>
                <c:pt idx="97">
                  <c:v>35902</c:v>
                </c:pt>
                <c:pt idx="98">
                  <c:v>35902</c:v>
                </c:pt>
                <c:pt idx="99">
                  <c:v>35917</c:v>
                </c:pt>
                <c:pt idx="100">
                  <c:v>35924</c:v>
                </c:pt>
                <c:pt idx="101">
                  <c:v>35926</c:v>
                </c:pt>
                <c:pt idx="102">
                  <c:v>35926</c:v>
                </c:pt>
                <c:pt idx="103">
                  <c:v>35926</c:v>
                </c:pt>
                <c:pt idx="104">
                  <c:v>35926</c:v>
                </c:pt>
                <c:pt idx="105">
                  <c:v>35952</c:v>
                </c:pt>
                <c:pt idx="106">
                  <c:v>35958</c:v>
                </c:pt>
                <c:pt idx="107">
                  <c:v>35958</c:v>
                </c:pt>
                <c:pt idx="108">
                  <c:v>35991</c:v>
                </c:pt>
                <c:pt idx="109">
                  <c:v>36007</c:v>
                </c:pt>
                <c:pt idx="110">
                  <c:v>36007</c:v>
                </c:pt>
                <c:pt idx="111">
                  <c:v>36007</c:v>
                </c:pt>
                <c:pt idx="112">
                  <c:v>36007</c:v>
                </c:pt>
                <c:pt idx="113">
                  <c:v>36007</c:v>
                </c:pt>
                <c:pt idx="114">
                  <c:v>36008</c:v>
                </c:pt>
                <c:pt idx="115">
                  <c:v>36013</c:v>
                </c:pt>
                <c:pt idx="116">
                  <c:v>36021</c:v>
                </c:pt>
                <c:pt idx="117">
                  <c:v>36033</c:v>
                </c:pt>
                <c:pt idx="118">
                  <c:v>36039</c:v>
                </c:pt>
                <c:pt idx="119">
                  <c:v>36039</c:v>
                </c:pt>
                <c:pt idx="120">
                  <c:v>36048</c:v>
                </c:pt>
                <c:pt idx="121">
                  <c:v>36069</c:v>
                </c:pt>
                <c:pt idx="122">
                  <c:v>36203</c:v>
                </c:pt>
                <c:pt idx="123">
                  <c:v>36217</c:v>
                </c:pt>
                <c:pt idx="124">
                  <c:v>36217</c:v>
                </c:pt>
                <c:pt idx="125">
                  <c:v>36218</c:v>
                </c:pt>
                <c:pt idx="126">
                  <c:v>36220</c:v>
                </c:pt>
                <c:pt idx="127">
                  <c:v>36220</c:v>
                </c:pt>
                <c:pt idx="128">
                  <c:v>36222</c:v>
                </c:pt>
                <c:pt idx="129">
                  <c:v>36222</c:v>
                </c:pt>
                <c:pt idx="130">
                  <c:v>36251</c:v>
                </c:pt>
                <c:pt idx="131">
                  <c:v>36251</c:v>
                </c:pt>
                <c:pt idx="132">
                  <c:v>36301</c:v>
                </c:pt>
                <c:pt idx="133">
                  <c:v>36307</c:v>
                </c:pt>
                <c:pt idx="134">
                  <c:v>36307</c:v>
                </c:pt>
                <c:pt idx="135">
                  <c:v>36307</c:v>
                </c:pt>
                <c:pt idx="136">
                  <c:v>36308</c:v>
                </c:pt>
                <c:pt idx="137">
                  <c:v>36362</c:v>
                </c:pt>
                <c:pt idx="138">
                  <c:v>36371</c:v>
                </c:pt>
                <c:pt idx="139">
                  <c:v>36428</c:v>
                </c:pt>
                <c:pt idx="140">
                  <c:v>36434</c:v>
                </c:pt>
                <c:pt idx="141">
                  <c:v>36434</c:v>
                </c:pt>
                <c:pt idx="142">
                  <c:v>36434</c:v>
                </c:pt>
                <c:pt idx="143">
                  <c:v>36434</c:v>
                </c:pt>
                <c:pt idx="144">
                  <c:v>36434</c:v>
                </c:pt>
                <c:pt idx="145">
                  <c:v>36495</c:v>
                </c:pt>
                <c:pt idx="146">
                  <c:v>36495</c:v>
                </c:pt>
                <c:pt idx="147">
                  <c:v>36495</c:v>
                </c:pt>
                <c:pt idx="148">
                  <c:v>36495</c:v>
                </c:pt>
                <c:pt idx="149">
                  <c:v>36495</c:v>
                </c:pt>
                <c:pt idx="150">
                  <c:v>36495</c:v>
                </c:pt>
                <c:pt idx="151">
                  <c:v>36495</c:v>
                </c:pt>
                <c:pt idx="152">
                  <c:v>36495</c:v>
                </c:pt>
                <c:pt idx="153">
                  <c:v>36495</c:v>
                </c:pt>
                <c:pt idx="154">
                  <c:v>36495</c:v>
                </c:pt>
                <c:pt idx="155">
                  <c:v>36557</c:v>
                </c:pt>
                <c:pt idx="156">
                  <c:v>36557</c:v>
                </c:pt>
                <c:pt idx="157">
                  <c:v>36557</c:v>
                </c:pt>
                <c:pt idx="158">
                  <c:v>36557</c:v>
                </c:pt>
                <c:pt idx="159">
                  <c:v>36557</c:v>
                </c:pt>
                <c:pt idx="160">
                  <c:v>36557</c:v>
                </c:pt>
                <c:pt idx="161">
                  <c:v>36557</c:v>
                </c:pt>
                <c:pt idx="162">
                  <c:v>36557</c:v>
                </c:pt>
                <c:pt idx="163">
                  <c:v>36557</c:v>
                </c:pt>
                <c:pt idx="164">
                  <c:v>36557</c:v>
                </c:pt>
                <c:pt idx="165">
                  <c:v>36557</c:v>
                </c:pt>
                <c:pt idx="166">
                  <c:v>36617</c:v>
                </c:pt>
                <c:pt idx="167">
                  <c:v>36617</c:v>
                </c:pt>
                <c:pt idx="168">
                  <c:v>36617</c:v>
                </c:pt>
                <c:pt idx="169">
                  <c:v>36617</c:v>
                </c:pt>
                <c:pt idx="170">
                  <c:v>36617</c:v>
                </c:pt>
                <c:pt idx="171">
                  <c:v>36617</c:v>
                </c:pt>
                <c:pt idx="172">
                  <c:v>36617</c:v>
                </c:pt>
                <c:pt idx="173">
                  <c:v>36617</c:v>
                </c:pt>
                <c:pt idx="174">
                  <c:v>36617</c:v>
                </c:pt>
                <c:pt idx="175">
                  <c:v>36617</c:v>
                </c:pt>
                <c:pt idx="176">
                  <c:v>36617</c:v>
                </c:pt>
                <c:pt idx="177">
                  <c:v>36617</c:v>
                </c:pt>
                <c:pt idx="178">
                  <c:v>36617</c:v>
                </c:pt>
                <c:pt idx="179">
                  <c:v>36617</c:v>
                </c:pt>
                <c:pt idx="180">
                  <c:v>36617</c:v>
                </c:pt>
                <c:pt idx="181">
                  <c:v>36617</c:v>
                </c:pt>
                <c:pt idx="182">
                  <c:v>36658</c:v>
                </c:pt>
                <c:pt idx="183">
                  <c:v>36658</c:v>
                </c:pt>
                <c:pt idx="184">
                  <c:v>36658</c:v>
                </c:pt>
                <c:pt idx="185">
                  <c:v>36679</c:v>
                </c:pt>
                <c:pt idx="186">
                  <c:v>36739</c:v>
                </c:pt>
                <c:pt idx="187">
                  <c:v>36739</c:v>
                </c:pt>
                <c:pt idx="188">
                  <c:v>36739</c:v>
                </c:pt>
                <c:pt idx="189">
                  <c:v>36757</c:v>
                </c:pt>
                <c:pt idx="190">
                  <c:v>36757</c:v>
                </c:pt>
                <c:pt idx="191">
                  <c:v>36757</c:v>
                </c:pt>
                <c:pt idx="192">
                  <c:v>36757</c:v>
                </c:pt>
                <c:pt idx="193">
                  <c:v>36757</c:v>
                </c:pt>
                <c:pt idx="194">
                  <c:v>36763</c:v>
                </c:pt>
                <c:pt idx="195">
                  <c:v>36763</c:v>
                </c:pt>
                <c:pt idx="196">
                  <c:v>36763</c:v>
                </c:pt>
                <c:pt idx="197">
                  <c:v>36826</c:v>
                </c:pt>
                <c:pt idx="198">
                  <c:v>36826</c:v>
                </c:pt>
                <c:pt idx="199">
                  <c:v>36826</c:v>
                </c:pt>
                <c:pt idx="200">
                  <c:v>36826</c:v>
                </c:pt>
                <c:pt idx="201">
                  <c:v>36826</c:v>
                </c:pt>
                <c:pt idx="202">
                  <c:v>36826</c:v>
                </c:pt>
                <c:pt idx="203">
                  <c:v>36831</c:v>
                </c:pt>
                <c:pt idx="204">
                  <c:v>36873</c:v>
                </c:pt>
                <c:pt idx="205">
                  <c:v>36880</c:v>
                </c:pt>
                <c:pt idx="206">
                  <c:v>36905</c:v>
                </c:pt>
                <c:pt idx="207">
                  <c:v>36905</c:v>
                </c:pt>
                <c:pt idx="208">
                  <c:v>36905</c:v>
                </c:pt>
                <c:pt idx="209">
                  <c:v>37006</c:v>
                </c:pt>
                <c:pt idx="210">
                  <c:v>37006</c:v>
                </c:pt>
                <c:pt idx="211">
                  <c:v>37006</c:v>
                </c:pt>
                <c:pt idx="212">
                  <c:v>37012</c:v>
                </c:pt>
                <c:pt idx="213">
                  <c:v>37012</c:v>
                </c:pt>
                <c:pt idx="214">
                  <c:v>37012</c:v>
                </c:pt>
                <c:pt idx="215">
                  <c:v>37012</c:v>
                </c:pt>
                <c:pt idx="216">
                  <c:v>37070</c:v>
                </c:pt>
                <c:pt idx="217">
                  <c:v>37078</c:v>
                </c:pt>
                <c:pt idx="218">
                  <c:v>37092</c:v>
                </c:pt>
                <c:pt idx="219">
                  <c:v>37134</c:v>
                </c:pt>
                <c:pt idx="220">
                  <c:v>37225</c:v>
                </c:pt>
                <c:pt idx="221">
                  <c:v>37226</c:v>
                </c:pt>
                <c:pt idx="222">
                  <c:v>37323</c:v>
                </c:pt>
                <c:pt idx="223">
                  <c:v>37464</c:v>
                </c:pt>
                <c:pt idx="224">
                  <c:v>37477</c:v>
                </c:pt>
                <c:pt idx="225">
                  <c:v>37484</c:v>
                </c:pt>
                <c:pt idx="226">
                  <c:v>37484</c:v>
                </c:pt>
                <c:pt idx="227">
                  <c:v>37491</c:v>
                </c:pt>
                <c:pt idx="228">
                  <c:v>37498</c:v>
                </c:pt>
                <c:pt idx="229">
                  <c:v>37505</c:v>
                </c:pt>
                <c:pt idx="230">
                  <c:v>37505</c:v>
                </c:pt>
                <c:pt idx="231">
                  <c:v>37519</c:v>
                </c:pt>
                <c:pt idx="232">
                  <c:v>37519</c:v>
                </c:pt>
                <c:pt idx="233">
                  <c:v>37905</c:v>
                </c:pt>
                <c:pt idx="234">
                  <c:v>37905</c:v>
                </c:pt>
                <c:pt idx="235">
                  <c:v>37954</c:v>
                </c:pt>
                <c:pt idx="236">
                  <c:v>37954</c:v>
                </c:pt>
                <c:pt idx="237">
                  <c:v>37954</c:v>
                </c:pt>
                <c:pt idx="238">
                  <c:v>37954</c:v>
                </c:pt>
                <c:pt idx="239">
                  <c:v>37954</c:v>
                </c:pt>
                <c:pt idx="240">
                  <c:v>37954</c:v>
                </c:pt>
                <c:pt idx="241">
                  <c:v>38073</c:v>
                </c:pt>
                <c:pt idx="242">
                  <c:v>38073</c:v>
                </c:pt>
                <c:pt idx="243">
                  <c:v>38073</c:v>
                </c:pt>
                <c:pt idx="244">
                  <c:v>38073</c:v>
                </c:pt>
                <c:pt idx="245">
                  <c:v>38073</c:v>
                </c:pt>
                <c:pt idx="246">
                  <c:v>38073</c:v>
                </c:pt>
                <c:pt idx="247">
                  <c:v>38073</c:v>
                </c:pt>
                <c:pt idx="248">
                  <c:v>38079</c:v>
                </c:pt>
                <c:pt idx="249">
                  <c:v>38093</c:v>
                </c:pt>
                <c:pt idx="250">
                  <c:v>38214</c:v>
                </c:pt>
                <c:pt idx="251">
                  <c:v>38214</c:v>
                </c:pt>
                <c:pt idx="252">
                  <c:v>38214</c:v>
                </c:pt>
                <c:pt idx="253">
                  <c:v>38214</c:v>
                </c:pt>
                <c:pt idx="254">
                  <c:v>38426</c:v>
                </c:pt>
                <c:pt idx="255">
                  <c:v>38426</c:v>
                </c:pt>
                <c:pt idx="256">
                  <c:v>38426</c:v>
                </c:pt>
                <c:pt idx="257">
                  <c:v>38426</c:v>
                </c:pt>
                <c:pt idx="258">
                  <c:v>38426</c:v>
                </c:pt>
                <c:pt idx="259">
                  <c:v>38610</c:v>
                </c:pt>
                <c:pt idx="260">
                  <c:v>38610</c:v>
                </c:pt>
                <c:pt idx="261">
                  <c:v>38610</c:v>
                </c:pt>
                <c:pt idx="262">
                  <c:v>38610</c:v>
                </c:pt>
                <c:pt idx="263">
                  <c:v>38610</c:v>
                </c:pt>
                <c:pt idx="264">
                  <c:v>38791</c:v>
                </c:pt>
                <c:pt idx="265">
                  <c:v>38791</c:v>
                </c:pt>
                <c:pt idx="266">
                  <c:v>38791</c:v>
                </c:pt>
                <c:pt idx="267">
                  <c:v>38791</c:v>
                </c:pt>
                <c:pt idx="268">
                  <c:v>38791</c:v>
                </c:pt>
                <c:pt idx="269">
                  <c:v>38791</c:v>
                </c:pt>
                <c:pt idx="270">
                  <c:v>38791</c:v>
                </c:pt>
                <c:pt idx="271">
                  <c:v>38791</c:v>
                </c:pt>
                <c:pt idx="272">
                  <c:v>39156</c:v>
                </c:pt>
                <c:pt idx="273">
                  <c:v>39156</c:v>
                </c:pt>
                <c:pt idx="274">
                  <c:v>39156</c:v>
                </c:pt>
                <c:pt idx="275">
                  <c:v>39156</c:v>
                </c:pt>
                <c:pt idx="276">
                  <c:v>39156</c:v>
                </c:pt>
                <c:pt idx="277">
                  <c:v>39156</c:v>
                </c:pt>
                <c:pt idx="278">
                  <c:v>39522</c:v>
                </c:pt>
                <c:pt idx="279">
                  <c:v>39522</c:v>
                </c:pt>
                <c:pt idx="280">
                  <c:v>39522</c:v>
                </c:pt>
                <c:pt idx="281">
                  <c:v>39522</c:v>
                </c:pt>
                <c:pt idx="282">
                  <c:v>39522</c:v>
                </c:pt>
                <c:pt idx="283">
                  <c:v>39522</c:v>
                </c:pt>
                <c:pt idx="284">
                  <c:v>39522</c:v>
                </c:pt>
                <c:pt idx="285">
                  <c:v>39641</c:v>
                </c:pt>
                <c:pt idx="286">
                  <c:v>39641</c:v>
                </c:pt>
                <c:pt idx="287">
                  <c:v>39641</c:v>
                </c:pt>
                <c:pt idx="288">
                  <c:v>39641</c:v>
                </c:pt>
                <c:pt idx="289">
                  <c:v>39641</c:v>
                </c:pt>
                <c:pt idx="290">
                  <c:v>39641</c:v>
                </c:pt>
                <c:pt idx="291">
                  <c:v>40330</c:v>
                </c:pt>
                <c:pt idx="292">
                  <c:v>40330</c:v>
                </c:pt>
                <c:pt idx="293">
                  <c:v>40330</c:v>
                </c:pt>
                <c:pt idx="294">
                  <c:v>40330</c:v>
                </c:pt>
                <c:pt idx="295">
                  <c:v>40330</c:v>
                </c:pt>
                <c:pt idx="296">
                  <c:v>40634</c:v>
                </c:pt>
                <c:pt idx="297">
                  <c:v>40634</c:v>
                </c:pt>
                <c:pt idx="298">
                  <c:v>40634</c:v>
                </c:pt>
                <c:pt idx="299">
                  <c:v>40634</c:v>
                </c:pt>
                <c:pt idx="300">
                  <c:v>40634</c:v>
                </c:pt>
                <c:pt idx="301">
                  <c:v>41022</c:v>
                </c:pt>
                <c:pt idx="302">
                  <c:v>41022</c:v>
                </c:pt>
                <c:pt idx="303">
                  <c:v>41022</c:v>
                </c:pt>
                <c:pt idx="304">
                  <c:v>41022</c:v>
                </c:pt>
                <c:pt idx="305">
                  <c:v>41022</c:v>
                </c:pt>
                <c:pt idx="306">
                  <c:v>41417</c:v>
                </c:pt>
                <c:pt idx="307">
                  <c:v>41417</c:v>
                </c:pt>
                <c:pt idx="308">
                  <c:v>41417</c:v>
                </c:pt>
                <c:pt idx="309">
                  <c:v>41417</c:v>
                </c:pt>
                <c:pt idx="310">
                  <c:v>41417</c:v>
                </c:pt>
                <c:pt idx="311">
                  <c:v>41760</c:v>
                </c:pt>
                <c:pt idx="312">
                  <c:v>41760</c:v>
                </c:pt>
                <c:pt idx="313">
                  <c:v>41760</c:v>
                </c:pt>
                <c:pt idx="314">
                  <c:v>41760</c:v>
                </c:pt>
                <c:pt idx="315">
                  <c:v>42156</c:v>
                </c:pt>
                <c:pt idx="316">
                  <c:v>42156</c:v>
                </c:pt>
                <c:pt idx="317">
                  <c:v>42156</c:v>
                </c:pt>
                <c:pt idx="318">
                  <c:v>42156</c:v>
                </c:pt>
                <c:pt idx="319">
                  <c:v>42522</c:v>
                </c:pt>
                <c:pt idx="320">
                  <c:v>42522</c:v>
                </c:pt>
                <c:pt idx="321">
                  <c:v>42522</c:v>
                </c:pt>
                <c:pt idx="322">
                  <c:v>42522</c:v>
                </c:pt>
                <c:pt idx="323">
                  <c:v>42887</c:v>
                </c:pt>
                <c:pt idx="324">
                  <c:v>42887</c:v>
                </c:pt>
                <c:pt idx="325">
                  <c:v>42887</c:v>
                </c:pt>
                <c:pt idx="326">
                  <c:v>42887</c:v>
                </c:pt>
                <c:pt idx="327">
                  <c:v>43221</c:v>
                </c:pt>
                <c:pt idx="328">
                  <c:v>43221</c:v>
                </c:pt>
                <c:pt idx="329">
                  <c:v>43221</c:v>
                </c:pt>
                <c:pt idx="330">
                  <c:v>43221</c:v>
                </c:pt>
                <c:pt idx="331">
                  <c:v>43221</c:v>
                </c:pt>
                <c:pt idx="332">
                  <c:v>43617</c:v>
                </c:pt>
                <c:pt idx="333">
                  <c:v>43617</c:v>
                </c:pt>
                <c:pt idx="334">
                  <c:v>43617</c:v>
                </c:pt>
                <c:pt idx="335">
                  <c:v>43617</c:v>
                </c:pt>
                <c:pt idx="336">
                  <c:v>43983</c:v>
                </c:pt>
                <c:pt idx="337">
                  <c:v>43983</c:v>
                </c:pt>
                <c:pt idx="338">
                  <c:v>43983</c:v>
                </c:pt>
                <c:pt idx="339">
                  <c:v>43983</c:v>
                </c:pt>
                <c:pt idx="340">
                  <c:v>44348</c:v>
                </c:pt>
                <c:pt idx="341">
                  <c:v>44348</c:v>
                </c:pt>
                <c:pt idx="342">
                  <c:v>44348</c:v>
                </c:pt>
                <c:pt idx="343">
                  <c:v>44348</c:v>
                </c:pt>
                <c:pt idx="344">
                  <c:v>44713</c:v>
                </c:pt>
                <c:pt idx="345">
                  <c:v>44713</c:v>
                </c:pt>
                <c:pt idx="346">
                  <c:v>44713</c:v>
                </c:pt>
                <c:pt idx="347">
                  <c:v>44713</c:v>
                </c:pt>
                <c:pt idx="348">
                  <c:v>45078</c:v>
                </c:pt>
                <c:pt idx="349">
                  <c:v>45078</c:v>
                </c:pt>
                <c:pt idx="350">
                  <c:v>45078</c:v>
                </c:pt>
                <c:pt idx="351">
                  <c:v>45078</c:v>
                </c:pt>
                <c:pt idx="352">
                  <c:v>45444</c:v>
                </c:pt>
                <c:pt idx="353">
                  <c:v>45444</c:v>
                </c:pt>
                <c:pt idx="354">
                  <c:v>45444</c:v>
                </c:pt>
                <c:pt idx="355">
                  <c:v>45444</c:v>
                </c:pt>
              </c:numCache>
            </c:numRef>
          </c:xVal>
          <c:yVal>
            <c:numRef>
              <c:f>'Hard Drives'!$I$6:$I$1000</c:f>
              <c:numCache>
                <c:formatCode>0.00</c:formatCode>
                <c:ptCount val="995"/>
                <c:pt idx="0">
                  <c:v>3.3043922923179339</c:v>
                </c:pt>
                <c:pt idx="1">
                  <c:v>3.2491195928625465</c:v>
                </c:pt>
                <c:pt idx="2">
                  <c:v>2.8232878766757432</c:v>
                </c:pt>
                <c:pt idx="3">
                  <c:v>3.139230678181542</c:v>
                </c:pt>
                <c:pt idx="4">
                  <c:v>3.0093400262541437</c:v>
                </c:pt>
                <c:pt idx="5">
                  <c:v>3.1949766032160549</c:v>
                </c:pt>
                <c:pt idx="6">
                  <c:v>3.2022758419575545</c:v>
                </c:pt>
                <c:pt idx="7">
                  <c:v>3.2112000151791698</c:v>
                </c:pt>
                <c:pt idx="8">
                  <c:v>3.3910644906879899</c:v>
                </c:pt>
                <c:pt idx="9">
                  <c:v>3.4902542699909449</c:v>
                </c:pt>
                <c:pt idx="10">
                  <c:v>3.532218771534481</c:v>
                </c:pt>
                <c:pt idx="11">
                  <c:v>3.2048923670778953</c:v>
                </c:pt>
                <c:pt idx="12">
                  <c:v>3.2732156855373118</c:v>
                </c:pt>
                <c:pt idx="13">
                  <c:v>3.4258258487434703</c:v>
                </c:pt>
                <c:pt idx="14">
                  <c:v>3.4615414010100047</c:v>
                </c:pt>
                <c:pt idx="15">
                  <c:v>3.4870955054823929</c:v>
                </c:pt>
                <c:pt idx="16">
                  <c:v>3.5873081540405352</c:v>
                </c:pt>
                <c:pt idx="17">
                  <c:v>3.6290324883037686</c:v>
                </c:pt>
                <c:pt idx="18">
                  <c:v>3.2629593337695972</c:v>
                </c:pt>
                <c:pt idx="19">
                  <c:v>3.2787536009528289</c:v>
                </c:pt>
                <c:pt idx="20">
                  <c:v>3.4796684437335421</c:v>
                </c:pt>
                <c:pt idx="21">
                  <c:v>3.5059973824558917</c:v>
                </c:pt>
                <c:pt idx="22">
                  <c:v>3.563989329433578</c:v>
                </c:pt>
                <c:pt idx="23">
                  <c:v>3.5862657241447304</c:v>
                </c:pt>
                <c:pt idx="24">
                  <c:v>3.6309361190641916</c:v>
                </c:pt>
                <c:pt idx="25">
                  <c:v>3.6382353578056907</c:v>
                </c:pt>
                <c:pt idx="26">
                  <c:v>3.2378193547695129</c:v>
                </c:pt>
                <c:pt idx="27">
                  <c:v>3.2617041075696522</c:v>
                </c:pt>
                <c:pt idx="28">
                  <c:v>3.3830767697447515</c:v>
                </c:pt>
                <c:pt idx="29">
                  <c:v>3.4124605474299612</c:v>
                </c:pt>
                <c:pt idx="30">
                  <c:v>3.4558119682247579</c:v>
                </c:pt>
                <c:pt idx="31">
                  <c:v>3.4960065988800362</c:v>
                </c:pt>
                <c:pt idx="32">
                  <c:v>3.5148334561395198</c:v>
                </c:pt>
                <c:pt idx="33">
                  <c:v>3.5673625074157047</c:v>
                </c:pt>
                <c:pt idx="34">
                  <c:v>3.6379435817014119</c:v>
                </c:pt>
                <c:pt idx="35">
                  <c:v>3.680066787606993</c:v>
                </c:pt>
                <c:pt idx="36">
                  <c:v>3.8104005561019991</c:v>
                </c:pt>
                <c:pt idx="37">
                  <c:v>3.8803304164676633</c:v>
                </c:pt>
                <c:pt idx="38">
                  <c:v>3.8065568021913929</c:v>
                </c:pt>
                <c:pt idx="39">
                  <c:v>3.9826480612470743</c:v>
                </c:pt>
                <c:pt idx="40">
                  <c:v>4.1075867978553742</c:v>
                </c:pt>
                <c:pt idx="41">
                  <c:v>4.1669478796158117</c:v>
                </c:pt>
                <c:pt idx="42">
                  <c:v>4.2504939310658862</c:v>
                </c:pt>
                <c:pt idx="43">
                  <c:v>4.3376441067847864</c:v>
                </c:pt>
                <c:pt idx="44">
                  <c:v>4.2918866162241116</c:v>
                </c:pt>
                <c:pt idx="45">
                  <c:v>4.5648878882878492</c:v>
                </c:pt>
                <c:pt idx="46">
                  <c:v>4.0621205917715155</c:v>
                </c:pt>
                <c:pt idx="47">
                  <c:v>4.230093960605017</c:v>
                </c:pt>
                <c:pt idx="48">
                  <c:v>5.9314463127727581</c:v>
                </c:pt>
                <c:pt idx="49">
                  <c:v>5.9674439660442768</c:v>
                </c:pt>
                <c:pt idx="50">
                  <c:v>5.8802937903253767</c:v>
                </c:pt>
                <c:pt idx="51">
                  <c:v>5.7801572330812423</c:v>
                </c:pt>
                <c:pt idx="52">
                  <c:v>5.9157968571451756</c:v>
                </c:pt>
                <c:pt idx="53">
                  <c:v>5.9340755131857321</c:v>
                </c:pt>
                <c:pt idx="54">
                  <c:v>6.0551016604309824</c:v>
                </c:pt>
                <c:pt idx="55">
                  <c:v>6.0442036624920537</c:v>
                </c:pt>
                <c:pt idx="56">
                  <c:v>6.4242169848264457</c:v>
                </c:pt>
                <c:pt idx="57">
                  <c:v>6.4757429784695475</c:v>
                </c:pt>
                <c:pt idx="58">
                  <c:v>6.4823989628780536</c:v>
                </c:pt>
                <c:pt idx="59">
                  <c:v>6.5811066577525024</c:v>
                </c:pt>
                <c:pt idx="60">
                  <c:v>6.6590309000806247</c:v>
                </c:pt>
                <c:pt idx="61">
                  <c:v>6.6475774738792666</c:v>
                </c:pt>
                <c:pt idx="62">
                  <c:v>6.7349943333534936</c:v>
                </c:pt>
                <c:pt idx="63">
                  <c:v>6.7560369360930714</c:v>
                </c:pt>
                <c:pt idx="64">
                  <c:v>6.7205646179308527</c:v>
                </c:pt>
                <c:pt idx="65">
                  <c:v>6.8188962180737027</c:v>
                </c:pt>
                <c:pt idx="66">
                  <c:v>6.8333740414423261</c:v>
                </c:pt>
                <c:pt idx="67">
                  <c:v>6.8333740414423261</c:v>
                </c:pt>
                <c:pt idx="68">
                  <c:v>6.8882227094496713</c:v>
                </c:pt>
                <c:pt idx="69">
                  <c:v>6.8649423566468659</c:v>
                </c:pt>
                <c:pt idx="70">
                  <c:v>6.8901091917043598</c:v>
                </c:pt>
                <c:pt idx="71">
                  <c:v>6.8985423592412225</c:v>
                </c:pt>
                <c:pt idx="72">
                  <c:v>6.9028211572204983</c:v>
                </c:pt>
                <c:pt idx="73">
                  <c:v>6.9176927133364483</c:v>
                </c:pt>
                <c:pt idx="74">
                  <c:v>6.9756846603141351</c:v>
                </c:pt>
                <c:pt idx="75">
                  <c:v>7.0040525440111967</c:v>
                </c:pt>
                <c:pt idx="76">
                  <c:v>6.9022829979423381</c:v>
                </c:pt>
                <c:pt idx="77">
                  <c:v>6.911847427137352</c:v>
                </c:pt>
                <c:pt idx="78">
                  <c:v>6.9193851418169752</c:v>
                </c:pt>
                <c:pt idx="79">
                  <c:v>6.9275114710866541</c:v>
                </c:pt>
                <c:pt idx="80">
                  <c:v>6.9376546907436376</c:v>
                </c:pt>
                <c:pt idx="81">
                  <c:v>6.928774412390112</c:v>
                </c:pt>
                <c:pt idx="82">
                  <c:v>6.9361355120364809</c:v>
                </c:pt>
                <c:pt idx="83">
                  <c:v>6.9714005650593762</c:v>
                </c:pt>
                <c:pt idx="84">
                  <c:v>6.983649399945886</c:v>
                </c:pt>
                <c:pt idx="85">
                  <c:v>7.0133471963441396</c:v>
                </c:pt>
                <c:pt idx="86">
                  <c:v>7.0150101000295448</c:v>
                </c:pt>
                <c:pt idx="87">
                  <c:v>6.9768425477277143</c:v>
                </c:pt>
                <c:pt idx="88">
                  <c:v>6.9773496049737584</c:v>
                </c:pt>
                <c:pt idx="89">
                  <c:v>7.0388345558903369</c:v>
                </c:pt>
                <c:pt idx="90">
                  <c:v>7.1237821594083579</c:v>
                </c:pt>
                <c:pt idx="91">
                  <c:v>7.0222060693151755</c:v>
                </c:pt>
                <c:pt idx="92">
                  <c:v>7.0272988316960312</c:v>
                </c:pt>
                <c:pt idx="93">
                  <c:v>7.0870017243478074</c:v>
                </c:pt>
                <c:pt idx="94">
                  <c:v>7.0883098412461392</c:v>
                </c:pt>
                <c:pt idx="95">
                  <c:v>7.1050026909297497</c:v>
                </c:pt>
                <c:pt idx="96">
                  <c:v>7.0324520237811381</c:v>
                </c:pt>
                <c:pt idx="97">
                  <c:v>7.0453122885925197</c:v>
                </c:pt>
                <c:pt idx="98">
                  <c:v>7.0896219101652722</c:v>
                </c:pt>
                <c:pt idx="99">
                  <c:v>7.1119737594439325</c:v>
                </c:pt>
                <c:pt idx="100">
                  <c:v>7.1375697115249386</c:v>
                </c:pt>
                <c:pt idx="101">
                  <c:v>6.9989342461353399</c:v>
                </c:pt>
                <c:pt idx="102">
                  <c:v>7.0736676678296506</c:v>
                </c:pt>
                <c:pt idx="103">
                  <c:v>7.090422945403561</c:v>
                </c:pt>
                <c:pt idx="104">
                  <c:v>7.1405091101020997</c:v>
                </c:pt>
                <c:pt idx="105">
                  <c:v>7.1294022340875074</c:v>
                </c:pt>
                <c:pt idx="106">
                  <c:v>7.1258277737292097</c:v>
                </c:pt>
                <c:pt idx="107">
                  <c:v>7.1828038267187484</c:v>
                </c:pt>
                <c:pt idx="108">
                  <c:v>7.1705385599020763</c:v>
                </c:pt>
                <c:pt idx="109">
                  <c:v>7.1401026778726058</c:v>
                </c:pt>
                <c:pt idx="110">
                  <c:v>7.1658349635801324</c:v>
                </c:pt>
                <c:pt idx="111">
                  <c:v>7.1890562362200487</c:v>
                </c:pt>
                <c:pt idx="112">
                  <c:v>7.1931884698865867</c:v>
                </c:pt>
                <c:pt idx="113">
                  <c:v>7.1931884698865867</c:v>
                </c:pt>
                <c:pt idx="114">
                  <c:v>7.1750294138276782</c:v>
                </c:pt>
                <c:pt idx="115">
                  <c:v>7.2457040759775344</c:v>
                </c:pt>
                <c:pt idx="116">
                  <c:v>7.1970546986839574</c:v>
                </c:pt>
                <c:pt idx="117">
                  <c:v>7.2106540714764877</c:v>
                </c:pt>
                <c:pt idx="118">
                  <c:v>7.1967499600365237</c:v>
                </c:pt>
                <c:pt idx="119">
                  <c:v>7.2369749619972383</c:v>
                </c:pt>
                <c:pt idx="120">
                  <c:v>7.2324177902567595</c:v>
                </c:pt>
                <c:pt idx="121">
                  <c:v>7.2844042532809974</c:v>
                </c:pt>
                <c:pt idx="122">
                  <c:v>7.28065863646128</c:v>
                </c:pt>
                <c:pt idx="123">
                  <c:v>7.3387945564162189</c:v>
                </c:pt>
                <c:pt idx="124">
                  <c:v>7.3528430421655369</c:v>
                </c:pt>
                <c:pt idx="125">
                  <c:v>7.4279975311448254</c:v>
                </c:pt>
                <c:pt idx="126">
                  <c:v>7.3773778497571483</c:v>
                </c:pt>
                <c:pt idx="127">
                  <c:v>7.388824047678586</c:v>
                </c:pt>
                <c:pt idx="128">
                  <c:v>7.4085980768540942</c:v>
                </c:pt>
                <c:pt idx="129">
                  <c:v>7.4099489161450531</c:v>
                </c:pt>
                <c:pt idx="130">
                  <c:v>7.4212904699945108</c:v>
                </c:pt>
                <c:pt idx="131">
                  <c:v>7.4226713757108964</c:v>
                </c:pt>
                <c:pt idx="132">
                  <c:v>7.4103985014530078</c:v>
                </c:pt>
                <c:pt idx="133">
                  <c:v>7.4786919417188935</c:v>
                </c:pt>
                <c:pt idx="134">
                  <c:v>7.4866317329097054</c:v>
                </c:pt>
                <c:pt idx="135">
                  <c:v>7.5304349394195782</c:v>
                </c:pt>
                <c:pt idx="136">
                  <c:v>7.4602085360248802</c:v>
                </c:pt>
                <c:pt idx="137">
                  <c:v>7.4831550413436361</c:v>
                </c:pt>
                <c:pt idx="138">
                  <c:v>7.500949855674266</c:v>
                </c:pt>
                <c:pt idx="139">
                  <c:v>7.656848972071054</c:v>
                </c:pt>
                <c:pt idx="140">
                  <c:v>7.574547977463749</c:v>
                </c:pt>
                <c:pt idx="141">
                  <c:v>7.6005135405002191</c:v>
                </c:pt>
                <c:pt idx="142">
                  <c:v>7.6109287754287589</c:v>
                </c:pt>
                <c:pt idx="143">
                  <c:v>7.6109287754287589</c:v>
                </c:pt>
                <c:pt idx="144">
                  <c:v>7.6576242673948984</c:v>
                </c:pt>
                <c:pt idx="145">
                  <c:v>7.5767492572636819</c:v>
                </c:pt>
                <c:pt idx="146">
                  <c:v>7.5826314394896368</c:v>
                </c:pt>
                <c:pt idx="147">
                  <c:v>7.5966745168731054</c:v>
                </c:pt>
                <c:pt idx="148">
                  <c:v>7.5966745168731054</c:v>
                </c:pt>
                <c:pt idx="149">
                  <c:v>7.6602362973023066</c:v>
                </c:pt>
                <c:pt idx="150">
                  <c:v>7.6870080171830475</c:v>
                </c:pt>
                <c:pt idx="151">
                  <c:v>7.6971674156981695</c:v>
                </c:pt>
                <c:pt idx="152">
                  <c:v>7.7075701760979367</c:v>
                </c:pt>
                <c:pt idx="153">
                  <c:v>7.7128665159078853</c:v>
                </c:pt>
                <c:pt idx="154">
                  <c:v>7.7489628612561612</c:v>
                </c:pt>
                <c:pt idx="155">
                  <c:v>7.6344414640823599</c:v>
                </c:pt>
                <c:pt idx="156">
                  <c:v>7.7010209856302794</c:v>
                </c:pt>
                <c:pt idx="157">
                  <c:v>7.70359840851809</c:v>
                </c:pt>
                <c:pt idx="158">
                  <c:v>7.70359840851809</c:v>
                </c:pt>
                <c:pt idx="159">
                  <c:v>7.7061912190963691</c:v>
                </c:pt>
                <c:pt idx="160">
                  <c:v>7.7114237460300465</c:v>
                </c:pt>
                <c:pt idx="161">
                  <c:v>7.7302506032895302</c:v>
                </c:pt>
                <c:pt idx="162">
                  <c:v>7.7302506032895302</c:v>
                </c:pt>
                <c:pt idx="163">
                  <c:v>7.7413869694074897</c:v>
                </c:pt>
                <c:pt idx="164">
                  <c:v>7.773571652778891</c:v>
                </c:pt>
                <c:pt idx="165">
                  <c:v>7.8497264441963281</c:v>
                </c:pt>
                <c:pt idx="166">
                  <c:v>7.7368277148922955</c:v>
                </c:pt>
                <c:pt idx="167">
                  <c:v>7.7537504200083598</c:v>
                </c:pt>
                <c:pt idx="168">
                  <c:v>7.7595410988892555</c:v>
                </c:pt>
                <c:pt idx="169">
                  <c:v>7.765410032553353</c:v>
                </c:pt>
                <c:pt idx="170">
                  <c:v>7.7683745115170924</c:v>
                </c:pt>
                <c:pt idx="171">
                  <c:v>7.7773913298364672</c:v>
                </c:pt>
                <c:pt idx="172">
                  <c:v>7.7773913298364672</c:v>
                </c:pt>
                <c:pt idx="173">
                  <c:v>7.7897125670474345</c:v>
                </c:pt>
                <c:pt idx="174">
                  <c:v>7.7928482809002926</c:v>
                </c:pt>
                <c:pt idx="175">
                  <c:v>7.7991884589313116</c:v>
                </c:pt>
                <c:pt idx="176">
                  <c:v>7.8023935988065229</c:v>
                </c:pt>
                <c:pt idx="177">
                  <c:v>7.8187840149946926</c:v>
                </c:pt>
                <c:pt idx="178">
                  <c:v>7.8289236463455723</c:v>
                </c:pt>
                <c:pt idx="179">
                  <c:v>7.8358173542934733</c:v>
                </c:pt>
                <c:pt idx="180">
                  <c:v>7.8358173542934733</c:v>
                </c:pt>
                <c:pt idx="181">
                  <c:v>7.8608453599954036</c:v>
                </c:pt>
                <c:pt idx="182">
                  <c:v>7.7513905407700356</c:v>
                </c:pt>
                <c:pt idx="183">
                  <c:v>7.8433290172754102</c:v>
                </c:pt>
                <c:pt idx="184">
                  <c:v>7.8725362883611965</c:v>
                </c:pt>
                <c:pt idx="185">
                  <c:v>7.7711544100402756</c:v>
                </c:pt>
                <c:pt idx="186">
                  <c:v>7.8430920573166585</c:v>
                </c:pt>
                <c:pt idx="187">
                  <c:v>7.8872957198087121</c:v>
                </c:pt>
                <c:pt idx="188">
                  <c:v>7.932192368696251</c:v>
                </c:pt>
                <c:pt idx="189">
                  <c:v>7.8990872445382694</c:v>
                </c:pt>
                <c:pt idx="190">
                  <c:v>7.9030899869919438</c:v>
                </c:pt>
                <c:pt idx="191">
                  <c:v>7.9194804031801125</c:v>
                </c:pt>
                <c:pt idx="192">
                  <c:v>7.9703720097398607</c:v>
                </c:pt>
                <c:pt idx="193">
                  <c:v>8.0323393741947289</c:v>
                </c:pt>
                <c:pt idx="194">
                  <c:v>7.8758159021252814</c:v>
                </c:pt>
                <c:pt idx="195">
                  <c:v>7.932192368696251</c:v>
                </c:pt>
                <c:pt idx="196">
                  <c:v>7.9551482334003492</c:v>
                </c:pt>
                <c:pt idx="197">
                  <c:v>7.9785730568847875</c:v>
                </c:pt>
                <c:pt idx="198">
                  <c:v>7.9881817338227012</c:v>
                </c:pt>
                <c:pt idx="199">
                  <c:v>8.0673629798703264</c:v>
                </c:pt>
                <c:pt idx="200">
                  <c:v>8.0779848417595801</c:v>
                </c:pt>
                <c:pt idx="201">
                  <c:v>8.0779848417595801</c:v>
                </c:pt>
                <c:pt idx="202">
                  <c:v>8.0858210408424434</c:v>
                </c:pt>
                <c:pt idx="203">
                  <c:v>8.0432425579637954</c:v>
                </c:pt>
                <c:pt idx="204">
                  <c:v>8.0791812460476251</c:v>
                </c:pt>
                <c:pt idx="205">
                  <c:v>8.1006701618813626</c:v>
                </c:pt>
                <c:pt idx="206">
                  <c:v>8.0783387734616046</c:v>
                </c:pt>
                <c:pt idx="207">
                  <c:v>8.0813195297193712</c:v>
                </c:pt>
                <c:pt idx="208">
                  <c:v>8.1072000486993492</c:v>
                </c:pt>
                <c:pt idx="209">
                  <c:v>8.0727962393812813</c:v>
                </c:pt>
                <c:pt idx="210">
                  <c:v>8.1351228313751491</c:v>
                </c:pt>
                <c:pt idx="211">
                  <c:v>8.1893018084527185</c:v>
                </c:pt>
                <c:pt idx="212">
                  <c:v>8.1148730574848411</c:v>
                </c:pt>
                <c:pt idx="213">
                  <c:v>8.1317535927656603</c:v>
                </c:pt>
                <c:pt idx="214">
                  <c:v>8.1364127353409508</c:v>
                </c:pt>
                <c:pt idx="215">
                  <c:v>8.180019330893705</c:v>
                </c:pt>
                <c:pt idx="216">
                  <c:v>8.1479862966275576</c:v>
                </c:pt>
                <c:pt idx="217">
                  <c:v>8.1467646517097769</c:v>
                </c:pt>
                <c:pt idx="218">
                  <c:v>8.188500517037502</c:v>
                </c:pt>
                <c:pt idx="219">
                  <c:v>8.3037297722592935</c:v>
                </c:pt>
                <c:pt idx="220">
                  <c:v>8.4722524315072967</c:v>
                </c:pt>
                <c:pt idx="221">
                  <c:v>8.286290353772932</c:v>
                </c:pt>
                <c:pt idx="222">
                  <c:v>8.3168602486351855</c:v>
                </c:pt>
                <c:pt idx="223">
                  <c:v>8.3851098075405055</c:v>
                </c:pt>
                <c:pt idx="224">
                  <c:v>8.5326822829601436</c:v>
                </c:pt>
                <c:pt idx="225">
                  <c:v>8.4965356691377192</c:v>
                </c:pt>
                <c:pt idx="226">
                  <c:v>8.3830565546964699</c:v>
                </c:pt>
                <c:pt idx="227">
                  <c:v>8.5426283928156987</c:v>
                </c:pt>
                <c:pt idx="228">
                  <c:v>8.6399578114400324</c:v>
                </c:pt>
                <c:pt idx="229">
                  <c:v>8.5433488151239523</c:v>
                </c:pt>
                <c:pt idx="230">
                  <c:v>8.4972560914459727</c:v>
                </c:pt>
                <c:pt idx="231">
                  <c:v>8.5433488151239523</c:v>
                </c:pt>
                <c:pt idx="232">
                  <c:v>8.5285137851764148</c:v>
                </c:pt>
                <c:pt idx="233">
                  <c:v>8.5545220267758015</c:v>
                </c:pt>
                <c:pt idx="234">
                  <c:v>8.7871647854458637</c:v>
                </c:pt>
                <c:pt idx="235">
                  <c:v>8.6794090658233234</c:v>
                </c:pt>
                <c:pt idx="236">
                  <c:v>8.7145463725222037</c:v>
                </c:pt>
                <c:pt idx="237">
                  <c:v>8.7581404987992482</c:v>
                </c:pt>
                <c:pt idx="238">
                  <c:v>8.7859894275379293</c:v>
                </c:pt>
                <c:pt idx="239">
                  <c:v>8.8126780304480423</c:v>
                </c:pt>
                <c:pt idx="240">
                  <c:v>8.8219515745770032</c:v>
                </c:pt>
                <c:pt idx="241">
                  <c:v>8.6839378609575526</c:v>
                </c:pt>
                <c:pt idx="242">
                  <c:v>8.6839378609575526</c:v>
                </c:pt>
                <c:pt idx="243">
                  <c:v>8.741290669509505</c:v>
                </c:pt>
                <c:pt idx="244">
                  <c:v>8.7758399384785442</c:v>
                </c:pt>
                <c:pt idx="245">
                  <c:v>8.8225204782323985</c:v>
                </c:pt>
                <c:pt idx="246">
                  <c:v>8.8318605044865421</c:v>
                </c:pt>
                <c:pt idx="247">
                  <c:v>8.8783179057255435</c:v>
                </c:pt>
                <c:pt idx="248">
                  <c:v>8.8867680229249508</c:v>
                </c:pt>
                <c:pt idx="249">
                  <c:v>8.9124300132460874</c:v>
                </c:pt>
                <c:pt idx="250">
                  <c:v>8.8152112164051353</c:v>
                </c:pt>
                <c:pt idx="251">
                  <c:v>8.8973979725924845</c:v>
                </c:pt>
                <c:pt idx="252">
                  <c:v>8.9679790468781917</c:v>
                </c:pt>
                <c:pt idx="253">
                  <c:v>8.8626358663332727</c:v>
                </c:pt>
                <c:pt idx="254">
                  <c:v>8.6996445493567975</c:v>
                </c:pt>
                <c:pt idx="255">
                  <c:v>8.959895993099801</c:v>
                </c:pt>
                <c:pt idx="256">
                  <c:v>9.0029306253250034</c:v>
                </c:pt>
                <c:pt idx="257">
                  <c:v>9.0309593489252471</c:v>
                </c:pt>
                <c:pt idx="258">
                  <c:v>9.0875747670741305</c:v>
                </c:pt>
                <c:pt idx="259">
                  <c:v>8.9973863843973128</c:v>
                </c:pt>
                <c:pt idx="260">
                  <c:v>9.0383449920762207</c:v>
                </c:pt>
                <c:pt idx="261">
                  <c:v>9.1223251210056127</c:v>
                </c:pt>
                <c:pt idx="262">
                  <c:v>9.1522883443830558</c:v>
                </c:pt>
                <c:pt idx="263">
                  <c:v>9.1165727921165214</c:v>
                </c:pt>
                <c:pt idx="264">
                  <c:v>8.9995654882259828</c:v>
                </c:pt>
                <c:pt idx="265">
                  <c:v>9.0172942551864139</c:v>
                </c:pt>
                <c:pt idx="266">
                  <c:v>9.1245042248342827</c:v>
                </c:pt>
                <c:pt idx="267">
                  <c:v>9.1544674482117259</c:v>
                </c:pt>
                <c:pt idx="268">
                  <c:v>9.1933855142420953</c:v>
                </c:pt>
                <c:pt idx="269">
                  <c:v>9.1800215526841136</c:v>
                </c:pt>
                <c:pt idx="270">
                  <c:v>9.0127937539597376</c:v>
                </c:pt>
                <c:pt idx="271">
                  <c:v>8.9503474655558009</c:v>
                </c:pt>
                <c:pt idx="272">
                  <c:v>9.0694608882805081</c:v>
                </c:pt>
                <c:pt idx="273">
                  <c:v>9.0694608882805081</c:v>
                </c:pt>
                <c:pt idx="274">
                  <c:v>9.3680162648166352</c:v>
                </c:pt>
                <c:pt idx="275">
                  <c:v>9.3704908839444894</c:v>
                </c:pt>
                <c:pt idx="276">
                  <c:v>9.2711062518085789</c:v>
                </c:pt>
                <c:pt idx="277">
                  <c:v>9.2711062518085789</c:v>
                </c:pt>
                <c:pt idx="278">
                  <c:v>9.1183299480552886</c:v>
                </c:pt>
                <c:pt idx="279">
                  <c:v>9.3568044400546277</c:v>
                </c:pt>
                <c:pt idx="280">
                  <c:v>9.4709046056803388</c:v>
                </c:pt>
                <c:pt idx="281">
                  <c:v>9.5127246759626765</c:v>
                </c:pt>
                <c:pt idx="282">
                  <c:v>9.5169755531163336</c:v>
                </c:pt>
                <c:pt idx="283">
                  <c:v>9.5662439316891632</c:v>
                </c:pt>
                <c:pt idx="284">
                  <c:v>9.5322155196730716</c:v>
                </c:pt>
                <c:pt idx="285">
                  <c:v>9.5059475808983684</c:v>
                </c:pt>
                <c:pt idx="286">
                  <c:v>9.6224531499698056</c:v>
                </c:pt>
                <c:pt idx="287">
                  <c:v>9.8613352388849425</c:v>
                </c:pt>
                <c:pt idx="288">
                  <c:v>9.8069775765623497</c:v>
                </c:pt>
                <c:pt idx="289">
                  <c:v>9.7586728969877949</c:v>
                </c:pt>
                <c:pt idx="290">
                  <c:v>9.6572152562290174</c:v>
                </c:pt>
                <c:pt idx="291">
                  <c:v>10.036212172654444</c:v>
                </c:pt>
                <c:pt idx="292">
                  <c:v>10.1709107465519</c:v>
                </c:pt>
                <c:pt idx="293">
                  <c:v>10.258060922270801</c:v>
                </c:pt>
                <c:pt idx="294">
                  <c:v>10.309213444718182</c:v>
                </c:pt>
                <c:pt idx="295">
                  <c:v>10.223298816011589</c:v>
                </c:pt>
                <c:pt idx="296">
                  <c:v>10.142667503568731</c:v>
                </c:pt>
                <c:pt idx="297">
                  <c:v>10.346787486224656</c:v>
                </c:pt>
                <c:pt idx="298">
                  <c:v>10.376750709602099</c:v>
                </c:pt>
                <c:pt idx="299">
                  <c:v>10.471726222832956</c:v>
                </c:pt>
                <c:pt idx="300">
                  <c:v>10.346787486224656</c:v>
                </c:pt>
                <c:pt idx="301">
                  <c:v>10.055517327849831</c:v>
                </c:pt>
                <c:pt idx="302">
                  <c:v>10.1709107465519</c:v>
                </c:pt>
                <c:pt idx="303">
                  <c:v>10.277366077466187</c:v>
                </c:pt>
                <c:pt idx="304">
                  <c:v>10.302189661191219</c:v>
                </c:pt>
                <c:pt idx="305">
                  <c:v>10.180456064458131</c:v>
                </c:pt>
                <c:pt idx="306">
                  <c:v>10.247567390738526</c:v>
                </c:pt>
                <c:pt idx="307">
                  <c:v>10.333482019445119</c:v>
                </c:pt>
                <c:pt idx="308">
                  <c:v>10.407268233606038</c:v>
                </c:pt>
                <c:pt idx="309">
                  <c:v>10.423658649794207</c:v>
                </c:pt>
                <c:pt idx="310">
                  <c:v>10.383787137756515</c:v>
                </c:pt>
                <c:pt idx="311">
                  <c:v>10.292429823902063</c:v>
                </c:pt>
                <c:pt idx="312">
                  <c:v>10.442192144235396</c:v>
                </c:pt>
                <c:pt idx="313">
                  <c:v>10.526513029935431</c:v>
                </c:pt>
                <c:pt idx="314">
                  <c:v>10.455157121399763</c:v>
                </c:pt>
                <c:pt idx="315">
                  <c:v>10.631248380455444</c:v>
                </c:pt>
                <c:pt idx="316">
                  <c:v>10.569978723716522</c:v>
                </c:pt>
                <c:pt idx="317">
                  <c:v>10.526513029935431</c:v>
                </c:pt>
                <c:pt idx="318">
                  <c:v>10.468521082957745</c:v>
                </c:pt>
                <c:pt idx="319">
                  <c:v>10.686554629573585</c:v>
                </c:pt>
                <c:pt idx="320">
                  <c:v>10.623423042943488</c:v>
                </c:pt>
                <c:pt idx="321">
                  <c:v>10.617082864912469</c:v>
                </c:pt>
                <c:pt idx="322">
                  <c:v>10.542118103266008</c:v>
                </c:pt>
                <c:pt idx="323">
                  <c:v>10.688246138944246</c:v>
                </c:pt>
                <c:pt idx="324">
                  <c:v>10.633888476621653</c:v>
                </c:pt>
                <c:pt idx="325">
                  <c:v>10.59133612593619</c:v>
                </c:pt>
                <c:pt idx="326">
                  <c:v>10.529883646848996</c:v>
                </c:pt>
                <c:pt idx="327">
                  <c:v>10.744727494896694</c:v>
                </c:pt>
                <c:pt idx="328">
                  <c:v>10.698970004336019</c:v>
                </c:pt>
                <c:pt idx="329">
                  <c:v>10.638272163982407</c:v>
                </c:pt>
                <c:pt idx="330">
                  <c:v>10.605548319173783</c:v>
                </c:pt>
                <c:pt idx="331">
                  <c:v>10.54770232900537</c:v>
                </c:pt>
                <c:pt idx="332">
                  <c:v>10.891519543394665</c:v>
                </c:pt>
                <c:pt idx="333">
                  <c:v>10.729001091528257</c:v>
                </c:pt>
                <c:pt idx="334">
                  <c:v>10.637486110406908</c:v>
                </c:pt>
                <c:pt idx="335">
                  <c:v>10.608019507417374</c:v>
                </c:pt>
                <c:pt idx="336">
                  <c:v>10.82626756364917</c:v>
                </c:pt>
                <c:pt idx="337">
                  <c:v>10.745532489532923</c:v>
                </c:pt>
                <c:pt idx="338">
                  <c:v>10.749092300299145</c:v>
                </c:pt>
                <c:pt idx="339">
                  <c:v>10.729918292464532</c:v>
                </c:pt>
                <c:pt idx="340">
                  <c:v>10.762205006726077</c:v>
                </c:pt>
                <c:pt idx="341">
                  <c:v>10.663073533724063</c:v>
                </c:pt>
                <c:pt idx="342">
                  <c:v>10.63184598781786</c:v>
                </c:pt>
                <c:pt idx="343">
                  <c:v>10.560627826647698</c:v>
                </c:pt>
                <c:pt idx="344">
                  <c:v>10.99978290702777</c:v>
                </c:pt>
                <c:pt idx="345">
                  <c:v>11.038935030989919</c:v>
                </c:pt>
                <c:pt idx="346">
                  <c:v>11.006248949277001</c:v>
                </c:pt>
                <c:pt idx="347">
                  <c:v>10.976104807554137</c:v>
                </c:pt>
                <c:pt idx="348">
                  <c:v>11.019088062223158</c:v>
                </c:pt>
                <c:pt idx="349">
                  <c:v>11.080085519340567</c:v>
                </c:pt>
                <c:pt idx="350">
                  <c:v>11.109100155922462</c:v>
                </c:pt>
                <c:pt idx="351">
                  <c:v>11.029188389127484</c:v>
                </c:pt>
                <c:pt idx="352">
                  <c:v>10.978220225676758</c:v>
                </c:pt>
                <c:pt idx="353">
                  <c:v>11</c:v>
                </c:pt>
                <c:pt idx="354">
                  <c:v>10.986694533220462</c:v>
                </c:pt>
                <c:pt idx="355">
                  <c:v>10.955773922887317</c:v>
                </c:pt>
              </c:numCache>
            </c:numRef>
          </c:yVal>
        </c:ser>
        <c:ser>
          <c:idx val="1"/>
          <c:order val="1"/>
          <c:tx>
            <c:v>Flash Drives</c:v>
          </c:tx>
          <c:spPr>
            <a:ln w="2857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SSDs!$A$5:$A$150</c:f>
              <c:numCache>
                <c:formatCode>dd/mm/yyyy</c:formatCode>
                <c:ptCount val="146"/>
                <c:pt idx="0">
                  <c:v>32295</c:v>
                </c:pt>
                <c:pt idx="1">
                  <c:v>33025</c:v>
                </c:pt>
                <c:pt idx="2">
                  <c:v>33756</c:v>
                </c:pt>
                <c:pt idx="3">
                  <c:v>35217</c:v>
                </c:pt>
                <c:pt idx="4">
                  <c:v>35947</c:v>
                </c:pt>
                <c:pt idx="5">
                  <c:v>36678</c:v>
                </c:pt>
                <c:pt idx="6">
                  <c:v>37712</c:v>
                </c:pt>
                <c:pt idx="7">
                  <c:v>38687</c:v>
                </c:pt>
                <c:pt idx="8">
                  <c:v>39479</c:v>
                </c:pt>
                <c:pt idx="9">
                  <c:v>39479</c:v>
                </c:pt>
                <c:pt idx="10">
                  <c:v>39845</c:v>
                </c:pt>
                <c:pt idx="11">
                  <c:v>39845</c:v>
                </c:pt>
                <c:pt idx="12">
                  <c:v>39934</c:v>
                </c:pt>
                <c:pt idx="13">
                  <c:v>39934</c:v>
                </c:pt>
                <c:pt idx="14">
                  <c:v>40026</c:v>
                </c:pt>
                <c:pt idx="15">
                  <c:v>40187</c:v>
                </c:pt>
                <c:pt idx="16">
                  <c:v>40330</c:v>
                </c:pt>
                <c:pt idx="17">
                  <c:v>40330</c:v>
                </c:pt>
                <c:pt idx="18">
                  <c:v>40330</c:v>
                </c:pt>
                <c:pt idx="19">
                  <c:v>40634</c:v>
                </c:pt>
                <c:pt idx="20">
                  <c:v>40634</c:v>
                </c:pt>
                <c:pt idx="21">
                  <c:v>40634</c:v>
                </c:pt>
                <c:pt idx="22">
                  <c:v>40634</c:v>
                </c:pt>
                <c:pt idx="23">
                  <c:v>41022</c:v>
                </c:pt>
                <c:pt idx="24">
                  <c:v>41022</c:v>
                </c:pt>
                <c:pt idx="25">
                  <c:v>41022</c:v>
                </c:pt>
                <c:pt idx="26">
                  <c:v>41022</c:v>
                </c:pt>
                <c:pt idx="27">
                  <c:v>41022</c:v>
                </c:pt>
                <c:pt idx="28">
                  <c:v>41022</c:v>
                </c:pt>
                <c:pt idx="29">
                  <c:v>41417</c:v>
                </c:pt>
                <c:pt idx="30">
                  <c:v>41417</c:v>
                </c:pt>
                <c:pt idx="31">
                  <c:v>41417</c:v>
                </c:pt>
                <c:pt idx="32">
                  <c:v>41417</c:v>
                </c:pt>
                <c:pt idx="33">
                  <c:v>41417</c:v>
                </c:pt>
                <c:pt idx="34">
                  <c:v>41417</c:v>
                </c:pt>
                <c:pt idx="35">
                  <c:v>41760</c:v>
                </c:pt>
                <c:pt idx="36">
                  <c:v>41760</c:v>
                </c:pt>
                <c:pt idx="37">
                  <c:v>41760</c:v>
                </c:pt>
                <c:pt idx="38">
                  <c:v>41760</c:v>
                </c:pt>
                <c:pt idx="39">
                  <c:v>41760</c:v>
                </c:pt>
                <c:pt idx="40">
                  <c:v>41760</c:v>
                </c:pt>
                <c:pt idx="41">
                  <c:v>42156</c:v>
                </c:pt>
                <c:pt idx="42">
                  <c:v>42156</c:v>
                </c:pt>
                <c:pt idx="43">
                  <c:v>42156</c:v>
                </c:pt>
                <c:pt idx="44">
                  <c:v>42156</c:v>
                </c:pt>
                <c:pt idx="45">
                  <c:v>42156</c:v>
                </c:pt>
                <c:pt idx="46">
                  <c:v>42156</c:v>
                </c:pt>
                <c:pt idx="47">
                  <c:v>42522</c:v>
                </c:pt>
                <c:pt idx="48">
                  <c:v>42522</c:v>
                </c:pt>
                <c:pt idx="49">
                  <c:v>42522</c:v>
                </c:pt>
                <c:pt idx="50">
                  <c:v>42522</c:v>
                </c:pt>
                <c:pt idx="51">
                  <c:v>42522</c:v>
                </c:pt>
                <c:pt idx="52">
                  <c:v>42522</c:v>
                </c:pt>
                <c:pt idx="53">
                  <c:v>42887</c:v>
                </c:pt>
                <c:pt idx="54">
                  <c:v>42887</c:v>
                </c:pt>
                <c:pt idx="55">
                  <c:v>42887</c:v>
                </c:pt>
                <c:pt idx="56">
                  <c:v>42887</c:v>
                </c:pt>
                <c:pt idx="57">
                  <c:v>42887</c:v>
                </c:pt>
                <c:pt idx="58">
                  <c:v>42887</c:v>
                </c:pt>
                <c:pt idx="59">
                  <c:v>43221</c:v>
                </c:pt>
                <c:pt idx="60">
                  <c:v>43221</c:v>
                </c:pt>
                <c:pt idx="61">
                  <c:v>43221</c:v>
                </c:pt>
                <c:pt idx="62">
                  <c:v>43221</c:v>
                </c:pt>
                <c:pt idx="63">
                  <c:v>43221</c:v>
                </c:pt>
                <c:pt idx="64">
                  <c:v>43221</c:v>
                </c:pt>
                <c:pt idx="65">
                  <c:v>43617</c:v>
                </c:pt>
                <c:pt idx="66">
                  <c:v>43617</c:v>
                </c:pt>
                <c:pt idx="67">
                  <c:v>43617</c:v>
                </c:pt>
                <c:pt idx="68">
                  <c:v>43617</c:v>
                </c:pt>
                <c:pt idx="69">
                  <c:v>43617</c:v>
                </c:pt>
                <c:pt idx="70">
                  <c:v>43617</c:v>
                </c:pt>
                <c:pt idx="71">
                  <c:v>43983</c:v>
                </c:pt>
                <c:pt idx="72">
                  <c:v>43983</c:v>
                </c:pt>
                <c:pt idx="73">
                  <c:v>43983</c:v>
                </c:pt>
                <c:pt idx="74">
                  <c:v>43983</c:v>
                </c:pt>
                <c:pt idx="75">
                  <c:v>43983</c:v>
                </c:pt>
                <c:pt idx="76">
                  <c:v>43983</c:v>
                </c:pt>
                <c:pt idx="77">
                  <c:v>44348</c:v>
                </c:pt>
                <c:pt idx="78">
                  <c:v>44348</c:v>
                </c:pt>
                <c:pt idx="79">
                  <c:v>44348</c:v>
                </c:pt>
                <c:pt idx="80">
                  <c:v>44348</c:v>
                </c:pt>
                <c:pt idx="81">
                  <c:v>44348</c:v>
                </c:pt>
                <c:pt idx="82">
                  <c:v>44348</c:v>
                </c:pt>
                <c:pt idx="83">
                  <c:v>44348</c:v>
                </c:pt>
                <c:pt idx="84">
                  <c:v>44713</c:v>
                </c:pt>
                <c:pt idx="85">
                  <c:v>44713</c:v>
                </c:pt>
                <c:pt idx="86">
                  <c:v>44713</c:v>
                </c:pt>
                <c:pt idx="87">
                  <c:v>44713</c:v>
                </c:pt>
                <c:pt idx="88">
                  <c:v>44713</c:v>
                </c:pt>
                <c:pt idx="89">
                  <c:v>44713</c:v>
                </c:pt>
                <c:pt idx="90">
                  <c:v>44713</c:v>
                </c:pt>
                <c:pt idx="91">
                  <c:v>45078</c:v>
                </c:pt>
                <c:pt idx="92">
                  <c:v>45078</c:v>
                </c:pt>
                <c:pt idx="93">
                  <c:v>45078</c:v>
                </c:pt>
                <c:pt idx="94">
                  <c:v>45078</c:v>
                </c:pt>
                <c:pt idx="95">
                  <c:v>45078</c:v>
                </c:pt>
                <c:pt idx="96">
                  <c:v>45078</c:v>
                </c:pt>
                <c:pt idx="97">
                  <c:v>45078</c:v>
                </c:pt>
                <c:pt idx="98">
                  <c:v>45444</c:v>
                </c:pt>
                <c:pt idx="99">
                  <c:v>45444</c:v>
                </c:pt>
                <c:pt idx="100">
                  <c:v>45444</c:v>
                </c:pt>
                <c:pt idx="101">
                  <c:v>45444</c:v>
                </c:pt>
                <c:pt idx="102">
                  <c:v>45444</c:v>
                </c:pt>
                <c:pt idx="103">
                  <c:v>45444</c:v>
                </c:pt>
                <c:pt idx="104">
                  <c:v>45444</c:v>
                </c:pt>
              </c:numCache>
            </c:numRef>
          </c:xVal>
          <c:yVal>
            <c:numRef>
              <c:f>SSDs!$H$5:$H$150</c:f>
              <c:numCache>
                <c:formatCode>General</c:formatCode>
                <c:ptCount val="146"/>
                <c:pt idx="0">
                  <c:v>2.9633711046378388</c:v>
                </c:pt>
                <c:pt idx="1">
                  <c:v>3.3187587626244128</c:v>
                </c:pt>
                <c:pt idx="2">
                  <c:v>3.6197887582883941</c:v>
                </c:pt>
                <c:pt idx="3">
                  <c:v>4.8170150329964185</c:v>
                </c:pt>
                <c:pt idx="4">
                  <c:v>5.2111248842245832</c:v>
                </c:pt>
                <c:pt idx="5">
                  <c:v>5.7233544063691237</c:v>
                </c:pt>
                <c:pt idx="6">
                  <c:v>6.489454989793388</c:v>
                </c:pt>
                <c:pt idx="7">
                  <c:v>7.3936186348893953</c:v>
                </c:pt>
                <c:pt idx="8">
                  <c:v>8.1647851939178384</c:v>
                </c:pt>
                <c:pt idx="9">
                  <c:v>8.264900346801106</c:v>
                </c:pt>
                <c:pt idx="10">
                  <c:v>8.3482375526198886</c:v>
                </c:pt>
                <c:pt idx="11">
                  <c:v>8.3566707201567514</c:v>
                </c:pt>
                <c:pt idx="12">
                  <c:v>8.4274187986675138</c:v>
                </c:pt>
                <c:pt idx="13">
                  <c:v>8.2368716232008623</c:v>
                </c:pt>
                <c:pt idx="14">
                  <c:v>8.5968794788241816</c:v>
                </c:pt>
                <c:pt idx="15">
                  <c:v>8.52432881167557</c:v>
                </c:pt>
                <c:pt idx="16">
                  <c:v>8.566390156676281</c:v>
                </c:pt>
                <c:pt idx="17">
                  <c:v>8.5988580448062706</c:v>
                </c:pt>
                <c:pt idx="18">
                  <c:v>8.6119432252600578</c:v>
                </c:pt>
                <c:pt idx="19">
                  <c:v>8.6700938765997897</c:v>
                </c:pt>
                <c:pt idx="20">
                  <c:v>8.713319030645069</c:v>
                </c:pt>
                <c:pt idx="21">
                  <c:v>8.7632109005907068</c:v>
                </c:pt>
                <c:pt idx="22">
                  <c:v>8.6548223834572955</c:v>
                </c:pt>
                <c:pt idx="23">
                  <c:v>8.8124792791635365</c:v>
                </c:pt>
                <c:pt idx="24">
                  <c:v>8.9586073148417746</c:v>
                </c:pt>
                <c:pt idx="25">
                  <c:v>8.9106837625245916</c:v>
                </c:pt>
                <c:pt idx="26">
                  <c:v>8.8336685782334747</c:v>
                </c:pt>
                <c:pt idx="27">
                  <c:v>8.9668276450884665</c:v>
                </c:pt>
                <c:pt idx="28">
                  <c:v>8.9259381980884065</c:v>
                </c:pt>
                <c:pt idx="29">
                  <c:v>8.949330295258715</c:v>
                </c:pt>
                <c:pt idx="30">
                  <c:v>9.0727152037983938</c:v>
                </c:pt>
                <c:pt idx="31">
                  <c:v>9.0982693082707815</c:v>
                </c:pt>
                <c:pt idx="32">
                  <c:v>9.1396619934290069</c:v>
                </c:pt>
                <c:pt idx="33">
                  <c:v>9.2031482509501128</c:v>
                </c:pt>
                <c:pt idx="34">
                  <c:v>9.2153827073671248</c:v>
                </c:pt>
                <c:pt idx="35">
                  <c:v>9.2289435663809574</c:v>
                </c:pt>
                <c:pt idx="36">
                  <c:v>9.0986097978859508</c:v>
                </c:pt>
                <c:pt idx="37">
                  <c:v>9.1083696351751069</c:v>
                </c:pt>
                <c:pt idx="38">
                  <c:v>9.2306842279572585</c:v>
                </c:pt>
                <c:pt idx="39">
                  <c:v>9.2924298239020633</c:v>
                </c:pt>
                <c:pt idx="40">
                  <c:v>9.3630108981877704</c:v>
                </c:pt>
                <c:pt idx="41">
                  <c:v>9.4093996308390881</c:v>
                </c:pt>
                <c:pt idx="42">
                  <c:v>9.4316760255502405</c:v>
                </c:pt>
                <c:pt idx="43">
                  <c:v>9.2689487280525409</c:v>
                </c:pt>
                <c:pt idx="44">
                  <c:v>9.3131850454926823</c:v>
                </c:pt>
                <c:pt idx="45">
                  <c:v>9.5142785735184194</c:v>
                </c:pt>
                <c:pt idx="46">
                  <c:v>9.4706980022120195</c:v>
                </c:pt>
                <c:pt idx="47">
                  <c:v>9.414539270491499</c:v>
                </c:pt>
                <c:pt idx="48">
                  <c:v>9.4559319556497243</c:v>
                </c:pt>
                <c:pt idx="49">
                  <c:v>9.3782007759973318</c:v>
                </c:pt>
                <c:pt idx="50">
                  <c:v>9.5291780504599881</c:v>
                </c:pt>
                <c:pt idx="51">
                  <c:v>9.5843590201038449</c:v>
                </c:pt>
                <c:pt idx="52">
                  <c:v>9.5760336313197136</c:v>
                </c:pt>
                <c:pt idx="53">
                  <c:v>9.3640923444331268</c:v>
                </c:pt>
                <c:pt idx="54">
                  <c:v>9.5401836034888081</c:v>
                </c:pt>
                <c:pt idx="55">
                  <c:v>9.5524180599058202</c:v>
                </c:pt>
                <c:pt idx="56">
                  <c:v>9.5179844235492883</c:v>
                </c:pt>
                <c:pt idx="57">
                  <c:v>9.5598468702264388</c:v>
                </c:pt>
                <c:pt idx="58">
                  <c:v>9.53595779456119</c:v>
                </c:pt>
                <c:pt idx="59">
                  <c:v>9.5051499783199063</c:v>
                </c:pt>
                <c:pt idx="60">
                  <c:v>9.6329937055716126</c:v>
                </c:pt>
                <c:pt idx="61">
                  <c:v>9.5051499783199063</c:v>
                </c:pt>
                <c:pt idx="62">
                  <c:v>9.6345120151091006</c:v>
                </c:pt>
                <c:pt idx="63">
                  <c:v>9.6497519816658368</c:v>
                </c:pt>
                <c:pt idx="64">
                  <c:v>9.5856953118716692</c:v>
                </c:pt>
                <c:pt idx="65">
                  <c:v>10.012302320231807</c:v>
                </c:pt>
                <c:pt idx="66">
                  <c:v>10.071280180191145</c:v>
                </c:pt>
                <c:pt idx="67">
                  <c:v>10.123668249650834</c:v>
                </c:pt>
                <c:pt idx="68">
                  <c:v>10.06894915322261</c:v>
                </c:pt>
                <c:pt idx="69">
                  <c:v>10.014236820009007</c:v>
                </c:pt>
                <c:pt idx="70">
                  <c:v>10.007203557277803</c:v>
                </c:pt>
                <c:pt idx="71">
                  <c:v>9.9594563756828922</c:v>
                </c:pt>
                <c:pt idx="72">
                  <c:v>10.048262270074799</c:v>
                </c:pt>
                <c:pt idx="73">
                  <c:v>9.9950869471289039</c:v>
                </c:pt>
                <c:pt idx="74">
                  <c:v>10.00970555387156</c:v>
                </c:pt>
                <c:pt idx="75">
                  <c:v>10.027149444152769</c:v>
                </c:pt>
                <c:pt idx="76">
                  <c:v>9.9127955408635042</c:v>
                </c:pt>
                <c:pt idx="77">
                  <c:v>10.029115819241458</c:v>
                </c:pt>
                <c:pt idx="78">
                  <c:v>10.039581252919623</c:v>
                </c:pt>
                <c:pt idx="79">
                  <c:v>10.080268341688839</c:v>
                </c:pt>
                <c:pt idx="80">
                  <c:v>10.119186407719209</c:v>
                </c:pt>
                <c:pt idx="81">
                  <c:v>10.087777943467584</c:v>
                </c:pt>
                <c:pt idx="82">
                  <c:v>10.119186407719209</c:v>
                </c:pt>
                <c:pt idx="83">
                  <c:v>10.130181792020672</c:v>
                </c:pt>
                <c:pt idx="84">
                  <c:v>10.171450865902557</c:v>
                </c:pt>
                <c:pt idx="85">
                  <c:v>10.268360878910613</c:v>
                </c:pt>
                <c:pt idx="86">
                  <c:v>10.217208356463232</c:v>
                </c:pt>
                <c:pt idx="87">
                  <c:v>10.183427303973897</c:v>
                </c:pt>
                <c:pt idx="88">
                  <c:v>10.219142856240431</c:v>
                </c:pt>
                <c:pt idx="89">
                  <c:v>10.221631656644126</c:v>
                </c:pt>
                <c:pt idx="90">
                  <c:v>10.205703698685049</c:v>
                </c:pt>
                <c:pt idx="91">
                  <c:v>10.384576047114058</c:v>
                </c:pt>
                <c:pt idx="92">
                  <c:v>10.508358206522413</c:v>
                </c:pt>
                <c:pt idx="93">
                  <c:v>10.578396073130168</c:v>
                </c:pt>
                <c:pt idx="94">
                  <c:v>10.417028070895196</c:v>
                </c:pt>
                <c:pt idx="95">
                  <c:v>10.452102282436902</c:v>
                </c:pt>
                <c:pt idx="96">
                  <c:v>10.388064374959878</c:v>
                </c:pt>
                <c:pt idx="97">
                  <c:v>10.456180194857344</c:v>
                </c:pt>
                <c:pt idx="98">
                  <c:v>10.017728766960433</c:v>
                </c:pt>
                <c:pt idx="99">
                  <c:v>10.063486257521108</c:v>
                </c:pt>
                <c:pt idx="100">
                  <c:v>10.014124642691607</c:v>
                </c:pt>
                <c:pt idx="101">
                  <c:v>10.000695427661652</c:v>
                </c:pt>
                <c:pt idx="102">
                  <c:v>10.239577516576789</c:v>
                </c:pt>
                <c:pt idx="103">
                  <c:v>10.301725423325633</c:v>
                </c:pt>
                <c:pt idx="104">
                  <c:v>10.277366077466189</c:v>
                </c:pt>
              </c:numCache>
            </c:numRef>
          </c:yVal>
        </c:ser>
        <c:ser>
          <c:idx val="2"/>
          <c:order val="2"/>
          <c:tx>
            <c:v>XPoint Drives</c:v>
          </c:tx>
          <c:spPr>
            <a:ln w="28575">
              <a:noFill/>
            </a:ln>
          </c:spPr>
          <c:xVal>
            <c:numRef>
              <c:f>XPoint!$A$5:$A$100</c:f>
              <c:numCache>
                <c:formatCode>dd/mm/yyyy</c:formatCode>
                <c:ptCount val="96"/>
                <c:pt idx="0">
                  <c:v>33025</c:v>
                </c:pt>
                <c:pt idx="1">
                  <c:v>42887</c:v>
                </c:pt>
                <c:pt idx="2">
                  <c:v>43221</c:v>
                </c:pt>
                <c:pt idx="3">
                  <c:v>43221</c:v>
                </c:pt>
                <c:pt idx="4">
                  <c:v>43221</c:v>
                </c:pt>
                <c:pt idx="5">
                  <c:v>43221</c:v>
                </c:pt>
                <c:pt idx="6">
                  <c:v>43617</c:v>
                </c:pt>
                <c:pt idx="7">
                  <c:v>43617</c:v>
                </c:pt>
                <c:pt idx="8">
                  <c:v>43617</c:v>
                </c:pt>
                <c:pt idx="9">
                  <c:v>43983</c:v>
                </c:pt>
                <c:pt idx="10">
                  <c:v>43983</c:v>
                </c:pt>
                <c:pt idx="11">
                  <c:v>43983</c:v>
                </c:pt>
                <c:pt idx="12">
                  <c:v>44348</c:v>
                </c:pt>
                <c:pt idx="13">
                  <c:v>44348</c:v>
                </c:pt>
                <c:pt idx="14">
                  <c:v>44348</c:v>
                </c:pt>
                <c:pt idx="15">
                  <c:v>44713</c:v>
                </c:pt>
                <c:pt idx="16">
                  <c:v>44713</c:v>
                </c:pt>
                <c:pt idx="17">
                  <c:v>44713</c:v>
                </c:pt>
                <c:pt idx="18">
                  <c:v>45078</c:v>
                </c:pt>
                <c:pt idx="19">
                  <c:v>45078</c:v>
                </c:pt>
                <c:pt idx="20">
                  <c:v>45078</c:v>
                </c:pt>
                <c:pt idx="21">
                  <c:v>45444</c:v>
                </c:pt>
                <c:pt idx="22">
                  <c:v>45444</c:v>
                </c:pt>
              </c:numCache>
            </c:numRef>
          </c:xVal>
          <c:yVal>
            <c:numRef>
              <c:f>XPoint!$H$5:$H$100</c:f>
              <c:numCache>
                <c:formatCode>General</c:formatCode>
                <c:ptCount val="96"/>
                <c:pt idx="0">
                  <c:v>1.0861861476162833</c:v>
                </c:pt>
                <c:pt idx="1">
                  <c:v>8.3814638143911733</c:v>
                </c:pt>
                <c:pt idx="2">
                  <c:v>8.8721268300526503</c:v>
                </c:pt>
                <c:pt idx="3">
                  <c:v>8.987765543582988</c:v>
                </c:pt>
                <c:pt idx="4">
                  <c:v>9.0299632233774432</c:v>
                </c:pt>
                <c:pt idx="5">
                  <c:v>8.8745187342994054</c:v>
                </c:pt>
                <c:pt idx="6">
                  <c:v>9.1429907596178221</c:v>
                </c:pt>
                <c:pt idx="7">
                  <c:v>9.1115162881494278</c:v>
                </c:pt>
                <c:pt idx="8">
                  <c:v>9.0239463013955152</c:v>
                </c:pt>
                <c:pt idx="9">
                  <c:v>8.9353548552080628</c:v>
                </c:pt>
                <c:pt idx="10">
                  <c:v>8.8658428219591521</c:v>
                </c:pt>
                <c:pt idx="11">
                  <c:v>8.9775157817776066</c:v>
                </c:pt>
                <c:pt idx="12">
                  <c:v>8.9261900360090056</c:v>
                </c:pt>
                <c:pt idx="13">
                  <c:v>8.8658428219591521</c:v>
                </c:pt>
                <c:pt idx="14">
                  <c:v>8.8921819915318512</c:v>
                </c:pt>
                <c:pt idx="15">
                  <c:v>9.0520064398376761</c:v>
                </c:pt>
                <c:pt idx="16">
                  <c:v>8.9254120993179491</c:v>
                </c:pt>
                <c:pt idx="17">
                  <c:v>8.9307019878844702</c:v>
                </c:pt>
                <c:pt idx="18">
                  <c:v>9.5783960731301701</c:v>
                </c:pt>
                <c:pt idx="19">
                  <c:v>9.3314976036306376</c:v>
                </c:pt>
                <c:pt idx="20">
                  <c:v>9.183069680060818</c:v>
                </c:pt>
                <c:pt idx="21">
                  <c:v>9.7092236387015713</c:v>
                </c:pt>
                <c:pt idx="22">
                  <c:v>9.0196632667376306</c:v>
                </c:pt>
              </c:numCache>
            </c:numRef>
          </c:yVal>
        </c:ser>
        <c:ser>
          <c:idx val="3"/>
          <c:order val="3"/>
          <c:tx>
            <c:v>Model Magnetic Hard Drives</c:v>
          </c:tx>
          <c:spPr>
            <a:ln w="28575">
              <a:solidFill>
                <a:srgbClr val="4F81BD"/>
              </a:solidFill>
              <a:prstDash val="sysDot"/>
            </a:ln>
          </c:spPr>
          <c:marker>
            <c:symbol val="none"/>
          </c:marker>
          <c:xVal>
            <c:numRef>
              <c:f>Predictions!$A$16:$A$1000</c:f>
              <c:numCache>
                <c:formatCode>dd/mm/yyyy</c:formatCode>
                <c:ptCount val="985"/>
                <c:pt idx="0">
                  <c:v>29221.75</c:v>
                </c:pt>
                <c:pt idx="1">
                  <c:v>29252.1875</c:v>
                </c:pt>
                <c:pt idx="2">
                  <c:v>29282.625</c:v>
                </c:pt>
                <c:pt idx="3">
                  <c:v>29313.0625</c:v>
                </c:pt>
                <c:pt idx="4">
                  <c:v>29343.5</c:v>
                </c:pt>
                <c:pt idx="5">
                  <c:v>29373.9375</c:v>
                </c:pt>
                <c:pt idx="6">
                  <c:v>29404.375</c:v>
                </c:pt>
                <c:pt idx="7">
                  <c:v>29434.8125</c:v>
                </c:pt>
                <c:pt idx="8">
                  <c:v>29465.25</c:v>
                </c:pt>
                <c:pt idx="9">
                  <c:v>29495.6875</c:v>
                </c:pt>
                <c:pt idx="10">
                  <c:v>29526.125</c:v>
                </c:pt>
                <c:pt idx="11">
                  <c:v>29556.5625</c:v>
                </c:pt>
                <c:pt idx="12">
                  <c:v>29587</c:v>
                </c:pt>
                <c:pt idx="13">
                  <c:v>29617.4375</c:v>
                </c:pt>
                <c:pt idx="14">
                  <c:v>29647.875</c:v>
                </c:pt>
                <c:pt idx="15">
                  <c:v>29678.3125</c:v>
                </c:pt>
                <c:pt idx="16">
                  <c:v>29708.75</c:v>
                </c:pt>
                <c:pt idx="17">
                  <c:v>29739.1875</c:v>
                </c:pt>
                <c:pt idx="18">
                  <c:v>29769.625</c:v>
                </c:pt>
                <c:pt idx="19">
                  <c:v>29800.0625</c:v>
                </c:pt>
                <c:pt idx="20">
                  <c:v>29830.5</c:v>
                </c:pt>
                <c:pt idx="21">
                  <c:v>29860.9375</c:v>
                </c:pt>
                <c:pt idx="22">
                  <c:v>29891.375</c:v>
                </c:pt>
                <c:pt idx="23">
                  <c:v>29921.8125</c:v>
                </c:pt>
                <c:pt idx="24">
                  <c:v>29952.25</c:v>
                </c:pt>
                <c:pt idx="25">
                  <c:v>29982.6875</c:v>
                </c:pt>
                <c:pt idx="26">
                  <c:v>30013.125</c:v>
                </c:pt>
                <c:pt idx="27">
                  <c:v>30043.5625</c:v>
                </c:pt>
                <c:pt idx="28">
                  <c:v>30074</c:v>
                </c:pt>
                <c:pt idx="29">
                  <c:v>30104.4375</c:v>
                </c:pt>
                <c:pt idx="30">
                  <c:v>30134.875</c:v>
                </c:pt>
                <c:pt idx="31">
                  <c:v>30165.3125</c:v>
                </c:pt>
                <c:pt idx="32">
                  <c:v>30195.75</c:v>
                </c:pt>
                <c:pt idx="33">
                  <c:v>30226.1875</c:v>
                </c:pt>
                <c:pt idx="34">
                  <c:v>30256.625</c:v>
                </c:pt>
                <c:pt idx="35">
                  <c:v>30287.0625</c:v>
                </c:pt>
                <c:pt idx="36">
                  <c:v>30317.5</c:v>
                </c:pt>
                <c:pt idx="37">
                  <c:v>30347.9375</c:v>
                </c:pt>
                <c:pt idx="38">
                  <c:v>30378.375</c:v>
                </c:pt>
                <c:pt idx="39">
                  <c:v>30408.8125</c:v>
                </c:pt>
                <c:pt idx="40">
                  <c:v>30439.25</c:v>
                </c:pt>
                <c:pt idx="41">
                  <c:v>30469.6875</c:v>
                </c:pt>
                <c:pt idx="42">
                  <c:v>30500.125</c:v>
                </c:pt>
                <c:pt idx="43">
                  <c:v>30530.5625</c:v>
                </c:pt>
                <c:pt idx="44">
                  <c:v>30561</c:v>
                </c:pt>
                <c:pt idx="45">
                  <c:v>30591.4375</c:v>
                </c:pt>
                <c:pt idx="46">
                  <c:v>30621.875</c:v>
                </c:pt>
                <c:pt idx="47">
                  <c:v>30652.3125</c:v>
                </c:pt>
                <c:pt idx="48">
                  <c:v>30682.75</c:v>
                </c:pt>
                <c:pt idx="49">
                  <c:v>30713.1875</c:v>
                </c:pt>
                <c:pt idx="50">
                  <c:v>30743.625</c:v>
                </c:pt>
                <c:pt idx="51">
                  <c:v>30774.0625</c:v>
                </c:pt>
                <c:pt idx="52">
                  <c:v>30804.5</c:v>
                </c:pt>
                <c:pt idx="53">
                  <c:v>30834.9375</c:v>
                </c:pt>
                <c:pt idx="54">
                  <c:v>30865.375</c:v>
                </c:pt>
                <c:pt idx="55">
                  <c:v>30895.8125</c:v>
                </c:pt>
                <c:pt idx="56">
                  <c:v>30926.25</c:v>
                </c:pt>
                <c:pt idx="57">
                  <c:v>30956.6875</c:v>
                </c:pt>
                <c:pt idx="58">
                  <c:v>30987.125</c:v>
                </c:pt>
                <c:pt idx="59">
                  <c:v>31017.5625</c:v>
                </c:pt>
                <c:pt idx="60">
                  <c:v>31048</c:v>
                </c:pt>
                <c:pt idx="61">
                  <c:v>31078.4375</c:v>
                </c:pt>
                <c:pt idx="62">
                  <c:v>31108.875</c:v>
                </c:pt>
                <c:pt idx="63">
                  <c:v>31139.3125</c:v>
                </c:pt>
                <c:pt idx="64">
                  <c:v>31169.75</c:v>
                </c:pt>
                <c:pt idx="65">
                  <c:v>31200.1875</c:v>
                </c:pt>
                <c:pt idx="66">
                  <c:v>31230.625</c:v>
                </c:pt>
                <c:pt idx="67">
                  <c:v>31261.0625</c:v>
                </c:pt>
                <c:pt idx="68">
                  <c:v>31291.5</c:v>
                </c:pt>
                <c:pt idx="69">
                  <c:v>31321.9375</c:v>
                </c:pt>
                <c:pt idx="70">
                  <c:v>31352.375</c:v>
                </c:pt>
                <c:pt idx="71">
                  <c:v>31382.8125</c:v>
                </c:pt>
                <c:pt idx="72">
                  <c:v>31413.25</c:v>
                </c:pt>
                <c:pt idx="73">
                  <c:v>31443.6875</c:v>
                </c:pt>
                <c:pt idx="74">
                  <c:v>31474.125</c:v>
                </c:pt>
                <c:pt idx="75">
                  <c:v>31504.5625</c:v>
                </c:pt>
                <c:pt idx="76">
                  <c:v>31535</c:v>
                </c:pt>
                <c:pt idx="77">
                  <c:v>31565.4375</c:v>
                </c:pt>
                <c:pt idx="78">
                  <c:v>31595.875</c:v>
                </c:pt>
                <c:pt idx="79">
                  <c:v>31626.3125</c:v>
                </c:pt>
                <c:pt idx="80">
                  <c:v>31656.75</c:v>
                </c:pt>
                <c:pt idx="81">
                  <c:v>31687.1875</c:v>
                </c:pt>
                <c:pt idx="82">
                  <c:v>31717.625</c:v>
                </c:pt>
                <c:pt idx="83">
                  <c:v>31748.0625</c:v>
                </c:pt>
                <c:pt idx="84">
                  <c:v>31778.5</c:v>
                </c:pt>
                <c:pt idx="85">
                  <c:v>31808.9375</c:v>
                </c:pt>
                <c:pt idx="86">
                  <c:v>31839.375</c:v>
                </c:pt>
                <c:pt idx="87">
                  <c:v>31869.8125</c:v>
                </c:pt>
                <c:pt idx="88">
                  <c:v>31900.25</c:v>
                </c:pt>
                <c:pt idx="89">
                  <c:v>31930.6875</c:v>
                </c:pt>
                <c:pt idx="90">
                  <c:v>31961.125</c:v>
                </c:pt>
                <c:pt idx="91">
                  <c:v>31991.5625</c:v>
                </c:pt>
                <c:pt idx="92">
                  <c:v>32022</c:v>
                </c:pt>
                <c:pt idx="93">
                  <c:v>32052.4375</c:v>
                </c:pt>
                <c:pt idx="94">
                  <c:v>32082.875</c:v>
                </c:pt>
                <c:pt idx="95">
                  <c:v>32113.3125</c:v>
                </c:pt>
                <c:pt idx="96">
                  <c:v>32143.75</c:v>
                </c:pt>
                <c:pt idx="97">
                  <c:v>32174.1875</c:v>
                </c:pt>
                <c:pt idx="98">
                  <c:v>32204.625</c:v>
                </c:pt>
                <c:pt idx="99">
                  <c:v>32235.0625</c:v>
                </c:pt>
                <c:pt idx="100">
                  <c:v>32265.5</c:v>
                </c:pt>
                <c:pt idx="101">
                  <c:v>32295.9375</c:v>
                </c:pt>
                <c:pt idx="102">
                  <c:v>32326.375</c:v>
                </c:pt>
                <c:pt idx="103">
                  <c:v>32356.8125</c:v>
                </c:pt>
                <c:pt idx="104">
                  <c:v>32387.25</c:v>
                </c:pt>
                <c:pt idx="105">
                  <c:v>32417.6875</c:v>
                </c:pt>
                <c:pt idx="106">
                  <c:v>32448.125</c:v>
                </c:pt>
                <c:pt idx="107">
                  <c:v>32478.5625</c:v>
                </c:pt>
                <c:pt idx="108">
                  <c:v>32509</c:v>
                </c:pt>
                <c:pt idx="109">
                  <c:v>32539.4375</c:v>
                </c:pt>
                <c:pt idx="110">
                  <c:v>32569.875</c:v>
                </c:pt>
                <c:pt idx="111">
                  <c:v>32600.3125</c:v>
                </c:pt>
                <c:pt idx="112">
                  <c:v>32630.75</c:v>
                </c:pt>
                <c:pt idx="113">
                  <c:v>32661.1875</c:v>
                </c:pt>
                <c:pt idx="114">
                  <c:v>32691.625</c:v>
                </c:pt>
                <c:pt idx="115">
                  <c:v>32722.0625</c:v>
                </c:pt>
                <c:pt idx="116">
                  <c:v>32752.5</c:v>
                </c:pt>
                <c:pt idx="117">
                  <c:v>32782.9375</c:v>
                </c:pt>
                <c:pt idx="118">
                  <c:v>32813.375</c:v>
                </c:pt>
                <c:pt idx="119">
                  <c:v>32843.8125</c:v>
                </c:pt>
                <c:pt idx="120">
                  <c:v>32874.25</c:v>
                </c:pt>
                <c:pt idx="121">
                  <c:v>32904.6875</c:v>
                </c:pt>
                <c:pt idx="122">
                  <c:v>32935.125</c:v>
                </c:pt>
                <c:pt idx="123">
                  <c:v>32965.5625</c:v>
                </c:pt>
                <c:pt idx="124">
                  <c:v>32996</c:v>
                </c:pt>
                <c:pt idx="125">
                  <c:v>33026.4375</c:v>
                </c:pt>
                <c:pt idx="126">
                  <c:v>33056.875</c:v>
                </c:pt>
                <c:pt idx="127">
                  <c:v>33087.3125</c:v>
                </c:pt>
                <c:pt idx="128">
                  <c:v>33117.75</c:v>
                </c:pt>
                <c:pt idx="129">
                  <c:v>33148.1875</c:v>
                </c:pt>
                <c:pt idx="130">
                  <c:v>33178.625</c:v>
                </c:pt>
                <c:pt idx="131">
                  <c:v>33209.0625</c:v>
                </c:pt>
                <c:pt idx="132">
                  <c:v>33239.5</c:v>
                </c:pt>
                <c:pt idx="133">
                  <c:v>33269.9375</c:v>
                </c:pt>
                <c:pt idx="134">
                  <c:v>33300.375</c:v>
                </c:pt>
                <c:pt idx="135">
                  <c:v>33330.8125</c:v>
                </c:pt>
                <c:pt idx="136">
                  <c:v>33361.25</c:v>
                </c:pt>
                <c:pt idx="137">
                  <c:v>33391.6875</c:v>
                </c:pt>
                <c:pt idx="138">
                  <c:v>33422.125</c:v>
                </c:pt>
                <c:pt idx="139">
                  <c:v>33452.5625</c:v>
                </c:pt>
                <c:pt idx="140">
                  <c:v>33483</c:v>
                </c:pt>
                <c:pt idx="141">
                  <c:v>33513.4375</c:v>
                </c:pt>
                <c:pt idx="142">
                  <c:v>33543.875</c:v>
                </c:pt>
                <c:pt idx="143">
                  <c:v>33574.3125</c:v>
                </c:pt>
                <c:pt idx="144">
                  <c:v>33604.75</c:v>
                </c:pt>
                <c:pt idx="145">
                  <c:v>33635.1875</c:v>
                </c:pt>
                <c:pt idx="146">
                  <c:v>33665.625</c:v>
                </c:pt>
                <c:pt idx="147">
                  <c:v>33696.0625</c:v>
                </c:pt>
                <c:pt idx="148">
                  <c:v>33726.5</c:v>
                </c:pt>
                <c:pt idx="149">
                  <c:v>33756.9375</c:v>
                </c:pt>
                <c:pt idx="150">
                  <c:v>33787.375</c:v>
                </c:pt>
                <c:pt idx="151">
                  <c:v>33817.8125</c:v>
                </c:pt>
                <c:pt idx="152">
                  <c:v>33848.25</c:v>
                </c:pt>
                <c:pt idx="153">
                  <c:v>33878.6875</c:v>
                </c:pt>
                <c:pt idx="154">
                  <c:v>33909.125</c:v>
                </c:pt>
                <c:pt idx="155">
                  <c:v>33939.5625</c:v>
                </c:pt>
                <c:pt idx="156">
                  <c:v>33970</c:v>
                </c:pt>
                <c:pt idx="157">
                  <c:v>34000.4375</c:v>
                </c:pt>
                <c:pt idx="158">
                  <c:v>34030.875</c:v>
                </c:pt>
                <c:pt idx="159">
                  <c:v>34061.3125</c:v>
                </c:pt>
                <c:pt idx="160">
                  <c:v>34091.75</c:v>
                </c:pt>
                <c:pt idx="161">
                  <c:v>34122.1875</c:v>
                </c:pt>
                <c:pt idx="162">
                  <c:v>34152.625</c:v>
                </c:pt>
                <c:pt idx="163">
                  <c:v>34183.0625</c:v>
                </c:pt>
                <c:pt idx="164">
                  <c:v>34213.5</c:v>
                </c:pt>
                <c:pt idx="165">
                  <c:v>34243.9375</c:v>
                </c:pt>
                <c:pt idx="166">
                  <c:v>34274.375</c:v>
                </c:pt>
                <c:pt idx="167">
                  <c:v>34304.8125</c:v>
                </c:pt>
                <c:pt idx="168">
                  <c:v>34335.25</c:v>
                </c:pt>
                <c:pt idx="169">
                  <c:v>34365.6875</c:v>
                </c:pt>
                <c:pt idx="170">
                  <c:v>34396.125</c:v>
                </c:pt>
                <c:pt idx="171">
                  <c:v>34426.5625</c:v>
                </c:pt>
                <c:pt idx="172">
                  <c:v>34457</c:v>
                </c:pt>
                <c:pt idx="173">
                  <c:v>34487.4375</c:v>
                </c:pt>
                <c:pt idx="174">
                  <c:v>34517.875</c:v>
                </c:pt>
                <c:pt idx="175">
                  <c:v>34548.3125</c:v>
                </c:pt>
                <c:pt idx="176">
                  <c:v>34578.75</c:v>
                </c:pt>
                <c:pt idx="177">
                  <c:v>34609.1875</c:v>
                </c:pt>
                <c:pt idx="178">
                  <c:v>34639.625</c:v>
                </c:pt>
                <c:pt idx="179">
                  <c:v>34670.0625</c:v>
                </c:pt>
                <c:pt idx="180">
                  <c:v>34700.5</c:v>
                </c:pt>
                <c:pt idx="181">
                  <c:v>34730.9375</c:v>
                </c:pt>
                <c:pt idx="182">
                  <c:v>34761.375</c:v>
                </c:pt>
                <c:pt idx="183">
                  <c:v>34791.8125</c:v>
                </c:pt>
                <c:pt idx="184">
                  <c:v>34822.25</c:v>
                </c:pt>
                <c:pt idx="185">
                  <c:v>34852.6875</c:v>
                </c:pt>
                <c:pt idx="186">
                  <c:v>34883.125</c:v>
                </c:pt>
                <c:pt idx="187">
                  <c:v>34913.5625</c:v>
                </c:pt>
                <c:pt idx="188">
                  <c:v>34944</c:v>
                </c:pt>
                <c:pt idx="189">
                  <c:v>34974.4375</c:v>
                </c:pt>
                <c:pt idx="190">
                  <c:v>35004.875</c:v>
                </c:pt>
                <c:pt idx="191">
                  <c:v>35035.3125</c:v>
                </c:pt>
                <c:pt idx="192">
                  <c:v>35065.75</c:v>
                </c:pt>
                <c:pt idx="193">
                  <c:v>35096.1875</c:v>
                </c:pt>
                <c:pt idx="194">
                  <c:v>35126.625</c:v>
                </c:pt>
                <c:pt idx="195">
                  <c:v>35157.0625</c:v>
                </c:pt>
                <c:pt idx="196">
                  <c:v>35187.5</c:v>
                </c:pt>
                <c:pt idx="197">
                  <c:v>35217.9375</c:v>
                </c:pt>
                <c:pt idx="198">
                  <c:v>35248.375</c:v>
                </c:pt>
                <c:pt idx="199">
                  <c:v>35278.8125</c:v>
                </c:pt>
                <c:pt idx="200">
                  <c:v>35309.25</c:v>
                </c:pt>
                <c:pt idx="201">
                  <c:v>35339.6875</c:v>
                </c:pt>
                <c:pt idx="202">
                  <c:v>35370.125</c:v>
                </c:pt>
                <c:pt idx="203">
                  <c:v>35400.5625</c:v>
                </c:pt>
                <c:pt idx="204">
                  <c:v>35431</c:v>
                </c:pt>
                <c:pt idx="205">
                  <c:v>35461.4375</c:v>
                </c:pt>
                <c:pt idx="206">
                  <c:v>35491.875</c:v>
                </c:pt>
                <c:pt idx="207">
                  <c:v>35522.3125</c:v>
                </c:pt>
                <c:pt idx="208">
                  <c:v>35552.75</c:v>
                </c:pt>
                <c:pt idx="209">
                  <c:v>35583.1875</c:v>
                </c:pt>
                <c:pt idx="210">
                  <c:v>35613.625</c:v>
                </c:pt>
                <c:pt idx="211">
                  <c:v>35644.0625</c:v>
                </c:pt>
                <c:pt idx="212">
                  <c:v>35674.5</c:v>
                </c:pt>
                <c:pt idx="213">
                  <c:v>35704.9375</c:v>
                </c:pt>
                <c:pt idx="214">
                  <c:v>35735.375</c:v>
                </c:pt>
                <c:pt idx="215">
                  <c:v>35765.8125</c:v>
                </c:pt>
                <c:pt idx="216">
                  <c:v>35796.25</c:v>
                </c:pt>
                <c:pt idx="217">
                  <c:v>35826.6875</c:v>
                </c:pt>
                <c:pt idx="218">
                  <c:v>35857.125</c:v>
                </c:pt>
                <c:pt idx="219">
                  <c:v>35887.5625</c:v>
                </c:pt>
                <c:pt idx="220">
                  <c:v>35918</c:v>
                </c:pt>
                <c:pt idx="221">
                  <c:v>35948.4375</c:v>
                </c:pt>
                <c:pt idx="222">
                  <c:v>35978.875</c:v>
                </c:pt>
                <c:pt idx="223">
                  <c:v>36009.3125</c:v>
                </c:pt>
                <c:pt idx="224">
                  <c:v>36039.75</c:v>
                </c:pt>
                <c:pt idx="225">
                  <c:v>36070.1875</c:v>
                </c:pt>
                <c:pt idx="226">
                  <c:v>36100.625</c:v>
                </c:pt>
                <c:pt idx="227">
                  <c:v>36131.0625</c:v>
                </c:pt>
                <c:pt idx="228">
                  <c:v>36161.5</c:v>
                </c:pt>
                <c:pt idx="229">
                  <c:v>36191.9375</c:v>
                </c:pt>
                <c:pt idx="230">
                  <c:v>36222.375</c:v>
                </c:pt>
                <c:pt idx="231">
                  <c:v>36252.8125</c:v>
                </c:pt>
                <c:pt idx="232">
                  <c:v>36283.25</c:v>
                </c:pt>
                <c:pt idx="233">
                  <c:v>36313.6875</c:v>
                </c:pt>
                <c:pt idx="234">
                  <c:v>36344.125</c:v>
                </c:pt>
                <c:pt idx="235">
                  <c:v>36374.5625</c:v>
                </c:pt>
                <c:pt idx="236">
                  <c:v>36405</c:v>
                </c:pt>
                <c:pt idx="237">
                  <c:v>36435.4375</c:v>
                </c:pt>
                <c:pt idx="238">
                  <c:v>36465.875</c:v>
                </c:pt>
                <c:pt idx="239">
                  <c:v>36496.3125</c:v>
                </c:pt>
                <c:pt idx="240">
                  <c:v>36526.75</c:v>
                </c:pt>
                <c:pt idx="241">
                  <c:v>36557.1875</c:v>
                </c:pt>
                <c:pt idx="242">
                  <c:v>36587.625</c:v>
                </c:pt>
                <c:pt idx="243">
                  <c:v>36618.0625</c:v>
                </c:pt>
                <c:pt idx="244">
                  <c:v>36648.5</c:v>
                </c:pt>
                <c:pt idx="245">
                  <c:v>36678.9375</c:v>
                </c:pt>
                <c:pt idx="246">
                  <c:v>36709.375</c:v>
                </c:pt>
                <c:pt idx="247">
                  <c:v>36739.8125</c:v>
                </c:pt>
                <c:pt idx="248">
                  <c:v>36770.25</c:v>
                </c:pt>
                <c:pt idx="249">
                  <c:v>36800.6875</c:v>
                </c:pt>
                <c:pt idx="250">
                  <c:v>36831.125</c:v>
                </c:pt>
                <c:pt idx="251">
                  <c:v>36861.5625</c:v>
                </c:pt>
                <c:pt idx="252">
                  <c:v>36892</c:v>
                </c:pt>
                <c:pt idx="253">
                  <c:v>36922.4375</c:v>
                </c:pt>
                <c:pt idx="254">
                  <c:v>36952.875</c:v>
                </c:pt>
                <c:pt idx="255">
                  <c:v>36983.3125</c:v>
                </c:pt>
                <c:pt idx="256">
                  <c:v>37013.75</c:v>
                </c:pt>
                <c:pt idx="257">
                  <c:v>37044.1875</c:v>
                </c:pt>
                <c:pt idx="258">
                  <c:v>37074.625</c:v>
                </c:pt>
                <c:pt idx="259">
                  <c:v>37105.0625</c:v>
                </c:pt>
                <c:pt idx="260">
                  <c:v>37135.5</c:v>
                </c:pt>
                <c:pt idx="261">
                  <c:v>37165.9375</c:v>
                </c:pt>
                <c:pt idx="262">
                  <c:v>37196.375</c:v>
                </c:pt>
                <c:pt idx="263">
                  <c:v>37226.8125</c:v>
                </c:pt>
                <c:pt idx="264">
                  <c:v>37257.25</c:v>
                </c:pt>
                <c:pt idx="265">
                  <c:v>37287.6875</c:v>
                </c:pt>
                <c:pt idx="266">
                  <c:v>37318.125</c:v>
                </c:pt>
                <c:pt idx="267">
                  <c:v>37348.5625</c:v>
                </c:pt>
                <c:pt idx="268">
                  <c:v>37379</c:v>
                </c:pt>
                <c:pt idx="269">
                  <c:v>37409.4375</c:v>
                </c:pt>
                <c:pt idx="270">
                  <c:v>37439.875</c:v>
                </c:pt>
                <c:pt idx="271">
                  <c:v>37470.3125</c:v>
                </c:pt>
                <c:pt idx="272">
                  <c:v>37500.75</c:v>
                </c:pt>
                <c:pt idx="273">
                  <c:v>37531.1875</c:v>
                </c:pt>
                <c:pt idx="274">
                  <c:v>37561.625</c:v>
                </c:pt>
                <c:pt idx="275">
                  <c:v>37592.0625</c:v>
                </c:pt>
                <c:pt idx="276">
                  <c:v>37622.5</c:v>
                </c:pt>
                <c:pt idx="277">
                  <c:v>37652.9375</c:v>
                </c:pt>
                <c:pt idx="278">
                  <c:v>37683.375</c:v>
                </c:pt>
                <c:pt idx="279">
                  <c:v>37713.8125</c:v>
                </c:pt>
                <c:pt idx="280">
                  <c:v>37744.25</c:v>
                </c:pt>
                <c:pt idx="281">
                  <c:v>37774.6875</c:v>
                </c:pt>
                <c:pt idx="282">
                  <c:v>37805.125</c:v>
                </c:pt>
                <c:pt idx="283">
                  <c:v>37835.5625</c:v>
                </c:pt>
                <c:pt idx="284">
                  <c:v>37866</c:v>
                </c:pt>
                <c:pt idx="285">
                  <c:v>37896.4375</c:v>
                </c:pt>
                <c:pt idx="286">
                  <c:v>37926.875</c:v>
                </c:pt>
                <c:pt idx="287">
                  <c:v>37957.3125</c:v>
                </c:pt>
                <c:pt idx="288">
                  <c:v>37987.75</c:v>
                </c:pt>
                <c:pt idx="289">
                  <c:v>38018.1875</c:v>
                </c:pt>
                <c:pt idx="290">
                  <c:v>38048.625</c:v>
                </c:pt>
                <c:pt idx="291">
                  <c:v>38079.0625</c:v>
                </c:pt>
                <c:pt idx="292">
                  <c:v>38109.5</c:v>
                </c:pt>
                <c:pt idx="293">
                  <c:v>38139.9375</c:v>
                </c:pt>
                <c:pt idx="294">
                  <c:v>38170.375</c:v>
                </c:pt>
                <c:pt idx="295">
                  <c:v>38200.8125</c:v>
                </c:pt>
                <c:pt idx="296">
                  <c:v>38231.25</c:v>
                </c:pt>
                <c:pt idx="297">
                  <c:v>38261.6875</c:v>
                </c:pt>
                <c:pt idx="298">
                  <c:v>38292.125</c:v>
                </c:pt>
                <c:pt idx="299">
                  <c:v>38322.5625</c:v>
                </c:pt>
                <c:pt idx="300">
                  <c:v>38353</c:v>
                </c:pt>
                <c:pt idx="301">
                  <c:v>38383.4375</c:v>
                </c:pt>
                <c:pt idx="302">
                  <c:v>38413.875</c:v>
                </c:pt>
                <c:pt idx="303">
                  <c:v>38444.3125</c:v>
                </c:pt>
                <c:pt idx="304">
                  <c:v>38474.75</c:v>
                </c:pt>
                <c:pt idx="305">
                  <c:v>38505.1875</c:v>
                </c:pt>
                <c:pt idx="306">
                  <c:v>38535.625</c:v>
                </c:pt>
                <c:pt idx="307">
                  <c:v>38566.0625</c:v>
                </c:pt>
                <c:pt idx="308">
                  <c:v>38596.5</c:v>
                </c:pt>
                <c:pt idx="309">
                  <c:v>38626.9375</c:v>
                </c:pt>
                <c:pt idx="310">
                  <c:v>38657.375</c:v>
                </c:pt>
                <c:pt idx="311">
                  <c:v>38687.8125</c:v>
                </c:pt>
                <c:pt idx="312">
                  <c:v>38718.25</c:v>
                </c:pt>
                <c:pt idx="313">
                  <c:v>38748.6875</c:v>
                </c:pt>
                <c:pt idx="314">
                  <c:v>38779.125</c:v>
                </c:pt>
                <c:pt idx="315">
                  <c:v>38809.5625</c:v>
                </c:pt>
                <c:pt idx="316">
                  <c:v>38840</c:v>
                </c:pt>
                <c:pt idx="317">
                  <c:v>38870.4375</c:v>
                </c:pt>
                <c:pt idx="318">
                  <c:v>38900.875</c:v>
                </c:pt>
                <c:pt idx="319">
                  <c:v>38931.3125</c:v>
                </c:pt>
                <c:pt idx="320">
                  <c:v>38961.75</c:v>
                </c:pt>
                <c:pt idx="321">
                  <c:v>38992.1875</c:v>
                </c:pt>
                <c:pt idx="322">
                  <c:v>39022.625</c:v>
                </c:pt>
                <c:pt idx="323">
                  <c:v>39053.0625</c:v>
                </c:pt>
                <c:pt idx="324">
                  <c:v>39083.5</c:v>
                </c:pt>
                <c:pt idx="325">
                  <c:v>39113.9375</c:v>
                </c:pt>
                <c:pt idx="326">
                  <c:v>39144.375</c:v>
                </c:pt>
                <c:pt idx="327">
                  <c:v>39174.8125</c:v>
                </c:pt>
                <c:pt idx="328">
                  <c:v>39205.25</c:v>
                </c:pt>
                <c:pt idx="329">
                  <c:v>39235.6875</c:v>
                </c:pt>
                <c:pt idx="330">
                  <c:v>39266.125</c:v>
                </c:pt>
                <c:pt idx="331">
                  <c:v>39296.5625</c:v>
                </c:pt>
                <c:pt idx="332">
                  <c:v>39327</c:v>
                </c:pt>
                <c:pt idx="333">
                  <c:v>39357.4375</c:v>
                </c:pt>
                <c:pt idx="334">
                  <c:v>39387.875</c:v>
                </c:pt>
                <c:pt idx="335">
                  <c:v>39418.3125</c:v>
                </c:pt>
                <c:pt idx="336">
                  <c:v>39448.75</c:v>
                </c:pt>
                <c:pt idx="337">
                  <c:v>39479.1875</c:v>
                </c:pt>
                <c:pt idx="338">
                  <c:v>39509.625</c:v>
                </c:pt>
                <c:pt idx="339">
                  <c:v>39540.0625</c:v>
                </c:pt>
                <c:pt idx="340">
                  <c:v>39570.5</c:v>
                </c:pt>
                <c:pt idx="341">
                  <c:v>39600.9375</c:v>
                </c:pt>
                <c:pt idx="342">
                  <c:v>39631.375</c:v>
                </c:pt>
                <c:pt idx="343">
                  <c:v>39661.8125</c:v>
                </c:pt>
                <c:pt idx="344">
                  <c:v>39692.25</c:v>
                </c:pt>
                <c:pt idx="345">
                  <c:v>39722.6875</c:v>
                </c:pt>
                <c:pt idx="346">
                  <c:v>39753.125</c:v>
                </c:pt>
                <c:pt idx="347">
                  <c:v>39783.5625</c:v>
                </c:pt>
                <c:pt idx="348">
                  <c:v>39814</c:v>
                </c:pt>
                <c:pt idx="349">
                  <c:v>39844.4375</c:v>
                </c:pt>
                <c:pt idx="350">
                  <c:v>39874.875</c:v>
                </c:pt>
                <c:pt idx="351">
                  <c:v>39905.3125</c:v>
                </c:pt>
                <c:pt idx="352">
                  <c:v>39935.75</c:v>
                </c:pt>
                <c:pt idx="353">
                  <c:v>39966.1875</c:v>
                </c:pt>
                <c:pt idx="354">
                  <c:v>39996.625</c:v>
                </c:pt>
                <c:pt idx="355">
                  <c:v>40027.0625</c:v>
                </c:pt>
                <c:pt idx="356">
                  <c:v>40057.5</c:v>
                </c:pt>
                <c:pt idx="357">
                  <c:v>40087.9375</c:v>
                </c:pt>
                <c:pt idx="358">
                  <c:v>40118.375</c:v>
                </c:pt>
                <c:pt idx="359">
                  <c:v>40148.8125</c:v>
                </c:pt>
                <c:pt idx="360">
                  <c:v>40179.25</c:v>
                </c:pt>
                <c:pt idx="361">
                  <c:v>40209.6875</c:v>
                </c:pt>
                <c:pt idx="362">
                  <c:v>40240.125</c:v>
                </c:pt>
                <c:pt idx="363">
                  <c:v>40270.5625</c:v>
                </c:pt>
                <c:pt idx="364">
                  <c:v>40301</c:v>
                </c:pt>
                <c:pt idx="365">
                  <c:v>40331.4375</c:v>
                </c:pt>
                <c:pt idx="366">
                  <c:v>40361.875</c:v>
                </c:pt>
                <c:pt idx="367">
                  <c:v>40392.3125</c:v>
                </c:pt>
                <c:pt idx="368">
                  <c:v>40422.75</c:v>
                </c:pt>
                <c:pt idx="369">
                  <c:v>40453.1875</c:v>
                </c:pt>
                <c:pt idx="370">
                  <c:v>40483.625</c:v>
                </c:pt>
                <c:pt idx="371">
                  <c:v>40514.0625</c:v>
                </c:pt>
                <c:pt idx="372">
                  <c:v>40544.5</c:v>
                </c:pt>
                <c:pt idx="373">
                  <c:v>40574.9375</c:v>
                </c:pt>
                <c:pt idx="374">
                  <c:v>40605.375</c:v>
                </c:pt>
                <c:pt idx="375">
                  <c:v>40635.8125</c:v>
                </c:pt>
                <c:pt idx="376">
                  <c:v>40666.25</c:v>
                </c:pt>
                <c:pt idx="377">
                  <c:v>40696.6875</c:v>
                </c:pt>
                <c:pt idx="378">
                  <c:v>40727.125</c:v>
                </c:pt>
                <c:pt idx="379">
                  <c:v>40757.5625</c:v>
                </c:pt>
                <c:pt idx="380">
                  <c:v>40788</c:v>
                </c:pt>
                <c:pt idx="381">
                  <c:v>40818.4375</c:v>
                </c:pt>
                <c:pt idx="382">
                  <c:v>40848.875</c:v>
                </c:pt>
                <c:pt idx="383">
                  <c:v>40879.3125</c:v>
                </c:pt>
                <c:pt idx="384">
                  <c:v>40909.75</c:v>
                </c:pt>
                <c:pt idx="385">
                  <c:v>40940.1875</c:v>
                </c:pt>
                <c:pt idx="386">
                  <c:v>40970.625</c:v>
                </c:pt>
                <c:pt idx="387">
                  <c:v>41001.0625</c:v>
                </c:pt>
                <c:pt idx="388">
                  <c:v>41031.5</c:v>
                </c:pt>
                <c:pt idx="389">
                  <c:v>41061.9375</c:v>
                </c:pt>
                <c:pt idx="390">
                  <c:v>41092.375</c:v>
                </c:pt>
                <c:pt idx="391">
                  <c:v>41122.8125</c:v>
                </c:pt>
                <c:pt idx="392">
                  <c:v>41153.25</c:v>
                </c:pt>
                <c:pt idx="393">
                  <c:v>41183.6875</c:v>
                </c:pt>
                <c:pt idx="394">
                  <c:v>41214.125</c:v>
                </c:pt>
                <c:pt idx="395">
                  <c:v>41244.5625</c:v>
                </c:pt>
                <c:pt idx="396">
                  <c:v>41275</c:v>
                </c:pt>
                <c:pt idx="397">
                  <c:v>41305.4375</c:v>
                </c:pt>
                <c:pt idx="398">
                  <c:v>41335.875</c:v>
                </c:pt>
                <c:pt idx="399">
                  <c:v>41366.3125</c:v>
                </c:pt>
                <c:pt idx="400">
                  <c:v>41396.75</c:v>
                </c:pt>
                <c:pt idx="401">
                  <c:v>41427.1875</c:v>
                </c:pt>
                <c:pt idx="402">
                  <c:v>41457.625</c:v>
                </c:pt>
                <c:pt idx="403">
                  <c:v>41488.0625</c:v>
                </c:pt>
                <c:pt idx="404">
                  <c:v>41518.5</c:v>
                </c:pt>
                <c:pt idx="405">
                  <c:v>41548.9375</c:v>
                </c:pt>
                <c:pt idx="406">
                  <c:v>41579.375</c:v>
                </c:pt>
                <c:pt idx="407">
                  <c:v>41609.8125</c:v>
                </c:pt>
                <c:pt idx="408">
                  <c:v>41640.25</c:v>
                </c:pt>
                <c:pt idx="409">
                  <c:v>41670.6875</c:v>
                </c:pt>
                <c:pt idx="410">
                  <c:v>41701.125</c:v>
                </c:pt>
                <c:pt idx="411">
                  <c:v>41731.5625</c:v>
                </c:pt>
                <c:pt idx="412">
                  <c:v>41762</c:v>
                </c:pt>
                <c:pt idx="413">
                  <c:v>41792.4375</c:v>
                </c:pt>
                <c:pt idx="414">
                  <c:v>41822.875</c:v>
                </c:pt>
                <c:pt idx="415">
                  <c:v>41853.3125</c:v>
                </c:pt>
                <c:pt idx="416">
                  <c:v>41883.75</c:v>
                </c:pt>
                <c:pt idx="417">
                  <c:v>41914.1875</c:v>
                </c:pt>
                <c:pt idx="418">
                  <c:v>41944.625</c:v>
                </c:pt>
                <c:pt idx="419">
                  <c:v>41975.0625</c:v>
                </c:pt>
                <c:pt idx="420">
                  <c:v>42005.5</c:v>
                </c:pt>
                <c:pt idx="421">
                  <c:v>42035.9375</c:v>
                </c:pt>
                <c:pt idx="422">
                  <c:v>42066.375</c:v>
                </c:pt>
                <c:pt idx="423">
                  <c:v>42096.8125</c:v>
                </c:pt>
                <c:pt idx="424">
                  <c:v>42127.25</c:v>
                </c:pt>
                <c:pt idx="425">
                  <c:v>42157.6875</c:v>
                </c:pt>
                <c:pt idx="426">
                  <c:v>42188.125</c:v>
                </c:pt>
                <c:pt idx="427">
                  <c:v>42218.5625</c:v>
                </c:pt>
                <c:pt idx="428">
                  <c:v>42249</c:v>
                </c:pt>
                <c:pt idx="429">
                  <c:v>42279.4375</c:v>
                </c:pt>
                <c:pt idx="430">
                  <c:v>42309.875</c:v>
                </c:pt>
                <c:pt idx="431">
                  <c:v>42340.3125</c:v>
                </c:pt>
                <c:pt idx="432">
                  <c:v>42370.75</c:v>
                </c:pt>
                <c:pt idx="433">
                  <c:v>42401.1875</c:v>
                </c:pt>
                <c:pt idx="434">
                  <c:v>42431.625</c:v>
                </c:pt>
                <c:pt idx="435">
                  <c:v>42462.0625</c:v>
                </c:pt>
                <c:pt idx="436">
                  <c:v>42492.5</c:v>
                </c:pt>
                <c:pt idx="437">
                  <c:v>42522.9375</c:v>
                </c:pt>
                <c:pt idx="438">
                  <c:v>42553.375</c:v>
                </c:pt>
                <c:pt idx="439">
                  <c:v>42583.8125</c:v>
                </c:pt>
                <c:pt idx="440">
                  <c:v>42614.25</c:v>
                </c:pt>
                <c:pt idx="441">
                  <c:v>42644.6875</c:v>
                </c:pt>
                <c:pt idx="442">
                  <c:v>42675.125</c:v>
                </c:pt>
                <c:pt idx="443">
                  <c:v>42705.5625</c:v>
                </c:pt>
                <c:pt idx="444">
                  <c:v>42736</c:v>
                </c:pt>
                <c:pt idx="445">
                  <c:v>42766.4375</c:v>
                </c:pt>
                <c:pt idx="446">
                  <c:v>42796.875</c:v>
                </c:pt>
                <c:pt idx="447">
                  <c:v>42827.3125</c:v>
                </c:pt>
                <c:pt idx="448">
                  <c:v>42857.75</c:v>
                </c:pt>
                <c:pt idx="449">
                  <c:v>42888.1875</c:v>
                </c:pt>
                <c:pt idx="450">
                  <c:v>42918.625</c:v>
                </c:pt>
                <c:pt idx="451">
                  <c:v>42949.0625</c:v>
                </c:pt>
                <c:pt idx="452">
                  <c:v>42979.5</c:v>
                </c:pt>
                <c:pt idx="453">
                  <c:v>43009.9375</c:v>
                </c:pt>
                <c:pt idx="454">
                  <c:v>43040.375</c:v>
                </c:pt>
                <c:pt idx="455">
                  <c:v>43070.8125</c:v>
                </c:pt>
                <c:pt idx="456">
                  <c:v>43101.25</c:v>
                </c:pt>
                <c:pt idx="457">
                  <c:v>43131.6875</c:v>
                </c:pt>
                <c:pt idx="458">
                  <c:v>43162.125</c:v>
                </c:pt>
                <c:pt idx="459">
                  <c:v>43192.5625</c:v>
                </c:pt>
                <c:pt idx="460">
                  <c:v>43223</c:v>
                </c:pt>
                <c:pt idx="461">
                  <c:v>43253.4375</c:v>
                </c:pt>
                <c:pt idx="462">
                  <c:v>43283.875</c:v>
                </c:pt>
                <c:pt idx="463">
                  <c:v>43314.3125</c:v>
                </c:pt>
                <c:pt idx="464">
                  <c:v>43344.75</c:v>
                </c:pt>
                <c:pt idx="465">
                  <c:v>43375.1875</c:v>
                </c:pt>
                <c:pt idx="466">
                  <c:v>43405.625</c:v>
                </c:pt>
                <c:pt idx="467">
                  <c:v>43436.0625</c:v>
                </c:pt>
                <c:pt idx="468">
                  <c:v>43466.5</c:v>
                </c:pt>
                <c:pt idx="469">
                  <c:v>43496.9375</c:v>
                </c:pt>
                <c:pt idx="470">
                  <c:v>43527.375</c:v>
                </c:pt>
                <c:pt idx="471">
                  <c:v>43557.8125</c:v>
                </c:pt>
                <c:pt idx="472">
                  <c:v>43588.25</c:v>
                </c:pt>
                <c:pt idx="473">
                  <c:v>43618.6875</c:v>
                </c:pt>
                <c:pt idx="474">
                  <c:v>43649.125</c:v>
                </c:pt>
                <c:pt idx="475">
                  <c:v>43679.5625</c:v>
                </c:pt>
                <c:pt idx="476">
                  <c:v>43710</c:v>
                </c:pt>
                <c:pt idx="477">
                  <c:v>43740.4375</c:v>
                </c:pt>
                <c:pt idx="478">
                  <c:v>43770.875</c:v>
                </c:pt>
                <c:pt idx="479">
                  <c:v>43801.3125</c:v>
                </c:pt>
                <c:pt idx="480">
                  <c:v>43831.75</c:v>
                </c:pt>
                <c:pt idx="481">
                  <c:v>43862.1875</c:v>
                </c:pt>
                <c:pt idx="482">
                  <c:v>43892.625</c:v>
                </c:pt>
                <c:pt idx="483">
                  <c:v>43923.0625</c:v>
                </c:pt>
                <c:pt idx="484">
                  <c:v>43953.5</c:v>
                </c:pt>
                <c:pt idx="485">
                  <c:v>43983.9375</c:v>
                </c:pt>
                <c:pt idx="486">
                  <c:v>44014.375</c:v>
                </c:pt>
                <c:pt idx="487">
                  <c:v>44044.8125</c:v>
                </c:pt>
                <c:pt idx="488">
                  <c:v>44075.25</c:v>
                </c:pt>
                <c:pt idx="489">
                  <c:v>44105.6875</c:v>
                </c:pt>
                <c:pt idx="490">
                  <c:v>44136.125</c:v>
                </c:pt>
                <c:pt idx="491">
                  <c:v>44166.5625</c:v>
                </c:pt>
                <c:pt idx="492">
                  <c:v>44197</c:v>
                </c:pt>
                <c:pt idx="493">
                  <c:v>44227.4375</c:v>
                </c:pt>
                <c:pt idx="494">
                  <c:v>44257.875</c:v>
                </c:pt>
                <c:pt idx="495">
                  <c:v>44288.3125</c:v>
                </c:pt>
                <c:pt idx="496">
                  <c:v>44318.75</c:v>
                </c:pt>
                <c:pt idx="497">
                  <c:v>44349.1875</c:v>
                </c:pt>
                <c:pt idx="498">
                  <c:v>44379.625</c:v>
                </c:pt>
                <c:pt idx="499">
                  <c:v>44410.0625</c:v>
                </c:pt>
                <c:pt idx="500">
                  <c:v>44440.5</c:v>
                </c:pt>
                <c:pt idx="501">
                  <c:v>44470.9375</c:v>
                </c:pt>
                <c:pt idx="502">
                  <c:v>44501.375</c:v>
                </c:pt>
                <c:pt idx="503">
                  <c:v>44531.8125</c:v>
                </c:pt>
                <c:pt idx="504">
                  <c:v>44562.25</c:v>
                </c:pt>
                <c:pt idx="505">
                  <c:v>44592.6875</c:v>
                </c:pt>
                <c:pt idx="506">
                  <c:v>44623.125</c:v>
                </c:pt>
                <c:pt idx="507">
                  <c:v>44653.5625</c:v>
                </c:pt>
                <c:pt idx="508">
                  <c:v>44684</c:v>
                </c:pt>
                <c:pt idx="509">
                  <c:v>44714.4375</c:v>
                </c:pt>
                <c:pt idx="510">
                  <c:v>44744.875</c:v>
                </c:pt>
                <c:pt idx="511">
                  <c:v>44775.3125</c:v>
                </c:pt>
                <c:pt idx="512">
                  <c:v>44805.75</c:v>
                </c:pt>
                <c:pt idx="513">
                  <c:v>44836.1875</c:v>
                </c:pt>
                <c:pt idx="514">
                  <c:v>44866.625</c:v>
                </c:pt>
                <c:pt idx="515">
                  <c:v>44897.0625</c:v>
                </c:pt>
                <c:pt idx="516">
                  <c:v>44927.5</c:v>
                </c:pt>
                <c:pt idx="517">
                  <c:v>44957.9375</c:v>
                </c:pt>
                <c:pt idx="518">
                  <c:v>44988.375</c:v>
                </c:pt>
                <c:pt idx="519">
                  <c:v>45018.8125</c:v>
                </c:pt>
                <c:pt idx="520">
                  <c:v>45049.25</c:v>
                </c:pt>
                <c:pt idx="521">
                  <c:v>45079.6875</c:v>
                </c:pt>
                <c:pt idx="522">
                  <c:v>45110.125</c:v>
                </c:pt>
                <c:pt idx="523">
                  <c:v>45140.5625</c:v>
                </c:pt>
                <c:pt idx="524">
                  <c:v>45171</c:v>
                </c:pt>
                <c:pt idx="525">
                  <c:v>45201.4375</c:v>
                </c:pt>
                <c:pt idx="526">
                  <c:v>45231.875</c:v>
                </c:pt>
                <c:pt idx="527">
                  <c:v>45262.3125</c:v>
                </c:pt>
                <c:pt idx="528">
                  <c:v>45292.75</c:v>
                </c:pt>
                <c:pt idx="529">
                  <c:v>45323.1875</c:v>
                </c:pt>
                <c:pt idx="530">
                  <c:v>45353.625</c:v>
                </c:pt>
                <c:pt idx="531">
                  <c:v>45384.0625</c:v>
                </c:pt>
                <c:pt idx="532">
                  <c:v>45414.5</c:v>
                </c:pt>
                <c:pt idx="533">
                  <c:v>45444.9375</c:v>
                </c:pt>
                <c:pt idx="534">
                  <c:v>45475.375</c:v>
                </c:pt>
                <c:pt idx="535">
                  <c:v>45505.8125</c:v>
                </c:pt>
                <c:pt idx="536">
                  <c:v>45536.25</c:v>
                </c:pt>
                <c:pt idx="537">
                  <c:v>45566.6875</c:v>
                </c:pt>
                <c:pt idx="538">
                  <c:v>45597.125</c:v>
                </c:pt>
                <c:pt idx="539">
                  <c:v>45627.5625</c:v>
                </c:pt>
                <c:pt idx="540">
                  <c:v>45658</c:v>
                </c:pt>
                <c:pt idx="541">
                  <c:v>45688.4375</c:v>
                </c:pt>
                <c:pt idx="542">
                  <c:v>45718.875</c:v>
                </c:pt>
                <c:pt idx="543">
                  <c:v>45749.3125</c:v>
                </c:pt>
                <c:pt idx="544">
                  <c:v>45779.75</c:v>
                </c:pt>
                <c:pt idx="545">
                  <c:v>45810.1875</c:v>
                </c:pt>
                <c:pt idx="546">
                  <c:v>45840.625</c:v>
                </c:pt>
                <c:pt idx="547">
                  <c:v>45871.0625</c:v>
                </c:pt>
                <c:pt idx="548">
                  <c:v>45901.5</c:v>
                </c:pt>
                <c:pt idx="549">
                  <c:v>45931.9375</c:v>
                </c:pt>
                <c:pt idx="550">
                  <c:v>45962.375</c:v>
                </c:pt>
                <c:pt idx="551">
                  <c:v>45992.8125</c:v>
                </c:pt>
                <c:pt idx="552">
                  <c:v>46023.25</c:v>
                </c:pt>
                <c:pt idx="553">
                  <c:v>46053.6875</c:v>
                </c:pt>
                <c:pt idx="554">
                  <c:v>46084.125</c:v>
                </c:pt>
                <c:pt idx="555">
                  <c:v>46114.5625</c:v>
                </c:pt>
                <c:pt idx="556">
                  <c:v>46145</c:v>
                </c:pt>
                <c:pt idx="557">
                  <c:v>46175.4375</c:v>
                </c:pt>
                <c:pt idx="558">
                  <c:v>46205.875</c:v>
                </c:pt>
                <c:pt idx="559">
                  <c:v>46236.3125</c:v>
                </c:pt>
                <c:pt idx="560">
                  <c:v>46266.75</c:v>
                </c:pt>
                <c:pt idx="561">
                  <c:v>46297.1875</c:v>
                </c:pt>
                <c:pt idx="562">
                  <c:v>46327.625</c:v>
                </c:pt>
                <c:pt idx="563">
                  <c:v>46358.0625</c:v>
                </c:pt>
                <c:pt idx="564">
                  <c:v>46388.5</c:v>
                </c:pt>
                <c:pt idx="565">
                  <c:v>46418.9375</c:v>
                </c:pt>
                <c:pt idx="566">
                  <c:v>46449.375</c:v>
                </c:pt>
                <c:pt idx="567">
                  <c:v>46479.8125</c:v>
                </c:pt>
                <c:pt idx="568">
                  <c:v>46510.25</c:v>
                </c:pt>
                <c:pt idx="569">
                  <c:v>46540.6875</c:v>
                </c:pt>
                <c:pt idx="570">
                  <c:v>46571.125</c:v>
                </c:pt>
                <c:pt idx="571">
                  <c:v>46601.5625</c:v>
                </c:pt>
                <c:pt idx="572">
                  <c:v>46632</c:v>
                </c:pt>
                <c:pt idx="573">
                  <c:v>46662.4375</c:v>
                </c:pt>
                <c:pt idx="574">
                  <c:v>46692.875</c:v>
                </c:pt>
                <c:pt idx="575">
                  <c:v>46723.3125</c:v>
                </c:pt>
                <c:pt idx="576">
                  <c:v>46753.75</c:v>
                </c:pt>
                <c:pt idx="577">
                  <c:v>46784.1875</c:v>
                </c:pt>
                <c:pt idx="578">
                  <c:v>46814.625</c:v>
                </c:pt>
                <c:pt idx="579">
                  <c:v>46845.0625</c:v>
                </c:pt>
                <c:pt idx="580">
                  <c:v>46875.5</c:v>
                </c:pt>
                <c:pt idx="581">
                  <c:v>46905.9375</c:v>
                </c:pt>
                <c:pt idx="582">
                  <c:v>46936.375</c:v>
                </c:pt>
                <c:pt idx="583">
                  <c:v>46966.8125</c:v>
                </c:pt>
                <c:pt idx="584">
                  <c:v>46997.25</c:v>
                </c:pt>
                <c:pt idx="585">
                  <c:v>47027.6875</c:v>
                </c:pt>
                <c:pt idx="586">
                  <c:v>47058.125</c:v>
                </c:pt>
                <c:pt idx="587">
                  <c:v>47088.5625</c:v>
                </c:pt>
                <c:pt idx="588">
                  <c:v>47119</c:v>
                </c:pt>
                <c:pt idx="589">
                  <c:v>47149.4375</c:v>
                </c:pt>
                <c:pt idx="590">
                  <c:v>47179.875</c:v>
                </c:pt>
                <c:pt idx="591">
                  <c:v>47210.3125</c:v>
                </c:pt>
                <c:pt idx="592">
                  <c:v>47240.75</c:v>
                </c:pt>
                <c:pt idx="593">
                  <c:v>47271.1875</c:v>
                </c:pt>
                <c:pt idx="594">
                  <c:v>47301.625</c:v>
                </c:pt>
                <c:pt idx="595">
                  <c:v>47332.0625</c:v>
                </c:pt>
                <c:pt idx="596">
                  <c:v>47362.5</c:v>
                </c:pt>
                <c:pt idx="597">
                  <c:v>47392.9375</c:v>
                </c:pt>
                <c:pt idx="598">
                  <c:v>47423.375</c:v>
                </c:pt>
                <c:pt idx="599">
                  <c:v>47453.8125</c:v>
                </c:pt>
                <c:pt idx="600">
                  <c:v>47484.25</c:v>
                </c:pt>
                <c:pt idx="601">
                  <c:v>47514.6875</c:v>
                </c:pt>
                <c:pt idx="602">
                  <c:v>47545.125</c:v>
                </c:pt>
                <c:pt idx="603">
                  <c:v>47575.5625</c:v>
                </c:pt>
                <c:pt idx="604">
                  <c:v>47606</c:v>
                </c:pt>
                <c:pt idx="605">
                  <c:v>47636.4375</c:v>
                </c:pt>
                <c:pt idx="606">
                  <c:v>47666.875</c:v>
                </c:pt>
                <c:pt idx="607">
                  <c:v>47697.3125</c:v>
                </c:pt>
                <c:pt idx="608">
                  <c:v>47727.75</c:v>
                </c:pt>
                <c:pt idx="609">
                  <c:v>47758.1875</c:v>
                </c:pt>
                <c:pt idx="610">
                  <c:v>47788.625</c:v>
                </c:pt>
                <c:pt idx="611">
                  <c:v>47819.0625</c:v>
                </c:pt>
                <c:pt idx="612">
                  <c:v>47849.5</c:v>
                </c:pt>
                <c:pt idx="613">
                  <c:v>47879.9375</c:v>
                </c:pt>
                <c:pt idx="614">
                  <c:v>47910.375</c:v>
                </c:pt>
                <c:pt idx="615">
                  <c:v>47940.8125</c:v>
                </c:pt>
                <c:pt idx="616">
                  <c:v>47971.25</c:v>
                </c:pt>
                <c:pt idx="617">
                  <c:v>48001.6875</c:v>
                </c:pt>
                <c:pt idx="618">
                  <c:v>48032.125</c:v>
                </c:pt>
                <c:pt idx="619">
                  <c:v>48062.5625</c:v>
                </c:pt>
                <c:pt idx="620">
                  <c:v>48093</c:v>
                </c:pt>
                <c:pt idx="621">
                  <c:v>48123.4375</c:v>
                </c:pt>
                <c:pt idx="622">
                  <c:v>48153.875</c:v>
                </c:pt>
                <c:pt idx="623">
                  <c:v>48184.3125</c:v>
                </c:pt>
                <c:pt idx="624">
                  <c:v>48214.75</c:v>
                </c:pt>
                <c:pt idx="625">
                  <c:v>48245.1875</c:v>
                </c:pt>
                <c:pt idx="626">
                  <c:v>48275.625</c:v>
                </c:pt>
                <c:pt idx="627">
                  <c:v>48306.0625</c:v>
                </c:pt>
                <c:pt idx="628">
                  <c:v>48336.5</c:v>
                </c:pt>
                <c:pt idx="629">
                  <c:v>48366.9375</c:v>
                </c:pt>
                <c:pt idx="630">
                  <c:v>48397.375</c:v>
                </c:pt>
                <c:pt idx="631">
                  <c:v>48427.8125</c:v>
                </c:pt>
                <c:pt idx="632">
                  <c:v>48458.25</c:v>
                </c:pt>
                <c:pt idx="633">
                  <c:v>48488.6875</c:v>
                </c:pt>
                <c:pt idx="634">
                  <c:v>48519.125</c:v>
                </c:pt>
                <c:pt idx="635">
                  <c:v>48549.5625</c:v>
                </c:pt>
                <c:pt idx="636">
                  <c:v>48580</c:v>
                </c:pt>
                <c:pt idx="637">
                  <c:v>48610.4375</c:v>
                </c:pt>
                <c:pt idx="638">
                  <c:v>48640.875</c:v>
                </c:pt>
                <c:pt idx="639">
                  <c:v>48671.3125</c:v>
                </c:pt>
                <c:pt idx="640">
                  <c:v>48701.75</c:v>
                </c:pt>
                <c:pt idx="641">
                  <c:v>48732.1875</c:v>
                </c:pt>
                <c:pt idx="642">
                  <c:v>48762.625</c:v>
                </c:pt>
                <c:pt idx="643">
                  <c:v>48793.0625</c:v>
                </c:pt>
                <c:pt idx="644">
                  <c:v>48823.5</c:v>
                </c:pt>
                <c:pt idx="645">
                  <c:v>48853.9375</c:v>
                </c:pt>
                <c:pt idx="646">
                  <c:v>48884.375</c:v>
                </c:pt>
                <c:pt idx="647">
                  <c:v>48914.8125</c:v>
                </c:pt>
                <c:pt idx="648">
                  <c:v>48945.25</c:v>
                </c:pt>
                <c:pt idx="649">
                  <c:v>48975.6875</c:v>
                </c:pt>
                <c:pt idx="650">
                  <c:v>49006.125</c:v>
                </c:pt>
                <c:pt idx="651">
                  <c:v>49036.5625</c:v>
                </c:pt>
                <c:pt idx="652">
                  <c:v>49067</c:v>
                </c:pt>
                <c:pt idx="653">
                  <c:v>49097.4375</c:v>
                </c:pt>
                <c:pt idx="654">
                  <c:v>49127.875</c:v>
                </c:pt>
                <c:pt idx="655">
                  <c:v>49158.3125</c:v>
                </c:pt>
                <c:pt idx="656">
                  <c:v>49188.75</c:v>
                </c:pt>
                <c:pt idx="657">
                  <c:v>49219.1875</c:v>
                </c:pt>
                <c:pt idx="658">
                  <c:v>49249.625</c:v>
                </c:pt>
                <c:pt idx="659">
                  <c:v>49280.0625</c:v>
                </c:pt>
                <c:pt idx="660">
                  <c:v>49310.5</c:v>
                </c:pt>
                <c:pt idx="661">
                  <c:v>49340.9375</c:v>
                </c:pt>
                <c:pt idx="662">
                  <c:v>49371.375</c:v>
                </c:pt>
                <c:pt idx="663">
                  <c:v>49401.8125</c:v>
                </c:pt>
                <c:pt idx="664">
                  <c:v>49432.25</c:v>
                </c:pt>
                <c:pt idx="665">
                  <c:v>49462.6875</c:v>
                </c:pt>
                <c:pt idx="666">
                  <c:v>49493.125</c:v>
                </c:pt>
                <c:pt idx="667">
                  <c:v>49523.5625</c:v>
                </c:pt>
                <c:pt idx="668">
                  <c:v>49554</c:v>
                </c:pt>
                <c:pt idx="669">
                  <c:v>49584.4375</c:v>
                </c:pt>
                <c:pt idx="670">
                  <c:v>49614.875</c:v>
                </c:pt>
                <c:pt idx="671">
                  <c:v>49645.3125</c:v>
                </c:pt>
                <c:pt idx="672">
                  <c:v>49675.75</c:v>
                </c:pt>
                <c:pt idx="673">
                  <c:v>49706.1875</c:v>
                </c:pt>
                <c:pt idx="674">
                  <c:v>49736.625</c:v>
                </c:pt>
                <c:pt idx="675">
                  <c:v>49767.0625</c:v>
                </c:pt>
                <c:pt idx="676">
                  <c:v>49797.5</c:v>
                </c:pt>
                <c:pt idx="677">
                  <c:v>49827.9375</c:v>
                </c:pt>
                <c:pt idx="678">
                  <c:v>49858.375</c:v>
                </c:pt>
                <c:pt idx="679">
                  <c:v>49888.8125</c:v>
                </c:pt>
                <c:pt idx="680">
                  <c:v>49919.25</c:v>
                </c:pt>
                <c:pt idx="681">
                  <c:v>49949.6875</c:v>
                </c:pt>
                <c:pt idx="682">
                  <c:v>49980.125</c:v>
                </c:pt>
                <c:pt idx="683">
                  <c:v>50010.5625</c:v>
                </c:pt>
                <c:pt idx="684">
                  <c:v>50041</c:v>
                </c:pt>
                <c:pt idx="685">
                  <c:v>50071.4375</c:v>
                </c:pt>
                <c:pt idx="686">
                  <c:v>50101.875</c:v>
                </c:pt>
                <c:pt idx="687">
                  <c:v>50132.3125</c:v>
                </c:pt>
                <c:pt idx="688">
                  <c:v>50162.75</c:v>
                </c:pt>
                <c:pt idx="689">
                  <c:v>50193.1875</c:v>
                </c:pt>
                <c:pt idx="690">
                  <c:v>50223.625</c:v>
                </c:pt>
                <c:pt idx="691">
                  <c:v>50254.0625</c:v>
                </c:pt>
                <c:pt idx="692">
                  <c:v>50284.5</c:v>
                </c:pt>
                <c:pt idx="693">
                  <c:v>50314.9375</c:v>
                </c:pt>
                <c:pt idx="694">
                  <c:v>50345.375</c:v>
                </c:pt>
                <c:pt idx="695">
                  <c:v>50375.8125</c:v>
                </c:pt>
                <c:pt idx="696">
                  <c:v>50406.25</c:v>
                </c:pt>
                <c:pt idx="697">
                  <c:v>50436.6875</c:v>
                </c:pt>
                <c:pt idx="698">
                  <c:v>50467.125</c:v>
                </c:pt>
                <c:pt idx="699">
                  <c:v>50497.5625</c:v>
                </c:pt>
                <c:pt idx="700">
                  <c:v>50528</c:v>
                </c:pt>
                <c:pt idx="701">
                  <c:v>50558.4375</c:v>
                </c:pt>
                <c:pt idx="702">
                  <c:v>50588.875</c:v>
                </c:pt>
                <c:pt idx="703">
                  <c:v>50619.3125</c:v>
                </c:pt>
                <c:pt idx="704">
                  <c:v>50649.75</c:v>
                </c:pt>
                <c:pt idx="705">
                  <c:v>50680.1875</c:v>
                </c:pt>
                <c:pt idx="706">
                  <c:v>50710.625</c:v>
                </c:pt>
                <c:pt idx="707">
                  <c:v>50741.0625</c:v>
                </c:pt>
                <c:pt idx="708">
                  <c:v>50771.5</c:v>
                </c:pt>
                <c:pt idx="709">
                  <c:v>50801.9375</c:v>
                </c:pt>
                <c:pt idx="710">
                  <c:v>50832.375</c:v>
                </c:pt>
                <c:pt idx="711">
                  <c:v>50862.8125</c:v>
                </c:pt>
                <c:pt idx="712">
                  <c:v>50893.25</c:v>
                </c:pt>
                <c:pt idx="713">
                  <c:v>50923.6875</c:v>
                </c:pt>
                <c:pt idx="714">
                  <c:v>50954.125</c:v>
                </c:pt>
                <c:pt idx="715">
                  <c:v>50984.5625</c:v>
                </c:pt>
                <c:pt idx="716">
                  <c:v>51015</c:v>
                </c:pt>
                <c:pt idx="717">
                  <c:v>51045.4375</c:v>
                </c:pt>
                <c:pt idx="718">
                  <c:v>51075.875</c:v>
                </c:pt>
                <c:pt idx="719">
                  <c:v>51106.3125</c:v>
                </c:pt>
                <c:pt idx="720">
                  <c:v>51136.75</c:v>
                </c:pt>
                <c:pt idx="721">
                  <c:v>51167.1875</c:v>
                </c:pt>
                <c:pt idx="722">
                  <c:v>51197.625</c:v>
                </c:pt>
                <c:pt idx="723">
                  <c:v>51228.0625</c:v>
                </c:pt>
                <c:pt idx="724">
                  <c:v>51258.5</c:v>
                </c:pt>
                <c:pt idx="725">
                  <c:v>51288.9375</c:v>
                </c:pt>
                <c:pt idx="726">
                  <c:v>51319.375</c:v>
                </c:pt>
                <c:pt idx="727">
                  <c:v>51349.8125</c:v>
                </c:pt>
                <c:pt idx="728">
                  <c:v>51380.25</c:v>
                </c:pt>
                <c:pt idx="729">
                  <c:v>51410.6875</c:v>
                </c:pt>
                <c:pt idx="730">
                  <c:v>51441.125</c:v>
                </c:pt>
                <c:pt idx="731">
                  <c:v>51471.5625</c:v>
                </c:pt>
                <c:pt idx="732">
                  <c:v>51502</c:v>
                </c:pt>
                <c:pt idx="733">
                  <c:v>51532.4375</c:v>
                </c:pt>
                <c:pt idx="734">
                  <c:v>51562.875</c:v>
                </c:pt>
                <c:pt idx="735">
                  <c:v>51593.3125</c:v>
                </c:pt>
                <c:pt idx="736">
                  <c:v>51623.75</c:v>
                </c:pt>
                <c:pt idx="737">
                  <c:v>51654.1875</c:v>
                </c:pt>
                <c:pt idx="738">
                  <c:v>51684.625</c:v>
                </c:pt>
                <c:pt idx="739">
                  <c:v>51715.0625</c:v>
                </c:pt>
                <c:pt idx="740">
                  <c:v>51745.5</c:v>
                </c:pt>
                <c:pt idx="741">
                  <c:v>51775.9375</c:v>
                </c:pt>
                <c:pt idx="742">
                  <c:v>51806.375</c:v>
                </c:pt>
                <c:pt idx="743">
                  <c:v>51836.8125</c:v>
                </c:pt>
                <c:pt idx="744">
                  <c:v>51867.25</c:v>
                </c:pt>
                <c:pt idx="745">
                  <c:v>51897.6875</c:v>
                </c:pt>
                <c:pt idx="746">
                  <c:v>51928.125</c:v>
                </c:pt>
                <c:pt idx="747">
                  <c:v>51958.5625</c:v>
                </c:pt>
                <c:pt idx="748">
                  <c:v>51989</c:v>
                </c:pt>
                <c:pt idx="749">
                  <c:v>52019.4375</c:v>
                </c:pt>
                <c:pt idx="750">
                  <c:v>52049.875</c:v>
                </c:pt>
                <c:pt idx="751">
                  <c:v>52080.3125</c:v>
                </c:pt>
                <c:pt idx="752">
                  <c:v>52110.75</c:v>
                </c:pt>
                <c:pt idx="753">
                  <c:v>52141.1875</c:v>
                </c:pt>
                <c:pt idx="754">
                  <c:v>52171.625</c:v>
                </c:pt>
                <c:pt idx="755">
                  <c:v>52202.0625</c:v>
                </c:pt>
                <c:pt idx="756">
                  <c:v>52232.5</c:v>
                </c:pt>
                <c:pt idx="757">
                  <c:v>52262.9375</c:v>
                </c:pt>
                <c:pt idx="758">
                  <c:v>52293.375</c:v>
                </c:pt>
                <c:pt idx="759">
                  <c:v>52323.8125</c:v>
                </c:pt>
                <c:pt idx="760">
                  <c:v>52354.25</c:v>
                </c:pt>
                <c:pt idx="761">
                  <c:v>52384.6875</c:v>
                </c:pt>
                <c:pt idx="762">
                  <c:v>52415.125</c:v>
                </c:pt>
                <c:pt idx="763">
                  <c:v>52445.5625</c:v>
                </c:pt>
                <c:pt idx="764">
                  <c:v>52476</c:v>
                </c:pt>
                <c:pt idx="765">
                  <c:v>52506.4375</c:v>
                </c:pt>
                <c:pt idx="766">
                  <c:v>52536.875</c:v>
                </c:pt>
                <c:pt idx="767">
                  <c:v>52567.3125</c:v>
                </c:pt>
                <c:pt idx="768">
                  <c:v>52597.75</c:v>
                </c:pt>
                <c:pt idx="769">
                  <c:v>52628.1875</c:v>
                </c:pt>
                <c:pt idx="770">
                  <c:v>52658.625</c:v>
                </c:pt>
                <c:pt idx="771">
                  <c:v>52689.0625</c:v>
                </c:pt>
                <c:pt idx="772">
                  <c:v>52719.5</c:v>
                </c:pt>
                <c:pt idx="773">
                  <c:v>52749.9375</c:v>
                </c:pt>
                <c:pt idx="774">
                  <c:v>52780.375</c:v>
                </c:pt>
                <c:pt idx="775">
                  <c:v>52810.8125</c:v>
                </c:pt>
                <c:pt idx="776">
                  <c:v>52841.25</c:v>
                </c:pt>
                <c:pt idx="777">
                  <c:v>52871.6875</c:v>
                </c:pt>
                <c:pt idx="778">
                  <c:v>52902.125</c:v>
                </c:pt>
                <c:pt idx="779">
                  <c:v>52932.5625</c:v>
                </c:pt>
                <c:pt idx="780">
                  <c:v>52963</c:v>
                </c:pt>
                <c:pt idx="781">
                  <c:v>52993.4375</c:v>
                </c:pt>
                <c:pt idx="782">
                  <c:v>53023.875</c:v>
                </c:pt>
                <c:pt idx="783">
                  <c:v>53054.3125</c:v>
                </c:pt>
                <c:pt idx="784">
                  <c:v>53084.75</c:v>
                </c:pt>
                <c:pt idx="785">
                  <c:v>53115.1875</c:v>
                </c:pt>
                <c:pt idx="786">
                  <c:v>53145.625</c:v>
                </c:pt>
                <c:pt idx="787">
                  <c:v>53176.0625</c:v>
                </c:pt>
                <c:pt idx="788">
                  <c:v>53206.5</c:v>
                </c:pt>
                <c:pt idx="789">
                  <c:v>53236.9375</c:v>
                </c:pt>
                <c:pt idx="790">
                  <c:v>53267.375</c:v>
                </c:pt>
                <c:pt idx="791">
                  <c:v>53297.8125</c:v>
                </c:pt>
                <c:pt idx="792">
                  <c:v>53328.25</c:v>
                </c:pt>
                <c:pt idx="793">
                  <c:v>53358.6875</c:v>
                </c:pt>
                <c:pt idx="794">
                  <c:v>53389.125</c:v>
                </c:pt>
                <c:pt idx="795">
                  <c:v>53419.5625</c:v>
                </c:pt>
                <c:pt idx="796">
                  <c:v>53450</c:v>
                </c:pt>
                <c:pt idx="797">
                  <c:v>53480.4375</c:v>
                </c:pt>
                <c:pt idx="798">
                  <c:v>53510.875</c:v>
                </c:pt>
                <c:pt idx="799">
                  <c:v>53541.3125</c:v>
                </c:pt>
                <c:pt idx="800">
                  <c:v>53571.75</c:v>
                </c:pt>
                <c:pt idx="801">
                  <c:v>53602.1875</c:v>
                </c:pt>
                <c:pt idx="802">
                  <c:v>53632.625</c:v>
                </c:pt>
                <c:pt idx="803">
                  <c:v>53663.0625</c:v>
                </c:pt>
                <c:pt idx="804">
                  <c:v>53693.5</c:v>
                </c:pt>
                <c:pt idx="805">
                  <c:v>53723.9375</c:v>
                </c:pt>
                <c:pt idx="806">
                  <c:v>53754.375</c:v>
                </c:pt>
                <c:pt idx="807">
                  <c:v>53784.8125</c:v>
                </c:pt>
                <c:pt idx="808">
                  <c:v>53815.25</c:v>
                </c:pt>
                <c:pt idx="809">
                  <c:v>53845.6875</c:v>
                </c:pt>
                <c:pt idx="810">
                  <c:v>53876.125</c:v>
                </c:pt>
                <c:pt idx="811">
                  <c:v>53906.5625</c:v>
                </c:pt>
                <c:pt idx="812">
                  <c:v>53937</c:v>
                </c:pt>
                <c:pt idx="813">
                  <c:v>53967.4375</c:v>
                </c:pt>
                <c:pt idx="814">
                  <c:v>53997.875</c:v>
                </c:pt>
                <c:pt idx="815">
                  <c:v>54028.3125</c:v>
                </c:pt>
                <c:pt idx="816">
                  <c:v>54058.75</c:v>
                </c:pt>
                <c:pt idx="817">
                  <c:v>54089.1875</c:v>
                </c:pt>
                <c:pt idx="818">
                  <c:v>54119.625</c:v>
                </c:pt>
                <c:pt idx="819">
                  <c:v>54150.0625</c:v>
                </c:pt>
                <c:pt idx="820">
                  <c:v>54180.5</c:v>
                </c:pt>
                <c:pt idx="821">
                  <c:v>54210.9375</c:v>
                </c:pt>
                <c:pt idx="822">
                  <c:v>54241.375</c:v>
                </c:pt>
                <c:pt idx="823">
                  <c:v>54271.8125</c:v>
                </c:pt>
                <c:pt idx="824">
                  <c:v>54302.25</c:v>
                </c:pt>
                <c:pt idx="825">
                  <c:v>54332.6875</c:v>
                </c:pt>
                <c:pt idx="826">
                  <c:v>54363.125</c:v>
                </c:pt>
                <c:pt idx="827">
                  <c:v>54393.5625</c:v>
                </c:pt>
                <c:pt idx="828">
                  <c:v>54424</c:v>
                </c:pt>
                <c:pt idx="829">
                  <c:v>54454.4375</c:v>
                </c:pt>
                <c:pt idx="830">
                  <c:v>54484.875</c:v>
                </c:pt>
                <c:pt idx="831">
                  <c:v>54515.3125</c:v>
                </c:pt>
                <c:pt idx="832">
                  <c:v>54545.75</c:v>
                </c:pt>
                <c:pt idx="833">
                  <c:v>54576.1875</c:v>
                </c:pt>
                <c:pt idx="834">
                  <c:v>54606.625</c:v>
                </c:pt>
                <c:pt idx="835">
                  <c:v>54637.0625</c:v>
                </c:pt>
                <c:pt idx="836">
                  <c:v>54667.5</c:v>
                </c:pt>
                <c:pt idx="837">
                  <c:v>54697.9375</c:v>
                </c:pt>
                <c:pt idx="838">
                  <c:v>54728.375</c:v>
                </c:pt>
                <c:pt idx="839">
                  <c:v>54758.8125</c:v>
                </c:pt>
                <c:pt idx="840">
                  <c:v>54789.25</c:v>
                </c:pt>
                <c:pt idx="841">
                  <c:v>54819.6875</c:v>
                </c:pt>
                <c:pt idx="842">
                  <c:v>54850.125</c:v>
                </c:pt>
                <c:pt idx="843">
                  <c:v>54880.5625</c:v>
                </c:pt>
                <c:pt idx="844">
                  <c:v>54911</c:v>
                </c:pt>
                <c:pt idx="845">
                  <c:v>54941.4375</c:v>
                </c:pt>
                <c:pt idx="846">
                  <c:v>54971.875</c:v>
                </c:pt>
                <c:pt idx="847">
                  <c:v>55002.3125</c:v>
                </c:pt>
                <c:pt idx="848">
                  <c:v>55032.75</c:v>
                </c:pt>
                <c:pt idx="849">
                  <c:v>55063.1875</c:v>
                </c:pt>
                <c:pt idx="850">
                  <c:v>55093.625</c:v>
                </c:pt>
                <c:pt idx="851">
                  <c:v>55124.0625</c:v>
                </c:pt>
                <c:pt idx="852">
                  <c:v>55154.5</c:v>
                </c:pt>
                <c:pt idx="853">
                  <c:v>55184.9375</c:v>
                </c:pt>
                <c:pt idx="854">
                  <c:v>55215.375</c:v>
                </c:pt>
                <c:pt idx="855">
                  <c:v>55245.8125</c:v>
                </c:pt>
                <c:pt idx="856">
                  <c:v>55276.25</c:v>
                </c:pt>
                <c:pt idx="857">
                  <c:v>55306.6875</c:v>
                </c:pt>
                <c:pt idx="858">
                  <c:v>55337.125</c:v>
                </c:pt>
                <c:pt idx="859">
                  <c:v>55367.5625</c:v>
                </c:pt>
                <c:pt idx="860">
                  <c:v>55398</c:v>
                </c:pt>
                <c:pt idx="861">
                  <c:v>55428.4375</c:v>
                </c:pt>
                <c:pt idx="862">
                  <c:v>55458.875</c:v>
                </c:pt>
                <c:pt idx="863">
                  <c:v>55489.3125</c:v>
                </c:pt>
                <c:pt idx="864">
                  <c:v>55519.75</c:v>
                </c:pt>
                <c:pt idx="865">
                  <c:v>55550.1875</c:v>
                </c:pt>
                <c:pt idx="866">
                  <c:v>55580.625</c:v>
                </c:pt>
                <c:pt idx="867">
                  <c:v>55611.0625</c:v>
                </c:pt>
                <c:pt idx="868">
                  <c:v>55641.5</c:v>
                </c:pt>
                <c:pt idx="869">
                  <c:v>55671.9375</c:v>
                </c:pt>
                <c:pt idx="870">
                  <c:v>55702.375</c:v>
                </c:pt>
                <c:pt idx="871">
                  <c:v>55732.8125</c:v>
                </c:pt>
                <c:pt idx="872">
                  <c:v>55763.25</c:v>
                </c:pt>
                <c:pt idx="873">
                  <c:v>55793.6875</c:v>
                </c:pt>
                <c:pt idx="874">
                  <c:v>55824.125</c:v>
                </c:pt>
                <c:pt idx="875">
                  <c:v>55854.5625</c:v>
                </c:pt>
                <c:pt idx="876">
                  <c:v>55885</c:v>
                </c:pt>
                <c:pt idx="877">
                  <c:v>55915.4375</c:v>
                </c:pt>
                <c:pt idx="878">
                  <c:v>55945.875</c:v>
                </c:pt>
                <c:pt idx="879">
                  <c:v>55976.3125</c:v>
                </c:pt>
                <c:pt idx="880">
                  <c:v>56006.75</c:v>
                </c:pt>
                <c:pt idx="881">
                  <c:v>56037.1875</c:v>
                </c:pt>
                <c:pt idx="882">
                  <c:v>56067.625</c:v>
                </c:pt>
                <c:pt idx="883">
                  <c:v>56098.0625</c:v>
                </c:pt>
                <c:pt idx="884">
                  <c:v>56128.5</c:v>
                </c:pt>
                <c:pt idx="885">
                  <c:v>56158.9375</c:v>
                </c:pt>
                <c:pt idx="886">
                  <c:v>56189.375</c:v>
                </c:pt>
                <c:pt idx="887">
                  <c:v>56219.8125</c:v>
                </c:pt>
                <c:pt idx="888">
                  <c:v>56250.25</c:v>
                </c:pt>
                <c:pt idx="889">
                  <c:v>56280.6875</c:v>
                </c:pt>
                <c:pt idx="890">
                  <c:v>56311.125</c:v>
                </c:pt>
                <c:pt idx="891">
                  <c:v>56341.5625</c:v>
                </c:pt>
                <c:pt idx="892">
                  <c:v>56372</c:v>
                </c:pt>
                <c:pt idx="893">
                  <c:v>56402.4375</c:v>
                </c:pt>
                <c:pt idx="894">
                  <c:v>56432.875</c:v>
                </c:pt>
                <c:pt idx="895">
                  <c:v>56463.3125</c:v>
                </c:pt>
                <c:pt idx="896">
                  <c:v>56493.75</c:v>
                </c:pt>
                <c:pt idx="897">
                  <c:v>56524.1875</c:v>
                </c:pt>
                <c:pt idx="898">
                  <c:v>56554.625</c:v>
                </c:pt>
                <c:pt idx="899">
                  <c:v>56585.0625</c:v>
                </c:pt>
                <c:pt idx="900">
                  <c:v>56615.5</c:v>
                </c:pt>
                <c:pt idx="901">
                  <c:v>56645.9375</c:v>
                </c:pt>
                <c:pt idx="902">
                  <c:v>56676.375</c:v>
                </c:pt>
                <c:pt idx="903">
                  <c:v>56706.8125</c:v>
                </c:pt>
                <c:pt idx="904">
                  <c:v>56737.25</c:v>
                </c:pt>
                <c:pt idx="905">
                  <c:v>56767.6875</c:v>
                </c:pt>
                <c:pt idx="906">
                  <c:v>56798.125</c:v>
                </c:pt>
                <c:pt idx="907">
                  <c:v>56828.5625</c:v>
                </c:pt>
                <c:pt idx="908">
                  <c:v>56859</c:v>
                </c:pt>
                <c:pt idx="909">
                  <c:v>56889.4375</c:v>
                </c:pt>
                <c:pt idx="910">
                  <c:v>56919.875</c:v>
                </c:pt>
                <c:pt idx="911">
                  <c:v>56950.3125</c:v>
                </c:pt>
                <c:pt idx="912">
                  <c:v>56980.75</c:v>
                </c:pt>
                <c:pt idx="913">
                  <c:v>57011.1875</c:v>
                </c:pt>
                <c:pt idx="914">
                  <c:v>57041.625</c:v>
                </c:pt>
                <c:pt idx="915">
                  <c:v>57072.0625</c:v>
                </c:pt>
                <c:pt idx="916">
                  <c:v>57102.5</c:v>
                </c:pt>
                <c:pt idx="917">
                  <c:v>57132.9375</c:v>
                </c:pt>
                <c:pt idx="918">
                  <c:v>57163.375</c:v>
                </c:pt>
                <c:pt idx="919">
                  <c:v>57193.8125</c:v>
                </c:pt>
                <c:pt idx="920">
                  <c:v>57224.25</c:v>
                </c:pt>
                <c:pt idx="921">
                  <c:v>57254.6875</c:v>
                </c:pt>
                <c:pt idx="922">
                  <c:v>57285.125</c:v>
                </c:pt>
                <c:pt idx="923">
                  <c:v>57315.5625</c:v>
                </c:pt>
                <c:pt idx="924">
                  <c:v>57346</c:v>
                </c:pt>
                <c:pt idx="925">
                  <c:v>57376.4375</c:v>
                </c:pt>
                <c:pt idx="926">
                  <c:v>57406.875</c:v>
                </c:pt>
                <c:pt idx="927">
                  <c:v>57437.3125</c:v>
                </c:pt>
                <c:pt idx="928">
                  <c:v>57467.75</c:v>
                </c:pt>
                <c:pt idx="929">
                  <c:v>57498.1875</c:v>
                </c:pt>
                <c:pt idx="930">
                  <c:v>57528.625</c:v>
                </c:pt>
                <c:pt idx="931">
                  <c:v>57559.0625</c:v>
                </c:pt>
                <c:pt idx="932">
                  <c:v>57589.5</c:v>
                </c:pt>
                <c:pt idx="933">
                  <c:v>57619.9375</c:v>
                </c:pt>
                <c:pt idx="934">
                  <c:v>57650.375</c:v>
                </c:pt>
                <c:pt idx="935">
                  <c:v>57680.8125</c:v>
                </c:pt>
                <c:pt idx="936">
                  <c:v>57711.25</c:v>
                </c:pt>
                <c:pt idx="937">
                  <c:v>57741.6875</c:v>
                </c:pt>
                <c:pt idx="938">
                  <c:v>57772.125</c:v>
                </c:pt>
                <c:pt idx="939">
                  <c:v>57802.5625</c:v>
                </c:pt>
                <c:pt idx="940">
                  <c:v>57833</c:v>
                </c:pt>
                <c:pt idx="941">
                  <c:v>57863.4375</c:v>
                </c:pt>
                <c:pt idx="942">
                  <c:v>57893.875</c:v>
                </c:pt>
                <c:pt idx="943">
                  <c:v>57924.3125</c:v>
                </c:pt>
                <c:pt idx="944">
                  <c:v>57954.75</c:v>
                </c:pt>
                <c:pt idx="945">
                  <c:v>57985.1875</c:v>
                </c:pt>
                <c:pt idx="946">
                  <c:v>58015.625</c:v>
                </c:pt>
                <c:pt idx="947">
                  <c:v>58046.0625</c:v>
                </c:pt>
                <c:pt idx="948">
                  <c:v>58076.5</c:v>
                </c:pt>
                <c:pt idx="949">
                  <c:v>58106.9375</c:v>
                </c:pt>
                <c:pt idx="950">
                  <c:v>58137.375</c:v>
                </c:pt>
                <c:pt idx="951">
                  <c:v>58167.8125</c:v>
                </c:pt>
                <c:pt idx="952">
                  <c:v>58198.25</c:v>
                </c:pt>
                <c:pt idx="953">
                  <c:v>58228.6875</c:v>
                </c:pt>
                <c:pt idx="954">
                  <c:v>58259.125</c:v>
                </c:pt>
                <c:pt idx="955">
                  <c:v>58289.5625</c:v>
                </c:pt>
                <c:pt idx="956">
                  <c:v>58320</c:v>
                </c:pt>
                <c:pt idx="957">
                  <c:v>58350.4375</c:v>
                </c:pt>
                <c:pt idx="958">
                  <c:v>58380.875</c:v>
                </c:pt>
                <c:pt idx="959">
                  <c:v>58411.3125</c:v>
                </c:pt>
                <c:pt idx="960">
                  <c:v>58441.75</c:v>
                </c:pt>
                <c:pt idx="961">
                  <c:v>58472.1875</c:v>
                </c:pt>
                <c:pt idx="962">
                  <c:v>58502.625</c:v>
                </c:pt>
                <c:pt idx="963">
                  <c:v>58533.0625</c:v>
                </c:pt>
                <c:pt idx="964">
                  <c:v>58563.5</c:v>
                </c:pt>
                <c:pt idx="965">
                  <c:v>58593.9375</c:v>
                </c:pt>
                <c:pt idx="966">
                  <c:v>58624.375</c:v>
                </c:pt>
                <c:pt idx="967">
                  <c:v>58654.8125</c:v>
                </c:pt>
                <c:pt idx="968">
                  <c:v>58685.25</c:v>
                </c:pt>
                <c:pt idx="969">
                  <c:v>58715.6875</c:v>
                </c:pt>
                <c:pt idx="970">
                  <c:v>58746.125</c:v>
                </c:pt>
                <c:pt idx="971">
                  <c:v>58776.5625</c:v>
                </c:pt>
                <c:pt idx="972">
                  <c:v>58807</c:v>
                </c:pt>
                <c:pt idx="973">
                  <c:v>58837.4375</c:v>
                </c:pt>
                <c:pt idx="974">
                  <c:v>58867.875</c:v>
                </c:pt>
                <c:pt idx="975">
                  <c:v>58898.3125</c:v>
                </c:pt>
                <c:pt idx="976">
                  <c:v>58928.75</c:v>
                </c:pt>
                <c:pt idx="977">
                  <c:v>58959.1875</c:v>
                </c:pt>
                <c:pt idx="978">
                  <c:v>58989.625</c:v>
                </c:pt>
                <c:pt idx="979">
                  <c:v>59020.0625</c:v>
                </c:pt>
                <c:pt idx="980">
                  <c:v>59050.5</c:v>
                </c:pt>
                <c:pt idx="981">
                  <c:v>59080.9375</c:v>
                </c:pt>
                <c:pt idx="982">
                  <c:v>59111.375</c:v>
                </c:pt>
                <c:pt idx="983">
                  <c:v>59141.8125</c:v>
                </c:pt>
                <c:pt idx="984">
                  <c:v>59172.25</c:v>
                </c:pt>
              </c:numCache>
            </c:numRef>
          </c:xVal>
          <c:yVal>
            <c:numRef>
              <c:f>Predictions!$J$16:$J$1000</c:f>
              <c:numCache>
                <c:formatCode>General</c:formatCode>
                <c:ptCount val="985"/>
                <c:pt idx="1">
                  <c:v>3.1494169581744074</c:v>
                </c:pt>
                <c:pt idx="2">
                  <c:v>3.1531292441334946</c:v>
                </c:pt>
                <c:pt idx="3">
                  <c:v>3.1569171783002909</c:v>
                </c:pt>
                <c:pt idx="4">
                  <c:v>3.1607819979358953</c:v>
                </c:pt>
                <c:pt idx="5">
                  <c:v>3.1647249512446698</c:v>
                </c:pt>
                <c:pt idx="6">
                  <c:v>3.1687472971824255</c:v>
                </c:pt>
                <c:pt idx="7">
                  <c:v>3.1728503052539629</c:v>
                </c:pt>
                <c:pt idx="8">
                  <c:v>3.1770352552998196</c:v>
                </c:pt>
                <c:pt idx="9">
                  <c:v>3.1813034372720779</c:v>
                </c:pt>
                <c:pt idx="10">
                  <c:v>3.1856561509990962</c:v>
                </c:pt>
                <c:pt idx="11">
                  <c:v>3.1900947059390319</c:v>
                </c:pt>
                <c:pt idx="12">
                  <c:v>3.1946204209220337</c:v>
                </c:pt>
                <c:pt idx="13">
                  <c:v>3.1992346238809777</c:v>
                </c:pt>
                <c:pt idx="14">
                  <c:v>3.2039386515706445</c:v>
                </c:pt>
                <c:pt idx="15">
                  <c:v>3.2087338492752293</c:v>
                </c:pt>
                <c:pt idx="16">
                  <c:v>3.213621570504086</c:v>
                </c:pt>
                <c:pt idx="17">
                  <c:v>3.2186031766756291</c:v>
                </c:pt>
                <c:pt idx="18">
                  <c:v>3.2236800367893013</c:v>
                </c:pt>
                <c:pt idx="19">
                  <c:v>3.2288535270855454</c:v>
                </c:pt>
                <c:pt idx="20">
                  <c:v>3.234125030693717</c:v>
                </c:pt>
                <c:pt idx="21">
                  <c:v>3.2394959372678911</c:v>
                </c:pt>
                <c:pt idx="22">
                  <c:v>3.2449676426105132</c:v>
                </c:pt>
                <c:pt idx="23">
                  <c:v>3.2505415482838722</c:v>
                </c:pt>
                <c:pt idx="24">
                  <c:v>3.256219061209376</c:v>
                </c:pt>
                <c:pt idx="25">
                  <c:v>3.2620015932546105</c:v>
                </c:pt>
                <c:pt idx="26">
                  <c:v>3.2678905608081967</c:v>
                </c:pt>
                <c:pt idx="27">
                  <c:v>3.2738873843424532</c:v>
                </c:pt>
                <c:pt idx="28">
                  <c:v>3.279993487963889</c:v>
                </c:pt>
                <c:pt idx="29">
                  <c:v>3.2862102989515716</c:v>
                </c:pt>
                <c:pt idx="30">
                  <c:v>3.2925392472834094</c:v>
                </c:pt>
                <c:pt idx="31">
                  <c:v>3.2989817651504243</c:v>
                </c:pt>
                <c:pt idx="32">
                  <c:v>3.305539286459084</c:v>
                </c:pt>
                <c:pt idx="33">
                  <c:v>3.3122132463217806</c:v>
                </c:pt>
                <c:pt idx="34">
                  <c:v>3.3190050805355669</c:v>
                </c:pt>
                <c:pt idx="35">
                  <c:v>3.3259162250492613</c:v>
                </c:pt>
                <c:pt idx="36">
                  <c:v>3.3329481154190539</c:v>
                </c:pt>
                <c:pt idx="37">
                  <c:v>3.3401021862527589</c:v>
                </c:pt>
                <c:pt idx="38">
                  <c:v>3.3473798706428726</c:v>
                </c:pt>
                <c:pt idx="39">
                  <c:v>3.3547825995886105</c:v>
                </c:pt>
                <c:pt idx="40">
                  <c:v>3.3623118014071123</c:v>
                </c:pt>
                <c:pt idx="41">
                  <c:v>3.3699689011340204</c:v>
                </c:pt>
                <c:pt idx="42">
                  <c:v>3.3777553199136463</c:v>
                </c:pt>
                <c:pt idx="43">
                  <c:v>3.3856724743789597</c:v>
                </c:pt>
                <c:pt idx="44">
                  <c:v>3.3937217760216525</c:v>
                </c:pt>
                <c:pt idx="45">
                  <c:v>3.4019046305525373</c:v>
                </c:pt>
                <c:pt idx="46">
                  <c:v>3.4102224372525574</c:v>
                </c:pt>
                <c:pt idx="47">
                  <c:v>3.4186765883147103</c:v>
                </c:pt>
                <c:pt idx="48">
                  <c:v>3.4272684681771866</c:v>
                </c:pt>
                <c:pt idx="49">
                  <c:v>3.4359994528480535</c:v>
                </c:pt>
                <c:pt idx="50">
                  <c:v>3.444870909221819</c:v>
                </c:pt>
                <c:pt idx="51">
                  <c:v>3.4538841943882344</c:v>
                </c:pt>
                <c:pt idx="52">
                  <c:v>3.4630406549337054</c:v>
                </c:pt>
                <c:pt idx="53">
                  <c:v>3.4723416262356945</c:v>
                </c:pt>
                <c:pt idx="54">
                  <c:v>3.4817884317505148</c:v>
                </c:pt>
                <c:pt idx="55">
                  <c:v>3.4913823822949275</c:v>
                </c:pt>
                <c:pt idx="56">
                  <c:v>3.5011247753219781</c:v>
                </c:pt>
                <c:pt idx="57">
                  <c:v>3.5110168941915041</c:v>
                </c:pt>
                <c:pt idx="58">
                  <c:v>3.5210600074357785</c:v>
                </c:pt>
                <c:pt idx="59">
                  <c:v>3.5312553680207506</c:v>
                </c:pt>
                <c:pt idx="60">
                  <c:v>3.5416042126033824</c:v>
                </c:pt>
                <c:pt idx="61">
                  <c:v>3.552107760785554</c:v>
                </c:pt>
                <c:pt idx="62">
                  <c:v>3.5627672143650706</c:v>
                </c:pt>
                <c:pt idx="63">
                  <c:v>3.573583756584275</c:v>
                </c:pt>
                <c:pt idx="64">
                  <c:v>3.5845585513768041</c:v>
                </c:pt>
                <c:pt idx="65">
                  <c:v>3.5956927426130374</c:v>
                </c:pt>
                <c:pt idx="66">
                  <c:v>3.6069874533447841</c:v>
                </c:pt>
                <c:pt idx="67">
                  <c:v>3.6184437850497844</c:v>
                </c:pt>
                <c:pt idx="68">
                  <c:v>3.6300628168765892</c:v>
                </c:pt>
                <c:pt idx="69">
                  <c:v>3.6418456048904151</c:v>
                </c:pt>
                <c:pt idx="70">
                  <c:v>3.6537931813205566</c:v>
                </c:pt>
                <c:pt idx="71">
                  <c:v>3.6659065538099638</c:v>
                </c:pt>
                <c:pt idx="72">
                  <c:v>3.6781867046676</c:v>
                </c:pt>
                <c:pt idx="73">
                  <c:v>3.6906345901241799</c:v>
                </c:pt>
                <c:pt idx="74">
                  <c:v>3.7032511395919299</c:v>
                </c:pt>
                <c:pt idx="75">
                  <c:v>3.716037254928986</c:v>
                </c:pt>
                <c:pt idx="76">
                  <c:v>3.7289938097090678</c:v>
                </c:pt>
                <c:pt idx="77">
                  <c:v>3.7421216484970681</c:v>
                </c:pt>
                <c:pt idx="78">
                  <c:v>3.7554215861311935</c:v>
                </c:pt>
                <c:pt idx="79">
                  <c:v>3.76889440701231</c:v>
                </c:pt>
                <c:pt idx="80">
                  <c:v>3.7825408644011262</c:v>
                </c:pt>
                <c:pt idx="81">
                  <c:v>3.7963616797238782</c:v>
                </c:pt>
                <c:pt idx="82">
                  <c:v>3.8103575418871483</c:v>
                </c:pt>
                <c:pt idx="83">
                  <c:v>3.8245291066024798</c:v>
                </c:pt>
                <c:pt idx="84">
                  <c:v>3.8388769957214208</c:v>
                </c:pt>
                <c:pt idx="85">
                  <c:v>3.8534017965816525</c:v>
                </c:pt>
                <c:pt idx="86">
                  <c:v>3.868104061364841</c:v>
                </c:pt>
                <c:pt idx="87">
                  <c:v>3.882984306466847</c:v>
                </c:pt>
                <c:pt idx="88">
                  <c:v>3.8980430118809304</c:v>
                </c:pt>
                <c:pt idx="89">
                  <c:v>3.913280620594584</c:v>
                </c:pt>
                <c:pt idx="90">
                  <c:v>3.9286975380006028</c:v>
                </c:pt>
                <c:pt idx="91">
                  <c:v>3.94429413132303</c:v>
                </c:pt>
                <c:pt idx="92">
                  <c:v>3.9600707290585535</c:v>
                </c:pt>
                <c:pt idx="93">
                  <c:v>3.9760276204339902</c:v>
                </c:pt>
                <c:pt idx="94">
                  <c:v>3.9921650548804104</c:v>
                </c:pt>
                <c:pt idx="95">
                  <c:v>4.0084832415245142</c:v>
                </c:pt>
                <c:pt idx="96">
                  <c:v>4.0249823486977956</c:v>
                </c:pt>
                <c:pt idx="97">
                  <c:v>4.0416625034640896</c:v>
                </c:pt>
                <c:pt idx="98">
                  <c:v>4.0585237911659977</c:v>
                </c:pt>
                <c:pt idx="99">
                  <c:v>4.0755662549907576</c:v>
                </c:pt>
                <c:pt idx="100">
                  <c:v>4.0927898955560682</c:v>
                </c:pt>
                <c:pt idx="101">
                  <c:v>4.1101946705163446</c:v>
                </c:pt>
                <c:pt idx="102">
                  <c:v>4.1277804941899179</c:v>
                </c:pt>
                <c:pt idx="103">
                  <c:v>4.1455472372076176</c:v>
                </c:pt>
                <c:pt idx="104">
                  <c:v>4.1634947261832185</c:v>
                </c:pt>
                <c:pt idx="105">
                  <c:v>4.181622743406141</c:v>
                </c:pt>
                <c:pt idx="106">
                  <c:v>4.199931026556869</c:v>
                </c:pt>
                <c:pt idx="107">
                  <c:v>4.2184192684454302</c:v>
                </c:pt>
                <c:pt idx="108">
                  <c:v>4.2370871167733322</c:v>
                </c:pt>
                <c:pt idx="109">
                  <c:v>4.2559341739193233</c:v>
                </c:pt>
                <c:pt idx="110">
                  <c:v>4.2749599967492689</c:v>
                </c:pt>
                <c:pt idx="111">
                  <c:v>4.2941640964504861</c:v>
                </c:pt>
                <c:pt idx="112">
                  <c:v>4.3135459383908161</c:v>
                </c:pt>
                <c:pt idx="113">
                  <c:v>4.3331049420026755</c:v>
                </c:pt>
                <c:pt idx="114">
                  <c:v>4.3528404806923593</c:v>
                </c:pt>
                <c:pt idx="115">
                  <c:v>4.3727518817747937</c:v>
                </c:pt>
                <c:pt idx="116">
                  <c:v>4.392838426433924</c:v>
                </c:pt>
                <c:pt idx="117">
                  <c:v>4.4130993497089266</c:v>
                </c:pt>
                <c:pt idx="118">
                  <c:v>4.4335338405063709</c:v>
                </c:pt>
                <c:pt idx="119">
                  <c:v>4.4541410416384508</c:v>
                </c:pt>
                <c:pt idx="120">
                  <c:v>4.4749200498873867</c:v>
                </c:pt>
                <c:pt idx="121">
                  <c:v>4.4958699160960567</c:v>
                </c:pt>
                <c:pt idx="122">
                  <c:v>4.5169896452848999</c:v>
                </c:pt>
                <c:pt idx="123">
                  <c:v>4.5382781967951118</c:v>
                </c:pt>
                <c:pt idx="124">
                  <c:v>4.559734484458108</c:v>
                </c:pt>
                <c:pt idx="125">
                  <c:v>4.5813573767912441</c:v>
                </c:pt>
                <c:pt idx="126">
                  <c:v>4.6031456972196931</c:v>
                </c:pt>
                <c:pt idx="127">
                  <c:v>4.6250982243244279</c:v>
                </c:pt>
                <c:pt idx="128">
                  <c:v>4.647213692116166</c:v>
                </c:pt>
                <c:pt idx="129">
                  <c:v>4.6694907903351668</c:v>
                </c:pt>
                <c:pt idx="130">
                  <c:v>4.6919281647766651</c:v>
                </c:pt>
                <c:pt idx="131">
                  <c:v>4.7145244176418153</c:v>
                </c:pt>
                <c:pt idx="132">
                  <c:v>4.7372781079138626</c:v>
                </c:pt>
                <c:pt idx="133">
                  <c:v>4.7601877517593527</c:v>
                </c:pt>
                <c:pt idx="134">
                  <c:v>4.7832518229540861</c:v>
                </c:pt>
                <c:pt idx="135">
                  <c:v>4.8064687533335189</c:v>
                </c:pt>
                <c:pt idx="136">
                  <c:v>4.8298369332673285</c:v>
                </c:pt>
                <c:pt idx="137">
                  <c:v>4.8533547121577616</c:v>
                </c:pt>
                <c:pt idx="138">
                  <c:v>4.8770203989614416</c:v>
                </c:pt>
                <c:pt idx="139">
                  <c:v>4.9008322627342249</c:v>
                </c:pt>
                <c:pt idx="140">
                  <c:v>4.9247885331987185</c:v>
                </c:pt>
                <c:pt idx="141">
                  <c:v>4.9488874013340043</c:v>
                </c:pt>
                <c:pt idx="142">
                  <c:v>4.9731270199871522</c:v>
                </c:pt>
                <c:pt idx="143">
                  <c:v>4.9975055045060301</c:v>
                </c:pt>
                <c:pt idx="144">
                  <c:v>5.022020933392926</c:v>
                </c:pt>
                <c:pt idx="145">
                  <c:v>5.046671348978478</c:v>
                </c:pt>
                <c:pt idx="146">
                  <c:v>5.0714547581153777</c:v>
                </c:pt>
                <c:pt idx="147">
                  <c:v>5.0963691328913097</c:v>
                </c:pt>
                <c:pt idx="148">
                  <c:v>5.1214124113605539</c:v>
                </c:pt>
                <c:pt idx="149">
                  <c:v>5.1465824982936823</c:v>
                </c:pt>
                <c:pt idx="150">
                  <c:v>5.1718772659447545</c:v>
                </c:pt>
                <c:pt idx="151">
                  <c:v>5.1972945548353904</c:v>
                </c:pt>
                <c:pt idx="152">
                  <c:v>5.2228321745551156</c:v>
                </c:pt>
                <c:pt idx="153">
                  <c:v>5.2484879045773232</c:v>
                </c:pt>
                <c:pt idx="154">
                  <c:v>5.2742594950902371</c:v>
                </c:pt>
                <c:pt idx="155">
                  <c:v>5.3001446678421669</c:v>
                </c:pt>
                <c:pt idx="156">
                  <c:v>5.3261411170004234</c:v>
                </c:pt>
                <c:pt idx="157">
                  <c:v>5.3522465100232104</c:v>
                </c:pt>
                <c:pt idx="158">
                  <c:v>5.3784584885437727</c:v>
                </c:pt>
                <c:pt idx="159">
                  <c:v>5.4047746692661587</c:v>
                </c:pt>
                <c:pt idx="160">
                  <c:v>5.431192644871822</c:v>
                </c:pt>
                <c:pt idx="161">
                  <c:v>5.4577099849364226</c:v>
                </c:pt>
                <c:pt idx="162">
                  <c:v>5.484324236856061</c:v>
                </c:pt>
                <c:pt idx="163">
                  <c:v>5.5110329267822493</c:v>
                </c:pt>
                <c:pt idx="164">
                  <c:v>5.5378335605648932</c:v>
                </c:pt>
                <c:pt idx="165">
                  <c:v>5.5647236247025464</c:v>
                </c:pt>
                <c:pt idx="166">
                  <c:v>5.5917005872992265</c:v>
                </c:pt>
                <c:pt idx="167">
                  <c:v>5.6187618990270529</c:v>
                </c:pt>
                <c:pt idx="168">
                  <c:v>5.6459049940939785</c:v>
                </c:pt>
                <c:pt idx="169">
                  <c:v>5.6731272912158905</c:v>
                </c:pt>
                <c:pt idx="170">
                  <c:v>5.7004261945923522</c:v>
                </c:pt>
                <c:pt idx="171">
                  <c:v>5.7277990948852633</c:v>
                </c:pt>
                <c:pt idx="172">
                  <c:v>5.7552433701997163</c:v>
                </c:pt>
                <c:pt idx="173">
                  <c:v>5.7827563870663301</c:v>
                </c:pt>
                <c:pt idx="174">
                  <c:v>5.8103355014243538</c:v>
                </c:pt>
                <c:pt idx="175">
                  <c:v>5.8379780596048452</c:v>
                </c:pt>
                <c:pt idx="176">
                  <c:v>5.8656813993131935</c:v>
                </c:pt>
                <c:pt idx="177">
                  <c:v>5.893442850610338</c:v>
                </c:pt>
                <c:pt idx="178">
                  <c:v>5.9212597368919457</c:v>
                </c:pt>
                <c:pt idx="179">
                  <c:v>5.9491293758649348</c:v>
                </c:pt>
                <c:pt idx="180">
                  <c:v>5.977049080520624</c:v>
                </c:pt>
                <c:pt idx="181">
                  <c:v>6.0050161601038745</c:v>
                </c:pt>
                <c:pt idx="182">
                  <c:v>6.0330279210775881</c:v>
                </c:pt>
                <c:pt idx="183">
                  <c:v>6.0610816680819104</c:v>
                </c:pt>
                <c:pt idx="184">
                  <c:v>6.0891747048875109</c:v>
                </c:pt>
                <c:pt idx="185">
                  <c:v>6.1173043353423697</c:v>
                </c:pt>
                <c:pt idx="186">
                  <c:v>6.1454678643114189</c:v>
                </c:pt>
                <c:pt idx="187">
                  <c:v>6.1736625986084972</c:v>
                </c:pt>
                <c:pt idx="188">
                  <c:v>6.2018858479200283</c:v>
                </c:pt>
                <c:pt idx="189">
                  <c:v>6.230134925719863</c:v>
                </c:pt>
                <c:pt idx="190">
                  <c:v>6.2584071501747669</c:v>
                </c:pt>
                <c:pt idx="191">
                  <c:v>6.2866998450400047</c:v>
                </c:pt>
                <c:pt idx="192">
                  <c:v>6.3150103405445126</c:v>
                </c:pt>
                <c:pt idx="193">
                  <c:v>6.3433359742651989</c:v>
                </c:pt>
                <c:pt idx="194">
                  <c:v>6.3716740919898189</c:v>
                </c:pt>
                <c:pt idx="195">
                  <c:v>6.4000220485680632</c:v>
                </c:pt>
                <c:pt idx="196">
                  <c:v>6.428377208750315</c:v>
                </c:pt>
                <c:pt idx="197">
                  <c:v>6.4567369480137353</c:v>
                </c:pt>
                <c:pt idx="198">
                  <c:v>6.4850986533751867</c:v>
                </c:pt>
                <c:pt idx="199">
                  <c:v>6.5134597241906604</c:v>
                </c:pt>
                <c:pt idx="200">
                  <c:v>6.5418175729408095</c:v>
                </c:pt>
                <c:pt idx="201">
                  <c:v>6.5701696260022189</c:v>
                </c:pt>
                <c:pt idx="202">
                  <c:v>6.5985133244040837</c:v>
                </c:pt>
                <c:pt idx="203">
                  <c:v>6.6268461245699832</c:v>
                </c:pt>
                <c:pt idx="204">
                  <c:v>6.6551654990444105</c:v>
                </c:pt>
                <c:pt idx="205">
                  <c:v>6.6834689372038101</c:v>
                </c:pt>
                <c:pt idx="206">
                  <c:v>6.7117539459518305</c:v>
                </c:pt>
                <c:pt idx="207">
                  <c:v>6.7400180503985379</c:v>
                </c:pt>
                <c:pt idx="208">
                  <c:v>6.7682587945233745</c:v>
                </c:pt>
                <c:pt idx="209">
                  <c:v>6.7964737418216243</c:v>
                </c:pt>
                <c:pt idx="210">
                  <c:v>6.8246604759342144</c:v>
                </c:pt>
                <c:pt idx="211">
                  <c:v>6.8528166012606233</c:v>
                </c:pt>
                <c:pt idx="212">
                  <c:v>6.8809397435548014</c:v>
                </c:pt>
                <c:pt idx="213">
                  <c:v>6.9090275505038878</c:v>
                </c:pt>
                <c:pt idx="214">
                  <c:v>6.9370776922896331</c:v>
                </c:pt>
                <c:pt idx="215">
                  <c:v>6.9650878621324157</c:v>
                </c:pt>
                <c:pt idx="216">
                  <c:v>6.9930557768177311</c:v>
                </c:pt>
                <c:pt idx="217">
                  <c:v>7.0209791772050973</c:v>
                </c:pt>
                <c:pt idx="218">
                  <c:v>7.0488558287193017</c:v>
                </c:pt>
                <c:pt idx="219">
                  <c:v>7.0766835218239468</c:v>
                </c:pt>
                <c:pt idx="220">
                  <c:v>7.1044600724772549</c:v>
                </c:pt>
                <c:pt idx="221">
                  <c:v>7.132183322570123</c:v>
                </c:pt>
                <c:pt idx="222">
                  <c:v>7.1598511403464231</c:v>
                </c:pt>
                <c:pt idx="223">
                  <c:v>7.1874614208055547</c:v>
                </c:pt>
                <c:pt idx="224">
                  <c:v>7.2150120860872917</c:v>
                </c:pt>
                <c:pt idx="225">
                  <c:v>7.2425010858389491</c:v>
                </c:pt>
                <c:pt idx="226">
                  <c:v>7.2699263975649311</c:v>
                </c:pt>
                <c:pt idx="227">
                  <c:v>7.2972860269587301</c:v>
                </c:pt>
                <c:pt idx="228">
                  <c:v>7.324578008217455</c:v>
                </c:pt>
                <c:pt idx="229">
                  <c:v>7.3518004043389968</c:v>
                </c:pt>
                <c:pt idx="230">
                  <c:v>7.3789513074019037</c:v>
                </c:pt>
                <c:pt idx="231">
                  <c:v>7.4060288388281172</c:v>
                </c:pt>
                <c:pt idx="232">
                  <c:v>7.4330311496286958</c:v>
                </c:pt>
                <c:pt idx="233">
                  <c:v>7.4599564206326443</c:v>
                </c:pt>
                <c:pt idx="234">
                  <c:v>7.4868028626990242</c:v>
                </c:pt>
                <c:pt idx="235">
                  <c:v>7.5135687169124861</c:v>
                </c:pt>
                <c:pt idx="236">
                  <c:v>7.5402522547624269</c:v>
                </c:pt>
                <c:pt idx="237">
                  <c:v>7.5668517783059066</c:v>
                </c:pt>
                <c:pt idx="238">
                  <c:v>7.5933656203145645</c:v>
                </c:pt>
                <c:pt idx="239">
                  <c:v>7.619792144405702</c:v>
                </c:pt>
                <c:pt idx="240">
                  <c:v>7.6461297451577357</c:v>
                </c:pt>
                <c:pt idx="241">
                  <c:v>7.6723768482102717</c:v>
                </c:pt>
                <c:pt idx="242">
                  <c:v>7.6985319103489829</c:v>
                </c:pt>
                <c:pt idx="243">
                  <c:v>7.724593419575549</c:v>
                </c:pt>
                <c:pt idx="244">
                  <c:v>7.7505598951628611</c:v>
                </c:pt>
                <c:pt idx="245">
                  <c:v>7.7764298876957794</c:v>
                </c:pt>
                <c:pt idx="246">
                  <c:v>7.80220197909766</c:v>
                </c:pt>
                <c:pt idx="247">
                  <c:v>7.82787478264291</c:v>
                </c:pt>
                <c:pt idx="248">
                  <c:v>7.8534469429558316</c:v>
                </c:pt>
                <c:pt idx="249">
                  <c:v>7.8789171359960344</c:v>
                </c:pt>
                <c:pt idx="250">
                  <c:v>7.9042840690306599</c:v>
                </c:pt>
                <c:pt idx="251">
                  <c:v>7.9295464805936966</c:v>
                </c:pt>
                <c:pt idx="252">
                  <c:v>7.9547031404326889</c:v>
                </c:pt>
                <c:pt idx="253">
                  <c:v>7.9797528494430727</c:v>
                </c:pt>
                <c:pt idx="254">
                  <c:v>8.0046944395904607</c:v>
                </c:pt>
                <c:pt idx="255">
                  <c:v>8.0295267738211322</c:v>
                </c:pt>
                <c:pt idx="256">
                  <c:v>8.0542487459610523</c:v>
                </c:pt>
                <c:pt idx="257">
                  <c:v>8.0788592806036483</c:v>
                </c:pt>
                <c:pt idx="258">
                  <c:v>8.103357332986711</c:v>
                </c:pt>
                <c:pt idx="259">
                  <c:v>8.1277418888586457</c:v>
                </c:pt>
                <c:pt idx="260">
                  <c:v>8.1520119643343989</c:v>
                </c:pt>
                <c:pt idx="261">
                  <c:v>8.1761666057413649</c:v>
                </c:pt>
                <c:pt idx="262">
                  <c:v>8.2002048894555148</c:v>
                </c:pt>
                <c:pt idx="263">
                  <c:v>8.224125921728124</c:v>
                </c:pt>
                <c:pt idx="264">
                  <c:v>8.2479288385033005</c:v>
                </c:pt>
                <c:pt idx="265">
                  <c:v>8.2716128052266757</c:v>
                </c:pt>
                <c:pt idx="266">
                  <c:v>8.2951770166455319</c:v>
                </c:pt>
                <c:pt idx="267">
                  <c:v>8.3186206966006324</c:v>
                </c:pt>
                <c:pt idx="268">
                  <c:v>8.3419430978100966</c:v>
                </c:pt>
                <c:pt idx="269">
                  <c:v>8.3651435016455302</c:v>
                </c:pt>
                <c:pt idx="270">
                  <c:v>8.3882212179008206</c:v>
                </c:pt>
                <c:pt idx="271">
                  <c:v>8.4111755845537193</c:v>
                </c:pt>
                <c:pt idx="272">
                  <c:v>8.4340059675206724</c:v>
                </c:pt>
                <c:pt idx="273">
                  <c:v>8.4567117604050281</c:v>
                </c:pt>
                <c:pt idx="274">
                  <c:v>8.4792923842390167</c:v>
                </c:pt>
                <c:pt idx="275">
                  <c:v>8.5017472872196791</c:v>
                </c:pt>
                <c:pt idx="276">
                  <c:v>8.5240759444391099</c:v>
                </c:pt>
                <c:pt idx="277">
                  <c:v>8.546277857609228</c:v>
                </c:pt>
                <c:pt idx="278">
                  <c:v>8.5683525547813488</c:v>
                </c:pt>
                <c:pt idx="279">
                  <c:v>8.5902995900608516</c:v>
                </c:pt>
                <c:pt idx="280">
                  <c:v>8.6121185433171625</c:v>
                </c:pt>
                <c:pt idx="281">
                  <c:v>8.6338090198893429</c:v>
                </c:pt>
                <c:pt idx="282">
                  <c:v>8.6553706502875336</c:v>
                </c:pt>
                <c:pt idx="283">
                  <c:v>8.676803089890484</c:v>
                </c:pt>
                <c:pt idx="284">
                  <c:v>8.6981060186394235</c:v>
                </c:pt>
                <c:pt idx="285">
                  <c:v>8.7192791407285402</c:v>
                </c:pt>
                <c:pt idx="286">
                  <c:v>8.7403221842922605</c:v>
                </c:pt>
                <c:pt idx="287">
                  <c:v>8.7612349010896224</c:v>
                </c:pt>
                <c:pt idx="288">
                  <c:v>8.7820170661858867</c:v>
                </c:pt>
                <c:pt idx="289">
                  <c:v>8.8026684776317197</c:v>
                </c:pt>
                <c:pt idx="290">
                  <c:v>8.8231889561400916</c:v>
                </c:pt>
                <c:pt idx="291">
                  <c:v>8.8435783447611058</c:v>
                </c:pt>
                <c:pt idx="292">
                  <c:v>8.8638365085550426</c:v>
                </c:pt>
                <c:pt idx="293">
                  <c:v>8.8839633342637292</c:v>
                </c:pt>
                <c:pt idx="294">
                  <c:v>8.9039587299805412</c:v>
                </c:pt>
                <c:pt idx="295">
                  <c:v>8.923822624819131</c:v>
                </c:pt>
                <c:pt idx="296">
                  <c:v>8.943554968581175</c:v>
                </c:pt>
                <c:pt idx="297">
                  <c:v>8.963155731423246</c:v>
                </c:pt>
                <c:pt idx="298">
                  <c:v>8.9826249035230603</c:v>
                </c:pt>
                <c:pt idx="299">
                  <c:v>9.0019624947452392</c:v>
                </c:pt>
                <c:pt idx="300">
                  <c:v>9.0211685343067938</c:v>
                </c:pt>
                <c:pt idx="301">
                  <c:v>9.0402430704424646</c:v>
                </c:pt>
                <c:pt idx="302">
                  <c:v>9.0591861700701148</c:v>
                </c:pt>
                <c:pt idx="303">
                  <c:v>9.0779979184563437</c:v>
                </c:pt>
                <c:pt idx="304">
                  <c:v>9.0966784188824388</c:v>
                </c:pt>
                <c:pt idx="305">
                  <c:v>9.1152277923108578</c:v>
                </c:pt>
                <c:pt idx="306">
                  <c:v>9.1336461770523929</c:v>
                </c:pt>
                <c:pt idx="307">
                  <c:v>9.1519337284340949</c:v>
                </c:pt>
                <c:pt idx="308">
                  <c:v>9.1700906184682189</c:v>
                </c:pt>
                <c:pt idx="309">
                  <c:v>9.188117035522172</c:v>
                </c:pt>
                <c:pt idx="310">
                  <c:v>9.2060131839897554</c:v>
                </c:pt>
                <c:pt idx="311">
                  <c:v>9.2237792839636814</c:v>
                </c:pt>
                <c:pt idx="312">
                  <c:v>9.2414155709095986</c:v>
                </c:pt>
                <c:pt idx="313">
                  <c:v>9.2589222953416623</c:v>
                </c:pt>
                <c:pt idx="314">
                  <c:v>9.2762997224998358</c:v>
                </c:pt>
                <c:pt idx="315">
                  <c:v>9.293548132028949</c:v>
                </c:pt>
                <c:pt idx="316">
                  <c:v>9.3106678176597022</c:v>
                </c:pt>
                <c:pt idx="317">
                  <c:v>9.3276590868916536</c:v>
                </c:pt>
                <c:pt idx="318">
                  <c:v>9.3445222606783354</c:v>
                </c:pt>
                <c:pt idx="319">
                  <c:v>9.361257673114519</c:v>
                </c:pt>
                <c:pt idx="320">
                  <c:v>9.3778656711258357</c:v>
                </c:pt>
                <c:pt idx="321">
                  <c:v>9.3943466141606908</c:v>
                </c:pt>
                <c:pt idx="322">
                  <c:v>9.4107008738846822</c:v>
                </c:pt>
                <c:pt idx="323">
                  <c:v>9.4269288338775361</c:v>
                </c:pt>
                <c:pt idx="324">
                  <c:v>9.4430308893326256</c:v>
                </c:pt>
                <c:pt idx="325">
                  <c:v>9.4590074467591698</c:v>
                </c:pt>
                <c:pt idx="326">
                  <c:v>9.4748589236871847</c:v>
                </c:pt>
                <c:pt idx="327">
                  <c:v>9.4905857483752065</c:v>
                </c:pt>
                <c:pt idx="328">
                  <c:v>9.5061883595208965</c:v>
                </c:pt>
                <c:pt idx="329">
                  <c:v>9.5216672059745484</c:v>
                </c:pt>
                <c:pt idx="330">
                  <c:v>9.5370227464555697</c:v>
                </c:pt>
                <c:pt idx="331">
                  <c:v>9.5522554492719696</c:v>
                </c:pt>
                <c:pt idx="332">
                  <c:v>9.5673657920429207</c:v>
                </c:pt>
                <c:pt idx="333">
                  <c:v>9.5823542614244275</c:v>
                </c:pt>
                <c:pt idx="334">
                  <c:v>9.5972213528381154</c:v>
                </c:pt>
                <c:pt idx="335">
                  <c:v>9.6119675702032517</c:v>
                </c:pt>
                <c:pt idx="336">
                  <c:v>9.626593425671917</c:v>
                </c:pt>
                <c:pt idx="337">
                  <c:v>9.6410994393675047</c:v>
                </c:pt>
                <c:pt idx="338">
                  <c:v>9.6554861391264168</c:v>
                </c:pt>
                <c:pt idx="339">
                  <c:v>9.66975406024312</c:v>
                </c:pt>
                <c:pt idx="340">
                  <c:v>9.6839037452185028</c:v>
                </c:pt>
                <c:pt idx="341">
                  <c:v>9.6979357435115929</c:v>
                </c:pt>
                <c:pt idx="342">
                  <c:v>9.7118506112946239</c:v>
                </c:pt>
                <c:pt idx="343">
                  <c:v>9.7256489112114934</c:v>
                </c:pt>
                <c:pt idx="344">
                  <c:v>9.7393312121396178</c:v>
                </c:pt>
                <c:pt idx="345">
                  <c:v>9.7528980889551988</c:v>
                </c:pt>
                <c:pt idx="346">
                  <c:v>9.7663501223018798</c:v>
                </c:pt>
                <c:pt idx="347">
                  <c:v>9.7796878983628659</c:v>
                </c:pt>
                <c:pt idx="348">
                  <c:v>9.7929120086364314</c:v>
                </c:pt>
                <c:pt idx="349">
                  <c:v>9.8060230497148879</c:v>
                </c:pt>
                <c:pt idx="350">
                  <c:v>9.8190216230669556</c:v>
                </c:pt>
                <c:pt idx="351">
                  <c:v>9.8319083348236092</c:v>
                </c:pt>
                <c:pt idx="352">
                  <c:v>9.8446837955673097</c:v>
                </c:pt>
                <c:pt idx="353">
                  <c:v>9.8573486201246698</c:v>
                </c:pt>
                <c:pt idx="354">
                  <c:v>9.8699034273625728</c:v>
                </c:pt>
                <c:pt idx="355">
                  <c:v>9.8823488399876442</c:v>
                </c:pt>
                <c:pt idx="356">
                  <c:v>9.8946854843491732</c:v>
                </c:pt>
                <c:pt idx="357">
                  <c:v>9.9069139902454033</c:v>
                </c:pt>
                <c:pt idx="358">
                  <c:v>9.9190349907332021</c:v>
                </c:pt>
                <c:pt idx="359">
                  <c:v>9.9310491219411112</c:v>
                </c:pt>
                <c:pt idx="360">
                  <c:v>9.942957022885718</c:v>
                </c:pt>
                <c:pt idx="361">
                  <c:v>9.9547593352914028</c:v>
                </c:pt>
                <c:pt idx="362">
                  <c:v>9.9664567034133622</c:v>
                </c:pt>
                <c:pt idx="363">
                  <c:v>9.9780497738639475</c:v>
                </c:pt>
                <c:pt idx="364">
                  <c:v>9.9895391954423047</c:v>
                </c:pt>
                <c:pt idx="365">
                  <c:v>10.000925618967226</c:v>
                </c:pt>
                <c:pt idx="366">
                  <c:v>10.012209697113281</c:v>
                </c:pt>
                <c:pt idx="367">
                  <c:v>10.02339208425014</c:v>
                </c:pt>
                <c:pt idx="368">
                  <c:v>10.03447343628509</c:v>
                </c:pt>
                <c:pt idx="369">
                  <c:v>10.045454410508716</c:v>
                </c:pt>
                <c:pt idx="370">
                  <c:v>10.05633566544374</c:v>
                </c:pt>
                <c:pt idx="371">
                  <c:v>10.067117860696946</c:v>
                </c:pt>
                <c:pt idx="372">
                  <c:v>10.077801656814209</c:v>
                </c:pt>
                <c:pt idx="373">
                  <c:v>10.088387715138591</c:v>
                </c:pt>
                <c:pt idx="374">
                  <c:v>10.09887669767145</c:v>
                </c:pt>
                <c:pt idx="375">
                  <c:v>10.109269266936561</c:v>
                </c:pt>
                <c:pt idx="376">
                  <c:v>10.119566085847222</c:v>
                </c:pt>
                <c:pt idx="377">
                  <c:v>10.129767817576283</c:v>
                </c:pt>
                <c:pt idx="378">
                  <c:v>10.139875125429104</c:v>
                </c:pt>
                <c:pt idx="379">
                  <c:v>10.149888672719392</c:v>
                </c:pt>
                <c:pt idx="380">
                  <c:v>10.159809122647872</c:v>
                </c:pt>
                <c:pt idx="381">
                  <c:v>10.169637138183806</c:v>
                </c:pt>
                <c:pt idx="382">
                  <c:v>10.179373381949279</c:v>
                </c:pt>
                <c:pt idx="383">
                  <c:v>10.189018516106241</c:v>
                </c:pt>
                <c:pt idx="384">
                  <c:v>10.198573202246283</c:v>
                </c:pt>
                <c:pt idx="385">
                  <c:v>10.208038101283078</c:v>
                </c:pt>
                <c:pt idx="386">
                  <c:v>10.217413873347503</c:v>
                </c:pt>
                <c:pt idx="387">
                  <c:v>10.226701177685365</c:v>
                </c:pt>
                <c:pt idx="388">
                  <c:v>10.235900672557722</c:v>
                </c:pt>
                <c:pt idx="389">
                  <c:v>10.245013015143748</c:v>
                </c:pt>
                <c:pt idx="390">
                  <c:v>10.254038861446151</c:v>
                </c:pt>
                <c:pt idx="391">
                  <c:v>10.26297886619901</c:v>
                </c:pt>
                <c:pt idx="392">
                  <c:v>10.271833682778148</c:v>
                </c:pt>
                <c:pt idx="393">
                  <c:v>10.28060396311384</c:v>
                </c:pt>
                <c:pt idx="394">
                  <c:v>10.289290357605967</c:v>
                </c:pt>
                <c:pt idx="395">
                  <c:v>10.297893515041483</c:v>
                </c:pt>
                <c:pt idx="396">
                  <c:v>10.3064140825142</c:v>
                </c:pt>
                <c:pt idx="397">
                  <c:v>10.314852705346858</c:v>
                </c:pt>
                <c:pt idx="398">
                  <c:v>10.323210027015449</c:v>
                </c:pt>
                <c:pt idx="399">
                  <c:v>10.331486689075737</c:v>
                </c:pt>
                <c:pt idx="400">
                  <c:v>10.339683331091933</c:v>
                </c:pt>
                <c:pt idx="401">
                  <c:v>10.347800590567577</c:v>
                </c:pt>
                <c:pt idx="402">
                  <c:v>10.355839102878459</c:v>
                </c:pt>
                <c:pt idx="403">
                  <c:v>10.363799501207637</c:v>
                </c:pt>
                <c:pt idx="404">
                  <c:v>10.371682416482525</c:v>
                </c:pt>
                <c:pt idx="405">
                  <c:v>10.379488477313938</c:v>
                </c:pt>
                <c:pt idx="406">
                  <c:v>10.387218309937143</c:v>
                </c:pt>
                <c:pt idx="407">
                  <c:v>10.39487253815483</c:v>
                </c:pt>
                <c:pt idx="408">
                  <c:v>10.402451783282018</c:v>
                </c:pt>
                <c:pt idx="409">
                  <c:v>10.409956664092782</c:v>
                </c:pt>
                <c:pt idx="410">
                  <c:v>10.417387796768875</c:v>
                </c:pt>
                <c:pt idx="411">
                  <c:v>10.424745794850132</c:v>
                </c:pt>
                <c:pt idx="412">
                  <c:v>10.432031269186638</c:v>
                </c:pt>
                <c:pt idx="413">
                  <c:v>10.439244827892667</c:v>
                </c:pt>
                <c:pt idx="414">
                  <c:v>10.446387076302305</c:v>
                </c:pt>
                <c:pt idx="415">
                  <c:v>10.453458616926774</c:v>
                </c:pt>
                <c:pt idx="416">
                  <c:v>10.460460049413388</c:v>
                </c:pt>
                <c:pt idx="417">
                  <c:v>10.467391970506135</c:v>
                </c:pt>
                <c:pt idx="418">
                  <c:v>10.474254974007838</c:v>
                </c:pt>
                <c:pt idx="419">
                  <c:v>10.481049650743895</c:v>
                </c:pt>
                <c:pt idx="420">
                  <c:v>10.487776588527492</c:v>
                </c:pt>
                <c:pt idx="421">
                  <c:v>10.494436372126387</c:v>
                </c:pt>
                <c:pt idx="422">
                  <c:v>10.50102958323108</c:v>
                </c:pt>
                <c:pt idx="423">
                  <c:v>10.507556800424485</c:v>
                </c:pt>
                <c:pt idx="424">
                  <c:v>10.514018599152967</c:v>
                </c:pt>
                <c:pt idx="425">
                  <c:v>10.520415551698775</c:v>
                </c:pt>
                <c:pt idx="426">
                  <c:v>10.526748227153831</c:v>
                </c:pt>
                <c:pt idx="427">
                  <c:v>10.533017191394826</c:v>
                </c:pt>
                <c:pt idx="428">
                  <c:v>10.539223007059626</c:v>
                </c:pt>
                <c:pt idx="429">
                  <c:v>10.545366233524911</c:v>
                </c:pt>
                <c:pt idx="430">
                  <c:v>10.551447426885126</c:v>
                </c:pt>
                <c:pt idx="431">
                  <c:v>10.557467139932555</c:v>
                </c:pt>
                <c:pt idx="432">
                  <c:v>10.563425922138656</c:v>
                </c:pt>
                <c:pt idx="433">
                  <c:v>10.5693243196365</c:v>
                </c:pt>
                <c:pt idx="434">
                  <c:v>10.575162875204406</c:v>
                </c:pt>
                <c:pt idx="435">
                  <c:v>10.580942128250619</c:v>
                </c:pt>
                <c:pt idx="436">
                  <c:v>10.586662614799117</c:v>
                </c:pt>
                <c:pt idx="437">
                  <c:v>10.592324867476474</c:v>
                </c:pt>
                <c:pt idx="438">
                  <c:v>10.597929415499733</c:v>
                </c:pt>
                <c:pt idx="439">
                  <c:v>10.603476784665322</c:v>
                </c:pt>
                <c:pt idx="440">
                  <c:v>10.608967497338931</c:v>
                </c:pt>
                <c:pt idx="441">
                  <c:v>10.614402072446381</c:v>
                </c:pt>
                <c:pt idx="442">
                  <c:v>10.6197810254654</c:v>
                </c:pt>
                <c:pt idx="443">
                  <c:v>10.625104868418347</c:v>
                </c:pt>
                <c:pt idx="444">
                  <c:v>10.630374109865809</c:v>
                </c:pt>
                <c:pt idx="445">
                  <c:v>10.63558925490111</c:v>
                </c:pt>
                <c:pt idx="446">
                  <c:v>10.640750805145611</c:v>
                </c:pt>
                <c:pt idx="447">
                  <c:v>10.645859258744908</c:v>
                </c:pt>
                <c:pt idx="448">
                  <c:v>10.650915110365796</c:v>
                </c:pt>
                <c:pt idx="449">
                  <c:v>10.655918851194034</c:v>
                </c:pt>
                <c:pt idx="450">
                  <c:v>10.660870968932876</c:v>
                </c:pt>
                <c:pt idx="451">
                  <c:v>10.665771947802385</c:v>
                </c:pt>
                <c:pt idx="452">
                  <c:v>10.670622268539402</c:v>
                </c:pt>
                <c:pt idx="453">
                  <c:v>10.675422408398312</c:v>
                </c:pt>
                <c:pt idx="454">
                  <c:v>10.680172841152437</c:v>
                </c:pt>
                <c:pt idx="455">
                  <c:v>10.684874037096137</c:v>
                </c:pt>
                <c:pt idx="456">
                  <c:v>10.689526463047542</c:v>
                </c:pt>
                <c:pt idx="457">
                  <c:v>10.694130582351939</c:v>
                </c:pt>
                <c:pt idx="458">
                  <c:v>10.698686854885773</c:v>
                </c:pt>
                <c:pt idx="459">
                  <c:v>10.703195737061233</c:v>
                </c:pt>
                <c:pt idx="460">
                  <c:v>10.707657681831439</c:v>
                </c:pt>
                <c:pt idx="461">
                  <c:v>10.7120731386962</c:v>
                </c:pt>
                <c:pt idx="462">
                  <c:v>10.716442553708303</c:v>
                </c:pt>
                <c:pt idx="463">
                  <c:v>10.720766369480351</c:v>
                </c:pt>
                <c:pt idx="464">
                  <c:v>10.725045025192108</c:v>
                </c:pt>
                <c:pt idx="465">
                  <c:v>10.729278956598375</c:v>
                </c:pt>
                <c:pt idx="466">
                  <c:v>10.733468596037302</c:v>
                </c:pt>
                <c:pt idx="467">
                  <c:v>10.737614372439236</c:v>
                </c:pt>
                <c:pt idx="468">
                  <c:v>10.741716711335963</c:v>
                </c:pt>
                <c:pt idx="469">
                  <c:v>10.745776034870433</c:v>
                </c:pt>
                <c:pt idx="470">
                  <c:v>10.749792761806932</c:v>
                </c:pt>
                <c:pt idx="471">
                  <c:v>10.753767307541592</c:v>
                </c:pt>
                <c:pt idx="472">
                  <c:v>10.757700084113392</c:v>
                </c:pt>
                <c:pt idx="473">
                  <c:v>10.761591500215491</c:v>
                </c:pt>
                <c:pt idx="474">
                  <c:v>10.765441961206962</c:v>
                </c:pt>
                <c:pt idx="475">
                  <c:v>10.769251869124856</c:v>
                </c:pt>
                <c:pt idx="476">
                  <c:v>10.773021622696668</c:v>
                </c:pt>
                <c:pt idx="477">
                  <c:v>10.77675161735309</c:v>
                </c:pt>
                <c:pt idx="478">
                  <c:v>10.780442245241112</c:v>
                </c:pt>
                <c:pt idx="479">
                  <c:v>10.784093895237442</c:v>
                </c:pt>
                <c:pt idx="480">
                  <c:v>10.78770695296221</c:v>
                </c:pt>
                <c:pt idx="481">
                  <c:v>10.791281800792976</c:v>
                </c:pt>
                <c:pt idx="482">
                  <c:v>10.794818817879031</c:v>
                </c:pt>
                <c:pt idx="483">
                  <c:v>10.798318380155912</c:v>
                </c:pt>
                <c:pt idx="484">
                  <c:v>10.801780860360228</c:v>
                </c:pt>
                <c:pt idx="485">
                  <c:v>10.805206628044747</c:v>
                </c:pt>
                <c:pt idx="486">
                  <c:v>10.808596049593648</c:v>
                </c:pt>
                <c:pt idx="487">
                  <c:v>10.811949488238064</c:v>
                </c:pt>
                <c:pt idx="488">
                  <c:v>10.815267304071817</c:v>
                </c:pt>
                <c:pt idx="489">
                  <c:v>10.818549854067379</c:v>
                </c:pt>
                <c:pt idx="490">
                  <c:v>10.821797492091997</c:v>
                </c:pt>
                <c:pt idx="491">
                  <c:v>10.825010568924048</c:v>
                </c:pt>
                <c:pt idx="492">
                  <c:v>10.828189432269557</c:v>
                </c:pt>
                <c:pt idx="493">
                  <c:v>10.831334426778875</c:v>
                </c:pt>
                <c:pt idx="494">
                  <c:v>10.834445894063538</c:v>
                </c:pt>
                <c:pt idx="495">
                  <c:v>10.837524172713291</c:v>
                </c:pt>
                <c:pt idx="496">
                  <c:v>10.840569598313225</c:v>
                </c:pt>
                <c:pt idx="497">
                  <c:v>10.843582503461093</c:v>
                </c:pt>
                <c:pt idx="498">
                  <c:v>10.846563217784718</c:v>
                </c:pt>
                <c:pt idx="499">
                  <c:v>10.849512067959571</c:v>
                </c:pt>
                <c:pt idx="500">
                  <c:v>10.852429377726427</c:v>
                </c:pt>
                <c:pt idx="501">
                  <c:v>10.855315467909133</c:v>
                </c:pt>
                <c:pt idx="502">
                  <c:v>10.858170656432534</c:v>
                </c:pt>
                <c:pt idx="503">
                  <c:v>10.860995258340404</c:v>
                </c:pt>
                <c:pt idx="504">
                  <c:v>10.863789585813549</c:v>
                </c:pt>
                <c:pt idx="505">
                  <c:v>10.866553948187946</c:v>
                </c:pt>
                <c:pt idx="506">
                  <c:v>10.869288651972965</c:v>
                </c:pt>
                <c:pt idx="507">
                  <c:v>10.871994000869693</c:v>
                </c:pt>
                <c:pt idx="508">
                  <c:v>10.874670295789274</c:v>
                </c:pt>
                <c:pt idx="509">
                  <c:v>10.877317834871345</c:v>
                </c:pt>
                <c:pt idx="510">
                  <c:v>10.879936913502497</c:v>
                </c:pt>
                <c:pt idx="511">
                  <c:v>10.882527824334836</c:v>
                </c:pt>
                <c:pt idx="512">
                  <c:v>10.885090857304496</c:v>
                </c:pt>
                <c:pt idx="513">
                  <c:v>10.887626299650286</c:v>
                </c:pt>
                <c:pt idx="514">
                  <c:v>10.890134435932303</c:v>
                </c:pt>
                <c:pt idx="515">
                  <c:v>10.892615548050603</c:v>
                </c:pt>
                <c:pt idx="516">
                  <c:v>10.895069915263875</c:v>
                </c:pt>
                <c:pt idx="517">
                  <c:v>10.897497814208146</c:v>
                </c:pt>
                <c:pt idx="518">
                  <c:v>10.8998995189155</c:v>
                </c:pt>
                <c:pt idx="519">
                  <c:v>10.902275300832789</c:v>
                </c:pt>
                <c:pt idx="520">
                  <c:v>10.904625428840379</c:v>
                </c:pt>
                <c:pt idx="521">
                  <c:v>10.906950169270846</c:v>
                </c:pt>
                <c:pt idx="522">
                  <c:v>10.90924978592772</c:v>
                </c:pt>
                <c:pt idx="523">
                  <c:v>10.911524540104189</c:v>
                </c:pt>
                <c:pt idx="524">
                  <c:v>10.913774690601807</c:v>
                </c:pt>
                <c:pt idx="525">
                  <c:v>10.916000493749163</c:v>
                </c:pt>
                <c:pt idx="526">
                  <c:v>10.91820220342057</c:v>
                </c:pt>
                <c:pt idx="527">
                  <c:v>10.920380071054691</c:v>
                </c:pt>
                <c:pt idx="528">
                  <c:v>10.922534345673162</c:v>
                </c:pt>
                <c:pt idx="529">
                  <c:v>10.924665273899162</c:v>
                </c:pt>
                <c:pt idx="530">
                  <c:v>10.926773099976007</c:v>
                </c:pt>
                <c:pt idx="531">
                  <c:v>10.928858065785617</c:v>
                </c:pt>
                <c:pt idx="532">
                  <c:v>10.930920410867033</c:v>
                </c:pt>
                <c:pt idx="533">
                  <c:v>10.932960372434849</c:v>
                </c:pt>
                <c:pt idx="534">
                  <c:v>10.934978185397583</c:v>
                </c:pt>
                <c:pt idx="535">
                  <c:v>10.936974082376034</c:v>
                </c:pt>
                <c:pt idx="536">
                  <c:v>10.938948293721594</c:v>
                </c:pt>
                <c:pt idx="537">
                  <c:v>10.940901047534467</c:v>
                </c:pt>
                <c:pt idx="538">
                  <c:v>10.942832569681867</c:v>
                </c:pt>
                <c:pt idx="539">
                  <c:v>10.944743083816146</c:v>
                </c:pt>
                <c:pt idx="540">
                  <c:v>10.94663281139287</c:v>
                </c:pt>
                <c:pt idx="541">
                  <c:v>10.94850197168882</c:v>
                </c:pt>
                <c:pt idx="542">
                  <c:v>10.950350781819939</c:v>
                </c:pt>
                <c:pt idx="543">
                  <c:v>10.952179456759211</c:v>
                </c:pt>
                <c:pt idx="544">
                  <c:v>10.953988209354481</c:v>
                </c:pt>
                <c:pt idx="545">
                  <c:v>10.955777250346184</c:v>
                </c:pt>
                <c:pt idx="546">
                  <c:v>10.957546788385018</c:v>
                </c:pt>
                <c:pt idx="547">
                  <c:v>10.959297030049539</c:v>
                </c:pt>
                <c:pt idx="548">
                  <c:v>10.961028179863682</c:v>
                </c:pt>
                <c:pt idx="549">
                  <c:v>10.962740440314205</c:v>
                </c:pt>
                <c:pt idx="550">
                  <c:v>10.964434011868065</c:v>
                </c:pt>
                <c:pt idx="551">
                  <c:v>10.966109092989678</c:v>
                </c:pt>
                <c:pt idx="552">
                  <c:v>10.967765880158147</c:v>
                </c:pt>
                <c:pt idx="553">
                  <c:v>10.969404567884375</c:v>
                </c:pt>
                <c:pt idx="554">
                  <c:v>10.9710253487281</c:v>
                </c:pt>
                <c:pt idx="555">
                  <c:v>10.972628413314858</c:v>
                </c:pt>
                <c:pt idx="556">
                  <c:v>10.974213950352823</c:v>
                </c:pt>
                <c:pt idx="557">
                  <c:v>10.975782146649625</c:v>
                </c:pt>
                <c:pt idx="558">
                  <c:v>10.977333187129</c:v>
                </c:pt>
                <c:pt idx="559">
                  <c:v>10.978867254847419</c:v>
                </c:pt>
                <c:pt idx="560">
                  <c:v>10.980384531010575</c:v>
                </c:pt>
                <c:pt idx="561">
                  <c:v>10.981885194989825</c:v>
                </c:pt>
                <c:pt idx="562">
                  <c:v>10.983369424338484</c:v>
                </c:pt>
                <c:pt idx="563">
                  <c:v>10.984837394808089</c:v>
                </c:pt>
                <c:pt idx="564">
                  <c:v>10.986289280364517</c:v>
                </c:pt>
                <c:pt idx="565">
                  <c:v>10.987725253204028</c:v>
                </c:pt>
                <c:pt idx="566">
                  <c:v>10.989145483769207</c:v>
                </c:pt>
                <c:pt idx="567">
                  <c:v>10.990550140764844</c:v>
                </c:pt>
                <c:pt idx="568">
                  <c:v>10.991939391173652</c:v>
                </c:pt>
                <c:pt idx="569">
                  <c:v>10.993313400271935</c:v>
                </c:pt>
                <c:pt idx="570">
                  <c:v>10.99467233164517</c:v>
                </c:pt>
                <c:pt idx="571">
                  <c:v>10.996016347203412</c:v>
                </c:pt>
                <c:pt idx="572">
                  <c:v>10.997345607196714</c:v>
                </c:pt>
                <c:pt idx="573">
                  <c:v>10.998660270230356</c:v>
                </c:pt>
                <c:pt idx="574">
                  <c:v>10.999960493280007</c:v>
                </c:pt>
                <c:pt idx="575">
                  <c:v>11.001246431706788</c:v>
                </c:pt>
                <c:pt idx="576">
                  <c:v>11.00251823927225</c:v>
                </c:pt>
                <c:pt idx="577">
                  <c:v>11.003776068153211</c:v>
                </c:pt>
                <c:pt idx="578">
                  <c:v>11.005020068956515</c:v>
                </c:pt>
                <c:pt idx="579">
                  <c:v>11.00625039073371</c:v>
                </c:pt>
                <c:pt idx="580">
                  <c:v>11.007467180995592</c:v>
                </c:pt>
                <c:pt idx="581">
                  <c:v>11.008670585726643</c:v>
                </c:pt>
                <c:pt idx="582">
                  <c:v>11.009860749399412</c:v>
                </c:pt>
                <c:pt idx="583">
                  <c:v>11.01103781498875</c:v>
                </c:pt>
                <c:pt idx="584">
                  <c:v>11.012201923985955</c:v>
                </c:pt>
                <c:pt idx="585">
                  <c:v>11.013353216412826</c:v>
                </c:pt>
                <c:pt idx="586">
                  <c:v>11.014491830835604</c:v>
                </c:pt>
                <c:pt idx="587">
                  <c:v>11.01561790437882</c:v>
                </c:pt>
                <c:pt idx="588">
                  <c:v>11.016731572739022</c:v>
                </c:pt>
                <c:pt idx="589">
                  <c:v>11.017832970198421</c:v>
                </c:pt>
                <c:pt idx="590">
                  <c:v>11.018922229638425</c:v>
                </c:pt>
                <c:pt idx="591">
                  <c:v>11.019999482553073</c:v>
                </c:pt>
                <c:pt idx="592">
                  <c:v>11.021064859062372</c:v>
                </c:pt>
                <c:pt idx="593">
                  <c:v>11.022118487925511</c:v>
                </c:pt>
                <c:pt idx="594">
                  <c:v>11.023160496554006</c:v>
                </c:pt>
                <c:pt idx="595">
                  <c:v>11.024191011024728</c:v>
                </c:pt>
                <c:pt idx="596">
                  <c:v>11.025210156092806</c:v>
                </c:pt>
                <c:pt idx="597">
                  <c:v>11.026218055204474</c:v>
                </c:pt>
                <c:pt idx="598">
                  <c:v>11.02721483050979</c:v>
                </c:pt>
                <c:pt idx="599">
                  <c:v>11.028200602875248</c:v>
                </c:pt>
                <c:pt idx="600">
                  <c:v>11.029175491896318</c:v>
                </c:pt>
                <c:pt idx="601">
                  <c:v>11.030139615909851</c:v>
                </c:pt>
                <c:pt idx="602">
                  <c:v>11.031093092006415</c:v>
                </c:pt>
                <c:pt idx="603">
                  <c:v>11.032036036042509</c:v>
                </c:pt>
                <c:pt idx="604">
                  <c:v>11.032968562652679</c:v>
                </c:pt>
                <c:pt idx="605">
                  <c:v>11.033890785261571</c:v>
                </c:pt>
                <c:pt idx="606">
                  <c:v>11.034802816095821</c:v>
                </c:pt>
                <c:pt idx="607">
                  <c:v>11.035704766195911</c:v>
                </c:pt>
                <c:pt idx="608">
                  <c:v>11.036596745427875</c:v>
                </c:pt>
                <c:pt idx="609">
                  <c:v>11.037478862494957</c:v>
                </c:pt>
                <c:pt idx="610">
                  <c:v>11.038351224949116</c:v>
                </c:pt>
                <c:pt idx="611">
                  <c:v>11.039213939202495</c:v>
                </c:pt>
                <c:pt idx="612">
                  <c:v>11.040067110538725</c:v>
                </c:pt>
                <c:pt idx="613">
                  <c:v>11.040910843124205</c:v>
                </c:pt>
                <c:pt idx="614">
                  <c:v>11.041745240019239</c:v>
                </c:pt>
                <c:pt idx="615">
                  <c:v>11.042570403189073</c:v>
                </c:pt>
                <c:pt idx="616">
                  <c:v>11.043386433514884</c:v>
                </c:pt>
                <c:pt idx="617">
                  <c:v>11.044193430804629</c:v>
                </c:pt>
                <c:pt idx="618">
                  <c:v>11.044991493803805</c:v>
                </c:pt>
                <c:pt idx="619">
                  <c:v>11.04578072020616</c:v>
                </c:pt>
                <c:pt idx="620">
                  <c:v>11.04656120666424</c:v>
                </c:pt>
                <c:pt idx="621">
                  <c:v>11.047333048799905</c:v>
                </c:pt>
                <c:pt idx="622">
                  <c:v>11.048096341214716</c:v>
                </c:pt>
                <c:pt idx="623">
                  <c:v>11.048851177500266</c:v>
                </c:pt>
                <c:pt idx="624">
                  <c:v>11.049597650248367</c:v>
                </c:pt>
                <c:pt idx="625">
                  <c:v>11.050335851061194</c:v>
                </c:pt>
                <c:pt idx="626">
                  <c:v>11.051065870561326</c:v>
                </c:pt>
                <c:pt idx="627">
                  <c:v>11.051787798401678</c:v>
                </c:pt>
                <c:pt idx="628">
                  <c:v>11.052501723275373</c:v>
                </c:pt>
                <c:pt idx="629">
                  <c:v>11.053207732925511</c:v>
                </c:pt>
                <c:pt idx="630">
                  <c:v>11.053905914154834</c:v>
                </c:pt>
                <c:pt idx="631">
                  <c:v>11.054596352835354</c:v>
                </c:pt>
                <c:pt idx="632">
                  <c:v>11.055279133917809</c:v>
                </c:pt>
                <c:pt idx="633">
                  <c:v>11.055954341441144</c:v>
                </c:pt>
                <c:pt idx="634">
                  <c:v>11.056622058541807</c:v>
                </c:pt>
                <c:pt idx="635">
                  <c:v>11.057282367462991</c:v>
                </c:pt>
                <c:pt idx="636">
                  <c:v>11.057935349563838</c:v>
                </c:pt>
                <c:pt idx="637">
                  <c:v>11.058581085328488</c:v>
                </c:pt>
                <c:pt idx="638">
                  <c:v>11.059219654375084</c:v>
                </c:pt>
                <c:pt idx="639">
                  <c:v>11.059851135464692</c:v>
                </c:pt>
                <c:pt idx="640">
                  <c:v>11.060475606510126</c:v>
                </c:pt>
                <c:pt idx="641">
                  <c:v>11.061093144584687</c:v>
                </c:pt>
                <c:pt idx="642">
                  <c:v>11.061703825930852</c:v>
                </c:pt>
                <c:pt idx="643">
                  <c:v>11.062307725968857</c:v>
                </c:pt>
                <c:pt idx="644">
                  <c:v>11.062904919305174</c:v>
                </c:pt>
                <c:pt idx="645">
                  <c:v>11.063495479740983</c:v>
                </c:pt>
                <c:pt idx="646">
                  <c:v>11.064079480280485</c:v>
                </c:pt>
                <c:pt idx="647">
                  <c:v>11.064656993139174</c:v>
                </c:pt>
                <c:pt idx="648">
                  <c:v>11.065228089752049</c:v>
                </c:pt>
                <c:pt idx="649">
                  <c:v>11.065792840781697</c:v>
                </c:pt>
                <c:pt idx="650">
                  <c:v>11.066351316126349</c:v>
                </c:pt>
                <c:pt idx="651">
                  <c:v>11.066903584927843</c:v>
                </c:pt>
                <c:pt idx="652">
                  <c:v>11.067449715579482</c:v>
                </c:pt>
                <c:pt idx="653">
                  <c:v>11.067989775733858</c:v>
                </c:pt>
                <c:pt idx="654">
                  <c:v>11.0685238323106</c:v>
                </c:pt>
                <c:pt idx="655">
                  <c:v>11.069051951503997</c:v>
                </c:pt>
                <c:pt idx="656">
                  <c:v>11.069574198790621</c:v>
                </c:pt>
                <c:pt idx="657">
                  <c:v>11.070090638936803</c:v>
                </c:pt>
                <c:pt idx="658">
                  <c:v>11.070601336006106</c:v>
                </c:pt>
                <c:pt idx="659">
                  <c:v>11.07110635336667</c:v>
                </c:pt>
                <c:pt idx="660">
                  <c:v>11.071605753698519</c:v>
                </c:pt>
                <c:pt idx="661">
                  <c:v>11.072099599000774</c:v>
                </c:pt>
                <c:pt idx="662">
                  <c:v>11.072587950598827</c:v>
                </c:pt>
                <c:pt idx="663">
                  <c:v>11.073070869151406</c:v>
                </c:pt>
                <c:pt idx="664">
                  <c:v>11.073548414657614</c:v>
                </c:pt>
                <c:pt idx="665">
                  <c:v>11.07402064646385</c:v>
                </c:pt>
                <c:pt idx="666">
                  <c:v>11.074487623270707</c:v>
                </c:pt>
                <c:pt idx="667">
                  <c:v>11.074949403139779</c:v>
                </c:pt>
                <c:pt idx="668">
                  <c:v>11.075406043500399</c:v>
                </c:pt>
                <c:pt idx="669">
                  <c:v>11.075857601156333</c:v>
                </c:pt>
                <c:pt idx="670">
                  <c:v>11.07630413229238</c:v>
                </c:pt>
                <c:pt idx="671">
                  <c:v>11.076745692480909</c:v>
                </c:pt>
                <c:pt idx="672">
                  <c:v>11.07718233668837</c:v>
                </c:pt>
                <c:pt idx="673">
                  <c:v>11.077614119281693</c:v>
                </c:pt>
                <c:pt idx="674">
                  <c:v>11.078041094034637</c:v>
                </c:pt>
                <c:pt idx="675">
                  <c:v>11.078463314134101</c:v>
                </c:pt>
                <c:pt idx="676">
                  <c:v>11.07888083218633</c:v>
                </c:pt>
                <c:pt idx="677">
                  <c:v>11.079293700223095</c:v>
                </c:pt>
                <c:pt idx="678">
                  <c:v>11.079701969707804</c:v>
                </c:pt>
                <c:pt idx="679">
                  <c:v>11.080105691541521</c:v>
                </c:pt>
                <c:pt idx="680">
                  <c:v>11.080504916068973</c:v>
                </c:pt>
                <c:pt idx="681">
                  <c:v>11.080899693084467</c:v>
                </c:pt>
                <c:pt idx="682">
                  <c:v>11.081290071837744</c:v>
                </c:pt>
                <c:pt idx="683">
                  <c:v>11.081676101039797</c:v>
                </c:pt>
                <c:pt idx="684">
                  <c:v>11.082057828868598</c:v>
                </c:pt>
                <c:pt idx="685">
                  <c:v>11.082435302974813</c:v>
                </c:pt>
                <c:pt idx="686">
                  <c:v>11.082808570487416</c:v>
                </c:pt>
                <c:pt idx="687">
                  <c:v>11.083177678019251</c:v>
                </c:pt>
                <c:pt idx="688">
                  <c:v>11.083542671672575</c:v>
                </c:pt>
                <c:pt idx="689">
                  <c:v>11.083903597044507</c:v>
                </c:pt>
                <c:pt idx="690">
                  <c:v>11.08426049923243</c:v>
                </c:pt>
                <c:pt idx="691">
                  <c:v>11.084613422839343</c:v>
                </c:pt>
                <c:pt idx="692">
                  <c:v>11.084962411979163</c:v>
                </c:pt>
                <c:pt idx="693">
                  <c:v>11.085307510281968</c:v>
                </c:pt>
                <c:pt idx="694">
                  <c:v>11.085648760899177</c:v>
                </c:pt>
                <c:pt idx="695">
                  <c:v>11.085986206508689</c:v>
                </c:pt>
                <c:pt idx="696">
                  <c:v>11.086319889319979</c:v>
                </c:pt>
                <c:pt idx="697">
                  <c:v>11.086649851079109</c:v>
                </c:pt>
                <c:pt idx="698">
                  <c:v>11.086976133073719</c:v>
                </c:pt>
                <c:pt idx="699">
                  <c:v>11.087298776137953</c:v>
                </c:pt>
                <c:pt idx="700">
                  <c:v>11.08761782065735</c:v>
                </c:pt>
                <c:pt idx="701">
                  <c:v>11.087933306573641</c:v>
                </c:pt>
                <c:pt idx="702">
                  <c:v>11.08824527338956</c:v>
                </c:pt>
                <c:pt idx="703">
                  <c:v>11.088553760173557</c:v>
                </c:pt>
                <c:pt idx="704">
                  <c:v>11.088858805564483</c:v>
                </c:pt>
                <c:pt idx="705">
                  <c:v>11.089160447776205</c:v>
                </c:pt>
                <c:pt idx="706">
                  <c:v>11.089458724602226</c:v>
                </c:pt>
                <c:pt idx="707">
                  <c:v>11.089753673420185</c:v>
                </c:pt>
                <c:pt idx="708">
                  <c:v>11.090045331196357</c:v>
                </c:pt>
                <c:pt idx="709">
                  <c:v>11.090333734490116</c:v>
                </c:pt>
                <c:pt idx="710">
                  <c:v>11.090618919458311</c:v>
                </c:pt>
                <c:pt idx="711">
                  <c:v>11.090900921859616</c:v>
                </c:pt>
                <c:pt idx="712">
                  <c:v>11.091179777058848</c:v>
                </c:pt>
                <c:pt idx="713">
                  <c:v>11.09145552003122</c:v>
                </c:pt>
                <c:pt idx="714">
                  <c:v>11.091728185366566</c:v>
                </c:pt>
                <c:pt idx="715">
                  <c:v>11.091997807273509</c:v>
                </c:pt>
                <c:pt idx="716">
                  <c:v>11.092264419583575</c:v>
                </c:pt>
                <c:pt idx="717">
                  <c:v>11.092528055755313</c:v>
                </c:pt>
                <c:pt idx="718">
                  <c:v>11.092788748878309</c:v>
                </c:pt>
                <c:pt idx="719">
                  <c:v>11.093046531677203</c:v>
                </c:pt>
                <c:pt idx="720">
                  <c:v>11.093301436515643</c:v>
                </c:pt>
                <c:pt idx="721">
                  <c:v>11.093553495400196</c:v>
                </c:pt>
                <c:pt idx="722">
                  <c:v>11.093802739984245</c:v>
                </c:pt>
                <c:pt idx="723">
                  <c:v>11.094049201571798</c:v>
                </c:pt>
                <c:pt idx="724">
                  <c:v>11.0942929111213</c:v>
                </c:pt>
                <c:pt idx="725">
                  <c:v>11.094533899249402</c:v>
                </c:pt>
                <c:pt idx="726">
                  <c:v>11.094772196234644</c:v>
                </c:pt>
                <c:pt idx="727">
                  <c:v>11.09500783202116</c:v>
                </c:pt>
                <c:pt idx="728">
                  <c:v>11.095240836222308</c:v>
                </c:pt>
                <c:pt idx="729">
                  <c:v>11.095471238124262</c:v>
                </c:pt>
                <c:pt idx="730">
                  <c:v>11.095699066689582</c:v>
                </c:pt>
                <c:pt idx="731">
                  <c:v>11.09592435056075</c:v>
                </c:pt>
                <c:pt idx="732">
                  <c:v>11.096147118063636</c:v>
                </c:pt>
                <c:pt idx="733">
                  <c:v>11.096367397210951</c:v>
                </c:pt>
                <c:pt idx="734">
                  <c:v>11.096585215705684</c:v>
                </c:pt>
                <c:pt idx="735">
                  <c:v>11.096800600944452</c:v>
                </c:pt>
                <c:pt idx="736">
                  <c:v>11.097013580020858</c:v>
                </c:pt>
                <c:pt idx="737">
                  <c:v>11.097224179728792</c:v>
                </c:pt>
                <c:pt idx="738">
                  <c:v>11.097432426565712</c:v>
                </c:pt>
                <c:pt idx="739">
                  <c:v>11.097638346735856</c:v>
                </c:pt>
                <c:pt idx="740">
                  <c:v>11.097841966153478</c:v>
                </c:pt>
                <c:pt idx="741">
                  <c:v>11.098043310445986</c:v>
                </c:pt>
                <c:pt idx="742">
                  <c:v>11.098242404957105</c:v>
                </c:pt>
                <c:pt idx="743">
                  <c:v>11.098439274749948</c:v>
                </c:pt>
                <c:pt idx="744">
                  <c:v>11.098633944610119</c:v>
                </c:pt>
                <c:pt idx="745">
                  <c:v>11.098826439048707</c:v>
                </c:pt>
                <c:pt idx="746">
                  <c:v>11.099016782305332</c:v>
                </c:pt>
                <c:pt idx="747">
                  <c:v>11.099204998351086</c:v>
                </c:pt>
                <c:pt idx="748">
                  <c:v>11.099391110891478</c:v>
                </c:pt>
                <c:pt idx="749">
                  <c:v>11.099575143369362</c:v>
                </c:pt>
                <c:pt idx="750">
                  <c:v>11.099757118967783</c:v>
                </c:pt>
                <c:pt idx="751">
                  <c:v>11.09993706061285</c:v>
                </c:pt>
                <c:pt idx="752">
                  <c:v>11.100114990976534</c:v>
                </c:pt>
                <c:pt idx="753">
                  <c:v>11.100290932479465</c:v>
                </c:pt>
                <c:pt idx="754">
                  <c:v>11.100464907293681</c:v>
                </c:pt>
                <c:pt idx="755">
                  <c:v>11.100636937345355</c:v>
                </c:pt>
                <c:pt idx="756">
                  <c:v>11.100807044317497</c:v>
                </c:pt>
                <c:pt idx="757">
                  <c:v>11.100975249652622</c:v>
                </c:pt>
                <c:pt idx="758">
                  <c:v>11.101141574555374</c:v>
                </c:pt>
                <c:pt idx="759">
                  <c:v>11.101306039995166</c:v>
                </c:pt>
                <c:pt idx="760">
                  <c:v>11.101468666708733</c:v>
                </c:pt>
                <c:pt idx="761">
                  <c:v>11.101629475202715</c:v>
                </c:pt>
                <c:pt idx="762">
                  <c:v>11.101788485756149</c:v>
                </c:pt>
                <c:pt idx="763">
                  <c:v>11.101945718423014</c:v>
                </c:pt>
                <c:pt idx="764">
                  <c:v>11.102101193034667</c:v>
                </c:pt>
                <c:pt idx="765">
                  <c:v>11.102254929202321</c:v>
                </c:pt>
                <c:pt idx="766">
                  <c:v>11.102406946319427</c:v>
                </c:pt>
                <c:pt idx="767">
                  <c:v>11.102557263564117</c:v>
                </c:pt>
                <c:pt idx="768">
                  <c:v>11.102705899901533</c:v>
                </c:pt>
                <c:pt idx="769">
                  <c:v>11.10285287408619</c:v>
                </c:pt>
                <c:pt idx="770">
                  <c:v>11.102998204664281</c:v>
                </c:pt>
                <c:pt idx="771">
                  <c:v>11.103141909975987</c:v>
                </c:pt>
                <c:pt idx="772">
                  <c:v>11.103284008157729</c:v>
                </c:pt>
                <c:pt idx="773">
                  <c:v>11.103424517144433</c:v>
                </c:pt>
                <c:pt idx="774">
                  <c:v>11.103563454671713</c:v>
                </c:pt>
                <c:pt idx="775">
                  <c:v>11.103700838278101</c:v>
                </c:pt>
                <c:pt idx="776">
                  <c:v>11.103836685307208</c:v>
                </c:pt>
                <c:pt idx="777">
                  <c:v>11.103971012909868</c:v>
                </c:pt>
                <c:pt idx="778">
                  <c:v>11.10410383804626</c:v>
                </c:pt>
                <c:pt idx="779">
                  <c:v>11.104235177488018</c:v>
                </c:pt>
                <c:pt idx="780">
                  <c:v>11.104365047820316</c:v>
                </c:pt>
                <c:pt idx="781">
                  <c:v>11.104493465443896</c:v>
                </c:pt>
                <c:pt idx="782">
                  <c:v>11.10462044657714</c:v>
                </c:pt>
                <c:pt idx="783">
                  <c:v>11.104746007258051</c:v>
                </c:pt>
                <c:pt idx="784">
                  <c:v>11.104870163346266</c:v>
                </c:pt>
                <c:pt idx="785">
                  <c:v>11.104992930525009</c:v>
                </c:pt>
                <c:pt idx="786">
                  <c:v>11.10511432430304</c:v>
                </c:pt>
                <c:pt idx="787">
                  <c:v>11.105234360016595</c:v>
                </c:pt>
                <c:pt idx="788">
                  <c:v>11.105353052831274</c:v>
                </c:pt>
                <c:pt idx="789">
                  <c:v>11.105470417743934</c:v>
                </c:pt>
                <c:pt idx="790">
                  <c:v>11.105586469584557</c:v>
                </c:pt>
                <c:pt idx="791">
                  <c:v>11.105701223018071</c:v>
                </c:pt>
                <c:pt idx="792">
                  <c:v>11.10581469254622</c:v>
                </c:pt>
                <c:pt idx="793">
                  <c:v>11.105926892509315</c:v>
                </c:pt>
                <c:pt idx="794">
                  <c:v>11.106037837088049</c:v>
                </c:pt>
                <c:pt idx="795">
                  <c:v>11.106147540305255</c:v>
                </c:pt>
                <c:pt idx="796">
                  <c:v>11.106256016027647</c:v>
                </c:pt>
                <c:pt idx="797">
                  <c:v>11.10636327796756</c:v>
                </c:pt>
                <c:pt idx="798">
                  <c:v>11.106469339684635</c:v>
                </c:pt>
                <c:pt idx="799">
                  <c:v>11.10657421458753</c:v>
                </c:pt>
                <c:pt idx="800">
                  <c:v>11.106677915935576</c:v>
                </c:pt>
                <c:pt idx="801">
                  <c:v>11.106780456840443</c:v>
                </c:pt>
                <c:pt idx="802">
                  <c:v>11.106881850267753</c:v>
                </c:pt>
                <c:pt idx="803">
                  <c:v>11.106982109038711</c:v>
                </c:pt>
                <c:pt idx="804">
                  <c:v>11.107081245831717</c:v>
                </c:pt>
                <c:pt idx="805">
                  <c:v>11.107179273183913</c:v>
                </c:pt>
                <c:pt idx="806">
                  <c:v>11.107276203492773</c:v>
                </c:pt>
                <c:pt idx="807">
                  <c:v>11.107372049017647</c:v>
                </c:pt>
                <c:pt idx="808">
                  <c:v>11.107466821881282</c:v>
                </c:pt>
                <c:pt idx="809">
                  <c:v>11.107560534071339</c:v>
                </c:pt>
                <c:pt idx="810">
                  <c:v>11.107653197441888</c:v>
                </c:pt>
                <c:pt idx="811">
                  <c:v>11.107744823714899</c:v>
                </c:pt>
                <c:pt idx="812">
                  <c:v>11.107835424481685</c:v>
                </c:pt>
                <c:pt idx="813">
                  <c:v>11.107925011204379</c:v>
                </c:pt>
                <c:pt idx="814">
                  <c:v>11.108013595217338</c:v>
                </c:pt>
                <c:pt idx="815">
                  <c:v>11.108101187728565</c:v>
                </c:pt>
                <c:pt idx="816">
                  <c:v>11.108187799821131</c:v>
                </c:pt>
                <c:pt idx="817">
                  <c:v>11.108273442454536</c:v>
                </c:pt>
                <c:pt idx="818">
                  <c:v>11.10835812646609</c:v>
                </c:pt>
                <c:pt idx="819">
                  <c:v>11.108441862572271</c:v>
                </c:pt>
                <c:pt idx="820">
                  <c:v>11.108524661370049</c:v>
                </c:pt>
                <c:pt idx="821">
                  <c:v>11.108606533338238</c:v>
                </c:pt>
                <c:pt idx="822">
                  <c:v>11.108687488838788</c:v>
                </c:pt>
                <c:pt idx="823">
                  <c:v>11.108767538118078</c:v>
                </c:pt>
                <c:pt idx="824">
                  <c:v>11.10884669130823</c:v>
                </c:pt>
                <c:pt idx="825">
                  <c:v>11.108924958428323</c:v>
                </c:pt>
                <c:pt idx="826">
                  <c:v>11.109002349385703</c:v>
                </c:pt>
                <c:pt idx="827">
                  <c:v>11.109078873977197</c:v>
                </c:pt>
                <c:pt idx="828">
                  <c:v>11.10915454189033</c:v>
                </c:pt>
                <c:pt idx="829">
                  <c:v>11.109229362704564</c:v>
                </c:pt>
                <c:pt idx="830">
                  <c:v>11.10930334589248</c:v>
                </c:pt>
                <c:pt idx="831">
                  <c:v>11.109376500820972</c:v>
                </c:pt>
                <c:pt idx="832">
                  <c:v>11.109448836752414</c:v>
                </c:pt>
                <c:pt idx="833">
                  <c:v>11.109520362845837</c:v>
                </c:pt>
                <c:pt idx="834">
                  <c:v>11.10959108815805</c:v>
                </c:pt>
                <c:pt idx="835">
                  <c:v>11.10966102164481</c:v>
                </c:pt>
                <c:pt idx="836">
                  <c:v>11.109730172161919</c:v>
                </c:pt>
                <c:pt idx="837">
                  <c:v>11.109798548466339</c:v>
                </c:pt>
                <c:pt idx="838">
                  <c:v>11.109866159217303</c:v>
                </c:pt>
                <c:pt idx="839">
                  <c:v>11.109933012977383</c:v>
                </c:pt>
                <c:pt idx="840">
                  <c:v>11.109999118213581</c:v>
                </c:pt>
                <c:pt idx="841">
                  <c:v>11.110064483298382</c:v>
                </c:pt>
                <c:pt idx="842">
                  <c:v>11.11012911651081</c:v>
                </c:pt>
                <c:pt idx="843">
                  <c:v>11.110193026037456</c:v>
                </c:pt>
                <c:pt idx="844">
                  <c:v>11.110256219973527</c:v>
                </c:pt>
                <c:pt idx="845">
                  <c:v>11.11031870632384</c:v>
                </c:pt>
                <c:pt idx="846">
                  <c:v>11.11038049300384</c:v>
                </c:pt>
                <c:pt idx="847">
                  <c:v>11.110441587840588</c:v>
                </c:pt>
                <c:pt idx="848">
                  <c:v>11.110501998573758</c:v>
                </c:pt>
                <c:pt idx="849">
                  <c:v>11.110561732856583</c:v>
                </c:pt>
                <c:pt idx="850">
                  <c:v>11.110620798256839</c:v>
                </c:pt>
                <c:pt idx="851">
                  <c:v>11.110679202257796</c:v>
                </c:pt>
                <c:pt idx="852">
                  <c:v>11.110736952259137</c:v>
                </c:pt>
                <c:pt idx="853">
                  <c:v>11.110794055577919</c:v>
                </c:pt>
                <c:pt idx="854">
                  <c:v>11.110850519449462</c:v>
                </c:pt>
                <c:pt idx="855">
                  <c:v>11.110906351028278</c:v>
                </c:pt>
                <c:pt idx="856">
                  <c:v>11.110961557388967</c:v>
                </c:pt>
                <c:pt idx="857">
                  <c:v>11.111016145527101</c:v>
                </c:pt>
                <c:pt idx="858">
                  <c:v>11.111070122360115</c:v>
                </c:pt>
                <c:pt idx="859">
                  <c:v>11.111123494728156</c:v>
                </c:pt>
                <c:pt idx="860">
                  <c:v>11.111176269394971</c:v>
                </c:pt>
                <c:pt idx="861">
                  <c:v>11.111228453048742</c:v>
                </c:pt>
                <c:pt idx="862">
                  <c:v>11.11128005230292</c:v>
                </c:pt>
                <c:pt idx="863">
                  <c:v>11.111331073697077</c:v>
                </c:pt>
                <c:pt idx="864">
                  <c:v>11.111381523697709</c:v>
                </c:pt>
                <c:pt idx="865">
                  <c:v>11.111431408699071</c:v>
                </c:pt>
                <c:pt idx="866">
                  <c:v>11.111480735023962</c:v>
                </c:pt>
                <c:pt idx="867">
                  <c:v>11.11152950892453</c:v>
                </c:pt>
                <c:pt idx="868">
                  <c:v>11.111577736583063</c:v>
                </c:pt>
                <c:pt idx="869">
                  <c:v>11.111625424112754</c:v>
                </c:pt>
                <c:pt idx="870">
                  <c:v>11.111672577558487</c:v>
                </c:pt>
                <c:pt idx="871">
                  <c:v>11.111719202897593</c:v>
                </c:pt>
                <c:pt idx="872">
                  <c:v>11.111765306040594</c:v>
                </c:pt>
                <c:pt idx="873">
                  <c:v>11.111810892831947</c:v>
                </c:pt>
                <c:pt idx="874">
                  <c:v>11.111855969050815</c:v>
                </c:pt>
                <c:pt idx="875">
                  <c:v>11.111900540411732</c:v>
                </c:pt>
                <c:pt idx="876">
                  <c:v>11.11194461256539</c:v>
                </c:pt>
                <c:pt idx="877">
                  <c:v>11.111988191099291</c:v>
                </c:pt>
                <c:pt idx="878">
                  <c:v>11.11203128153851</c:v>
                </c:pt>
                <c:pt idx="879">
                  <c:v>11.112073889346327</c:v>
                </c:pt>
                <c:pt idx="880">
                  <c:v>11.112116019924972</c:v>
                </c:pt>
                <c:pt idx="881">
                  <c:v>11.112157678616287</c:v>
                </c:pt>
                <c:pt idx="882">
                  <c:v>11.112198870702377</c:v>
                </c:pt>
                <c:pt idx="883">
                  <c:v>11.112239601406309</c:v>
                </c:pt>
                <c:pt idx="884">
                  <c:v>11.112279875892751</c:v>
                </c:pt>
                <c:pt idx="885">
                  <c:v>11.11231969926863</c:v>
                </c:pt>
                <c:pt idx="886">
                  <c:v>11.112359076583777</c:v>
                </c:pt>
                <c:pt idx="887">
                  <c:v>11.112398012831552</c:v>
                </c:pt>
                <c:pt idx="888">
                  <c:v>11.11243651294949</c:v>
                </c:pt>
                <c:pt idx="889">
                  <c:v>11.112474581819923</c:v>
                </c:pt>
                <c:pt idx="890">
                  <c:v>11.112512224270583</c:v>
                </c:pt>
                <c:pt idx="891">
                  <c:v>11.112549445075212</c:v>
                </c:pt>
                <c:pt idx="892">
                  <c:v>11.112586248954175</c:v>
                </c:pt>
                <c:pt idx="893">
                  <c:v>11.112622640575063</c:v>
                </c:pt>
                <c:pt idx="894">
                  <c:v>11.11265862455325</c:v>
                </c:pt>
                <c:pt idx="895">
                  <c:v>11.112694205452508</c:v>
                </c:pt>
                <c:pt idx="896">
                  <c:v>11.112729387785565</c:v>
                </c:pt>
                <c:pt idx="897">
                  <c:v>11.112764176014679</c:v>
                </c:pt>
                <c:pt idx="898">
                  <c:v>11.112798574552212</c:v>
                </c:pt>
                <c:pt idx="899">
                  <c:v>11.112832587761163</c:v>
                </c:pt>
                <c:pt idx="900">
                  <c:v>11.112866219955743</c:v>
                </c:pt>
                <c:pt idx="901">
                  <c:v>11.1128994754019</c:v>
                </c:pt>
                <c:pt idx="902">
                  <c:v>11.112932358317872</c:v>
                </c:pt>
                <c:pt idx="903">
                  <c:v>11.112964872874723</c:v>
                </c:pt>
                <c:pt idx="904">
                  <c:v>11.112997023196849</c:v>
                </c:pt>
                <c:pt idx="905">
                  <c:v>11.113028813362513</c:v>
                </c:pt>
                <c:pt idx="906">
                  <c:v>11.113060247404361</c:v>
                </c:pt>
                <c:pt idx="907">
                  <c:v>11.113091329309933</c:v>
                </c:pt>
                <c:pt idx="908">
                  <c:v>11.113122063022155</c:v>
                </c:pt>
                <c:pt idx="909">
                  <c:v>11.113152452439852</c:v>
                </c:pt>
                <c:pt idx="910">
                  <c:v>11.113182501418221</c:v>
                </c:pt>
                <c:pt idx="911">
                  <c:v>11.113212213769339</c:v>
                </c:pt>
                <c:pt idx="912">
                  <c:v>11.113241593262634</c:v>
                </c:pt>
                <c:pt idx="913">
                  <c:v>11.113270643625363</c:v>
                </c:pt>
                <c:pt idx="914">
                  <c:v>11.113299368543078</c:v>
                </c:pt>
                <c:pt idx="915">
                  <c:v>11.113327771660106</c:v>
                </c:pt>
                <c:pt idx="916">
                  <c:v>11.113355856579991</c:v>
                </c:pt>
                <c:pt idx="917">
                  <c:v>11.113383626865964</c:v>
                </c:pt>
                <c:pt idx="918">
                  <c:v>11.113411086041381</c:v>
                </c:pt>
                <c:pt idx="919">
                  <c:v>11.113438237590186</c:v>
                </c:pt>
                <c:pt idx="920">
                  <c:v>11.113465084957332</c:v>
                </c:pt>
                <c:pt idx="921">
                  <c:v>11.113491631549222</c:v>
                </c:pt>
                <c:pt idx="922">
                  <c:v>11.113517880734152</c:v>
                </c:pt>
                <c:pt idx="923">
                  <c:v>11.113543835842725</c:v>
                </c:pt>
                <c:pt idx="924">
                  <c:v>11.113569500168269</c:v>
                </c:pt>
                <c:pt idx="925">
                  <c:v>11.113594876967261</c:v>
                </c:pt>
                <c:pt idx="926">
                  <c:v>11.113619969459741</c:v>
                </c:pt>
                <c:pt idx="927">
                  <c:v>11.113644780829715</c:v>
                </c:pt>
                <c:pt idx="928">
                  <c:v>11.113669314225547</c:v>
                </c:pt>
                <c:pt idx="929">
                  <c:v>11.113693572760379</c:v>
                </c:pt>
                <c:pt idx="930">
                  <c:v>11.113717559512509</c:v>
                </c:pt>
                <c:pt idx="931">
                  <c:v>11.113741277525783</c:v>
                </c:pt>
                <c:pt idx="932">
                  <c:v>11.113764729809985</c:v>
                </c:pt>
                <c:pt idx="933">
                  <c:v>11.113787919341213</c:v>
                </c:pt>
                <c:pt idx="934">
                  <c:v>11.113810849062252</c:v>
                </c:pt>
                <c:pt idx="935">
                  <c:v>11.113833521882965</c:v>
                </c:pt>
                <c:pt idx="936">
                  <c:v>11.113855940680624</c:v>
                </c:pt>
                <c:pt idx="937">
                  <c:v>11.113878108300323</c:v>
                </c:pt>
                <c:pt idx="938">
                  <c:v>11.113900027555299</c:v>
                </c:pt>
                <c:pt idx="939">
                  <c:v>11.1139217012273</c:v>
                </c:pt>
                <c:pt idx="940">
                  <c:v>11.113943132066936</c:v>
                </c:pt>
                <c:pt idx="941">
                  <c:v>11.113964322794036</c:v>
                </c:pt>
                <c:pt idx="942">
                  <c:v>11.113985276097981</c:v>
                </c:pt>
                <c:pt idx="943">
                  <c:v>11.114005994638052</c:v>
                </c:pt>
                <c:pt idx="944">
                  <c:v>11.114026481043767</c:v>
                </c:pt>
                <c:pt idx="945">
                  <c:v>11.114046737915196</c:v>
                </c:pt>
                <c:pt idx="946">
                  <c:v>11.114066767823308</c:v>
                </c:pt>
                <c:pt idx="947">
                  <c:v>11.11408657331031</c:v>
                </c:pt>
                <c:pt idx="948">
                  <c:v>11.114106156889925</c:v>
                </c:pt>
                <c:pt idx="949">
                  <c:v>11.114125521047756</c:v>
                </c:pt>
                <c:pt idx="950">
                  <c:v>11.114144668241574</c:v>
                </c:pt>
                <c:pt idx="951">
                  <c:v>11.114163600901628</c:v>
                </c:pt>
                <c:pt idx="952">
                  <c:v>11.114182321430981</c:v>
                </c:pt>
                <c:pt idx="953">
                  <c:v>11.114200832205775</c:v>
                </c:pt>
                <c:pt idx="954">
                  <c:v>11.114219135575553</c:v>
                </c:pt>
                <c:pt idx="955">
                  <c:v>11.114237233863568</c:v>
                </c:pt>
                <c:pt idx="956">
                  <c:v>11.114255129367049</c:v>
                </c:pt>
                <c:pt idx="957">
                  <c:v>11.11427282435751</c:v>
                </c:pt>
                <c:pt idx="958">
                  <c:v>11.114290321081041</c:v>
                </c:pt>
                <c:pt idx="959">
                  <c:v>11.114307621758574</c:v>
                </c:pt>
                <c:pt idx="960">
                  <c:v>11.11432472858619</c:v>
                </c:pt>
                <c:pt idx="961">
                  <c:v>11.114341643735363</c:v>
                </c:pt>
                <c:pt idx="962">
                  <c:v>11.114358369353271</c:v>
                </c:pt>
                <c:pt idx="963">
                  <c:v>11.11437490756305</c:v>
                </c:pt>
                <c:pt idx="964">
                  <c:v>11.114391260464053</c:v>
                </c:pt>
                <c:pt idx="965">
                  <c:v>11.114407430132136</c:v>
                </c:pt>
                <c:pt idx="966">
                  <c:v>11.114423418619923</c:v>
                </c:pt>
                <c:pt idx="967">
                  <c:v>11.114439227957028</c:v>
                </c:pt>
                <c:pt idx="968">
                  <c:v>11.114454860150364</c:v>
                </c:pt>
                <c:pt idx="969">
                  <c:v>11.114470317184367</c:v>
                </c:pt>
                <c:pt idx="970">
                  <c:v>11.114485601021242</c:v>
                </c:pt>
                <c:pt idx="971">
                  <c:v>11.114500713601235</c:v>
                </c:pt>
                <c:pt idx="972">
                  <c:v>11.114515656842855</c:v>
                </c:pt>
                <c:pt idx="973">
                  <c:v>11.114530432643146</c:v>
                </c:pt>
                <c:pt idx="974">
                  <c:v>11.114545042877891</c:v>
                </c:pt>
                <c:pt idx="975">
                  <c:v>11.114559489401875</c:v>
                </c:pt>
                <c:pt idx="976">
                  <c:v>11.114573774049125</c:v>
                </c:pt>
                <c:pt idx="977">
                  <c:v>11.114587898633108</c:v>
                </c:pt>
                <c:pt idx="978">
                  <c:v>11.114601864947003</c:v>
                </c:pt>
                <c:pt idx="979">
                  <c:v>11.114615674763899</c:v>
                </c:pt>
                <c:pt idx="980">
                  <c:v>11.114629329837033</c:v>
                </c:pt>
                <c:pt idx="981">
                  <c:v>11.114642831900005</c:v>
                </c:pt>
                <c:pt idx="982">
                  <c:v>11.114656182667005</c:v>
                </c:pt>
                <c:pt idx="983">
                  <c:v>11.114669383833029</c:v>
                </c:pt>
                <c:pt idx="984">
                  <c:v>11.114682437074082</c:v>
                </c:pt>
              </c:numCache>
            </c:numRef>
          </c:yVal>
        </c:ser>
        <c:ser>
          <c:idx val="4"/>
          <c:order val="4"/>
          <c:tx>
            <c:v>Model Flash Drives</c:v>
          </c:tx>
          <c:spPr>
            <a:ln w="28575">
              <a:solidFill>
                <a:srgbClr val="C0504D">
                  <a:alpha val="50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Predictions!$A$16:$A$1000</c:f>
              <c:numCache>
                <c:formatCode>dd/mm/yyyy</c:formatCode>
                <c:ptCount val="985"/>
                <c:pt idx="0">
                  <c:v>29221.75</c:v>
                </c:pt>
                <c:pt idx="1">
                  <c:v>29252.1875</c:v>
                </c:pt>
                <c:pt idx="2">
                  <c:v>29282.625</c:v>
                </c:pt>
                <c:pt idx="3">
                  <c:v>29313.0625</c:v>
                </c:pt>
                <c:pt idx="4">
                  <c:v>29343.5</c:v>
                </c:pt>
                <c:pt idx="5">
                  <c:v>29373.9375</c:v>
                </c:pt>
                <c:pt idx="6">
                  <c:v>29404.375</c:v>
                </c:pt>
                <c:pt idx="7">
                  <c:v>29434.8125</c:v>
                </c:pt>
                <c:pt idx="8">
                  <c:v>29465.25</c:v>
                </c:pt>
                <c:pt idx="9">
                  <c:v>29495.6875</c:v>
                </c:pt>
                <c:pt idx="10">
                  <c:v>29526.125</c:v>
                </c:pt>
                <c:pt idx="11">
                  <c:v>29556.5625</c:v>
                </c:pt>
                <c:pt idx="12">
                  <c:v>29587</c:v>
                </c:pt>
                <c:pt idx="13">
                  <c:v>29617.4375</c:v>
                </c:pt>
                <c:pt idx="14">
                  <c:v>29647.875</c:v>
                </c:pt>
                <c:pt idx="15">
                  <c:v>29678.3125</c:v>
                </c:pt>
                <c:pt idx="16">
                  <c:v>29708.75</c:v>
                </c:pt>
                <c:pt idx="17">
                  <c:v>29739.1875</c:v>
                </c:pt>
                <c:pt idx="18">
                  <c:v>29769.625</c:v>
                </c:pt>
                <c:pt idx="19">
                  <c:v>29800.0625</c:v>
                </c:pt>
                <c:pt idx="20">
                  <c:v>29830.5</c:v>
                </c:pt>
                <c:pt idx="21">
                  <c:v>29860.9375</c:v>
                </c:pt>
                <c:pt idx="22">
                  <c:v>29891.375</c:v>
                </c:pt>
                <c:pt idx="23">
                  <c:v>29921.8125</c:v>
                </c:pt>
                <c:pt idx="24">
                  <c:v>29952.25</c:v>
                </c:pt>
                <c:pt idx="25">
                  <c:v>29982.6875</c:v>
                </c:pt>
                <c:pt idx="26">
                  <c:v>30013.125</c:v>
                </c:pt>
                <c:pt idx="27">
                  <c:v>30043.5625</c:v>
                </c:pt>
                <c:pt idx="28">
                  <c:v>30074</c:v>
                </c:pt>
                <c:pt idx="29">
                  <c:v>30104.4375</c:v>
                </c:pt>
                <c:pt idx="30">
                  <c:v>30134.875</c:v>
                </c:pt>
                <c:pt idx="31">
                  <c:v>30165.3125</c:v>
                </c:pt>
                <c:pt idx="32">
                  <c:v>30195.75</c:v>
                </c:pt>
                <c:pt idx="33">
                  <c:v>30226.1875</c:v>
                </c:pt>
                <c:pt idx="34">
                  <c:v>30256.625</c:v>
                </c:pt>
                <c:pt idx="35">
                  <c:v>30287.0625</c:v>
                </c:pt>
                <c:pt idx="36">
                  <c:v>30317.5</c:v>
                </c:pt>
                <c:pt idx="37">
                  <c:v>30347.9375</c:v>
                </c:pt>
                <c:pt idx="38">
                  <c:v>30378.375</c:v>
                </c:pt>
                <c:pt idx="39">
                  <c:v>30408.8125</c:v>
                </c:pt>
                <c:pt idx="40">
                  <c:v>30439.25</c:v>
                </c:pt>
                <c:pt idx="41">
                  <c:v>30469.6875</c:v>
                </c:pt>
                <c:pt idx="42">
                  <c:v>30500.125</c:v>
                </c:pt>
                <c:pt idx="43">
                  <c:v>30530.5625</c:v>
                </c:pt>
                <c:pt idx="44">
                  <c:v>30561</c:v>
                </c:pt>
                <c:pt idx="45">
                  <c:v>30591.4375</c:v>
                </c:pt>
                <c:pt idx="46">
                  <c:v>30621.875</c:v>
                </c:pt>
                <c:pt idx="47">
                  <c:v>30652.3125</c:v>
                </c:pt>
                <c:pt idx="48">
                  <c:v>30682.75</c:v>
                </c:pt>
                <c:pt idx="49">
                  <c:v>30713.1875</c:v>
                </c:pt>
                <c:pt idx="50">
                  <c:v>30743.625</c:v>
                </c:pt>
                <c:pt idx="51">
                  <c:v>30774.0625</c:v>
                </c:pt>
                <c:pt idx="52">
                  <c:v>30804.5</c:v>
                </c:pt>
                <c:pt idx="53">
                  <c:v>30834.9375</c:v>
                </c:pt>
                <c:pt idx="54">
                  <c:v>30865.375</c:v>
                </c:pt>
                <c:pt idx="55">
                  <c:v>30895.8125</c:v>
                </c:pt>
                <c:pt idx="56">
                  <c:v>30926.25</c:v>
                </c:pt>
                <c:pt idx="57">
                  <c:v>30956.6875</c:v>
                </c:pt>
                <c:pt idx="58">
                  <c:v>30987.125</c:v>
                </c:pt>
                <c:pt idx="59">
                  <c:v>31017.5625</c:v>
                </c:pt>
                <c:pt idx="60">
                  <c:v>31048</c:v>
                </c:pt>
                <c:pt idx="61">
                  <c:v>31078.4375</c:v>
                </c:pt>
                <c:pt idx="62">
                  <c:v>31108.875</c:v>
                </c:pt>
                <c:pt idx="63">
                  <c:v>31139.3125</c:v>
                </c:pt>
                <c:pt idx="64">
                  <c:v>31169.75</c:v>
                </c:pt>
                <c:pt idx="65">
                  <c:v>31200.1875</c:v>
                </c:pt>
                <c:pt idx="66">
                  <c:v>31230.625</c:v>
                </c:pt>
                <c:pt idx="67">
                  <c:v>31261.0625</c:v>
                </c:pt>
                <c:pt idx="68">
                  <c:v>31291.5</c:v>
                </c:pt>
                <c:pt idx="69">
                  <c:v>31321.9375</c:v>
                </c:pt>
                <c:pt idx="70">
                  <c:v>31352.375</c:v>
                </c:pt>
                <c:pt idx="71">
                  <c:v>31382.8125</c:v>
                </c:pt>
                <c:pt idx="72">
                  <c:v>31413.25</c:v>
                </c:pt>
                <c:pt idx="73">
                  <c:v>31443.6875</c:v>
                </c:pt>
                <c:pt idx="74">
                  <c:v>31474.125</c:v>
                </c:pt>
                <c:pt idx="75">
                  <c:v>31504.5625</c:v>
                </c:pt>
                <c:pt idx="76">
                  <c:v>31535</c:v>
                </c:pt>
                <c:pt idx="77">
                  <c:v>31565.4375</c:v>
                </c:pt>
                <c:pt idx="78">
                  <c:v>31595.875</c:v>
                </c:pt>
                <c:pt idx="79">
                  <c:v>31626.3125</c:v>
                </c:pt>
                <c:pt idx="80">
                  <c:v>31656.75</c:v>
                </c:pt>
                <c:pt idx="81">
                  <c:v>31687.1875</c:v>
                </c:pt>
                <c:pt idx="82">
                  <c:v>31717.625</c:v>
                </c:pt>
                <c:pt idx="83">
                  <c:v>31748.0625</c:v>
                </c:pt>
                <c:pt idx="84">
                  <c:v>31778.5</c:v>
                </c:pt>
                <c:pt idx="85">
                  <c:v>31808.9375</c:v>
                </c:pt>
                <c:pt idx="86">
                  <c:v>31839.375</c:v>
                </c:pt>
                <c:pt idx="87">
                  <c:v>31869.8125</c:v>
                </c:pt>
                <c:pt idx="88">
                  <c:v>31900.25</c:v>
                </c:pt>
                <c:pt idx="89">
                  <c:v>31930.6875</c:v>
                </c:pt>
                <c:pt idx="90">
                  <c:v>31961.125</c:v>
                </c:pt>
                <c:pt idx="91">
                  <c:v>31991.5625</c:v>
                </c:pt>
                <c:pt idx="92">
                  <c:v>32022</c:v>
                </c:pt>
                <c:pt idx="93">
                  <c:v>32052.4375</c:v>
                </c:pt>
                <c:pt idx="94">
                  <c:v>32082.875</c:v>
                </c:pt>
                <c:pt idx="95">
                  <c:v>32113.3125</c:v>
                </c:pt>
                <c:pt idx="96">
                  <c:v>32143.75</c:v>
                </c:pt>
                <c:pt idx="97">
                  <c:v>32174.1875</c:v>
                </c:pt>
                <c:pt idx="98">
                  <c:v>32204.625</c:v>
                </c:pt>
                <c:pt idx="99">
                  <c:v>32235.0625</c:v>
                </c:pt>
                <c:pt idx="100">
                  <c:v>32265.5</c:v>
                </c:pt>
                <c:pt idx="101">
                  <c:v>32295.9375</c:v>
                </c:pt>
                <c:pt idx="102">
                  <c:v>32326.375</c:v>
                </c:pt>
                <c:pt idx="103">
                  <c:v>32356.8125</c:v>
                </c:pt>
                <c:pt idx="104">
                  <c:v>32387.25</c:v>
                </c:pt>
                <c:pt idx="105">
                  <c:v>32417.6875</c:v>
                </c:pt>
                <c:pt idx="106">
                  <c:v>32448.125</c:v>
                </c:pt>
                <c:pt idx="107">
                  <c:v>32478.5625</c:v>
                </c:pt>
                <c:pt idx="108">
                  <c:v>32509</c:v>
                </c:pt>
                <c:pt idx="109">
                  <c:v>32539.4375</c:v>
                </c:pt>
                <c:pt idx="110">
                  <c:v>32569.875</c:v>
                </c:pt>
                <c:pt idx="111">
                  <c:v>32600.3125</c:v>
                </c:pt>
                <c:pt idx="112">
                  <c:v>32630.75</c:v>
                </c:pt>
                <c:pt idx="113">
                  <c:v>32661.1875</c:v>
                </c:pt>
                <c:pt idx="114">
                  <c:v>32691.625</c:v>
                </c:pt>
                <c:pt idx="115">
                  <c:v>32722.0625</c:v>
                </c:pt>
                <c:pt idx="116">
                  <c:v>32752.5</c:v>
                </c:pt>
                <c:pt idx="117">
                  <c:v>32782.9375</c:v>
                </c:pt>
                <c:pt idx="118">
                  <c:v>32813.375</c:v>
                </c:pt>
                <c:pt idx="119">
                  <c:v>32843.8125</c:v>
                </c:pt>
                <c:pt idx="120">
                  <c:v>32874.25</c:v>
                </c:pt>
                <c:pt idx="121">
                  <c:v>32904.6875</c:v>
                </c:pt>
                <c:pt idx="122">
                  <c:v>32935.125</c:v>
                </c:pt>
                <c:pt idx="123">
                  <c:v>32965.5625</c:v>
                </c:pt>
                <c:pt idx="124">
                  <c:v>32996</c:v>
                </c:pt>
                <c:pt idx="125">
                  <c:v>33026.4375</c:v>
                </c:pt>
                <c:pt idx="126">
                  <c:v>33056.875</c:v>
                </c:pt>
                <c:pt idx="127">
                  <c:v>33087.3125</c:v>
                </c:pt>
                <c:pt idx="128">
                  <c:v>33117.75</c:v>
                </c:pt>
                <c:pt idx="129">
                  <c:v>33148.1875</c:v>
                </c:pt>
                <c:pt idx="130">
                  <c:v>33178.625</c:v>
                </c:pt>
                <c:pt idx="131">
                  <c:v>33209.0625</c:v>
                </c:pt>
                <c:pt idx="132">
                  <c:v>33239.5</c:v>
                </c:pt>
                <c:pt idx="133">
                  <c:v>33269.9375</c:v>
                </c:pt>
                <c:pt idx="134">
                  <c:v>33300.375</c:v>
                </c:pt>
                <c:pt idx="135">
                  <c:v>33330.8125</c:v>
                </c:pt>
                <c:pt idx="136">
                  <c:v>33361.25</c:v>
                </c:pt>
                <c:pt idx="137">
                  <c:v>33391.6875</c:v>
                </c:pt>
                <c:pt idx="138">
                  <c:v>33422.125</c:v>
                </c:pt>
                <c:pt idx="139">
                  <c:v>33452.5625</c:v>
                </c:pt>
                <c:pt idx="140">
                  <c:v>33483</c:v>
                </c:pt>
                <c:pt idx="141">
                  <c:v>33513.4375</c:v>
                </c:pt>
                <c:pt idx="142">
                  <c:v>33543.875</c:v>
                </c:pt>
                <c:pt idx="143">
                  <c:v>33574.3125</c:v>
                </c:pt>
                <c:pt idx="144">
                  <c:v>33604.75</c:v>
                </c:pt>
                <c:pt idx="145">
                  <c:v>33635.1875</c:v>
                </c:pt>
                <c:pt idx="146">
                  <c:v>33665.625</c:v>
                </c:pt>
                <c:pt idx="147">
                  <c:v>33696.0625</c:v>
                </c:pt>
                <c:pt idx="148">
                  <c:v>33726.5</c:v>
                </c:pt>
                <c:pt idx="149">
                  <c:v>33756.9375</c:v>
                </c:pt>
                <c:pt idx="150">
                  <c:v>33787.375</c:v>
                </c:pt>
                <c:pt idx="151">
                  <c:v>33817.8125</c:v>
                </c:pt>
                <c:pt idx="152">
                  <c:v>33848.25</c:v>
                </c:pt>
                <c:pt idx="153">
                  <c:v>33878.6875</c:v>
                </c:pt>
                <c:pt idx="154">
                  <c:v>33909.125</c:v>
                </c:pt>
                <c:pt idx="155">
                  <c:v>33939.5625</c:v>
                </c:pt>
                <c:pt idx="156">
                  <c:v>33970</c:v>
                </c:pt>
                <c:pt idx="157">
                  <c:v>34000.4375</c:v>
                </c:pt>
                <c:pt idx="158">
                  <c:v>34030.875</c:v>
                </c:pt>
                <c:pt idx="159">
                  <c:v>34061.3125</c:v>
                </c:pt>
                <c:pt idx="160">
                  <c:v>34091.75</c:v>
                </c:pt>
                <c:pt idx="161">
                  <c:v>34122.1875</c:v>
                </c:pt>
                <c:pt idx="162">
                  <c:v>34152.625</c:v>
                </c:pt>
                <c:pt idx="163">
                  <c:v>34183.0625</c:v>
                </c:pt>
                <c:pt idx="164">
                  <c:v>34213.5</c:v>
                </c:pt>
                <c:pt idx="165">
                  <c:v>34243.9375</c:v>
                </c:pt>
                <c:pt idx="166">
                  <c:v>34274.375</c:v>
                </c:pt>
                <c:pt idx="167">
                  <c:v>34304.8125</c:v>
                </c:pt>
                <c:pt idx="168">
                  <c:v>34335.25</c:v>
                </c:pt>
                <c:pt idx="169">
                  <c:v>34365.6875</c:v>
                </c:pt>
                <c:pt idx="170">
                  <c:v>34396.125</c:v>
                </c:pt>
                <c:pt idx="171">
                  <c:v>34426.5625</c:v>
                </c:pt>
                <c:pt idx="172">
                  <c:v>34457</c:v>
                </c:pt>
                <c:pt idx="173">
                  <c:v>34487.4375</c:v>
                </c:pt>
                <c:pt idx="174">
                  <c:v>34517.875</c:v>
                </c:pt>
                <c:pt idx="175">
                  <c:v>34548.3125</c:v>
                </c:pt>
                <c:pt idx="176">
                  <c:v>34578.75</c:v>
                </c:pt>
                <c:pt idx="177">
                  <c:v>34609.1875</c:v>
                </c:pt>
                <c:pt idx="178">
                  <c:v>34639.625</c:v>
                </c:pt>
                <c:pt idx="179">
                  <c:v>34670.0625</c:v>
                </c:pt>
                <c:pt idx="180">
                  <c:v>34700.5</c:v>
                </c:pt>
                <c:pt idx="181">
                  <c:v>34730.9375</c:v>
                </c:pt>
                <c:pt idx="182">
                  <c:v>34761.375</c:v>
                </c:pt>
                <c:pt idx="183">
                  <c:v>34791.8125</c:v>
                </c:pt>
                <c:pt idx="184">
                  <c:v>34822.25</c:v>
                </c:pt>
                <c:pt idx="185">
                  <c:v>34852.6875</c:v>
                </c:pt>
                <c:pt idx="186">
                  <c:v>34883.125</c:v>
                </c:pt>
                <c:pt idx="187">
                  <c:v>34913.5625</c:v>
                </c:pt>
                <c:pt idx="188">
                  <c:v>34944</c:v>
                </c:pt>
                <c:pt idx="189">
                  <c:v>34974.4375</c:v>
                </c:pt>
                <c:pt idx="190">
                  <c:v>35004.875</c:v>
                </c:pt>
                <c:pt idx="191">
                  <c:v>35035.3125</c:v>
                </c:pt>
                <c:pt idx="192">
                  <c:v>35065.75</c:v>
                </c:pt>
                <c:pt idx="193">
                  <c:v>35096.1875</c:v>
                </c:pt>
                <c:pt idx="194">
                  <c:v>35126.625</c:v>
                </c:pt>
                <c:pt idx="195">
                  <c:v>35157.0625</c:v>
                </c:pt>
                <c:pt idx="196">
                  <c:v>35187.5</c:v>
                </c:pt>
                <c:pt idx="197">
                  <c:v>35217.9375</c:v>
                </c:pt>
                <c:pt idx="198">
                  <c:v>35248.375</c:v>
                </c:pt>
                <c:pt idx="199">
                  <c:v>35278.8125</c:v>
                </c:pt>
                <c:pt idx="200">
                  <c:v>35309.25</c:v>
                </c:pt>
                <c:pt idx="201">
                  <c:v>35339.6875</c:v>
                </c:pt>
                <c:pt idx="202">
                  <c:v>35370.125</c:v>
                </c:pt>
                <c:pt idx="203">
                  <c:v>35400.5625</c:v>
                </c:pt>
                <c:pt idx="204">
                  <c:v>35431</c:v>
                </c:pt>
                <c:pt idx="205">
                  <c:v>35461.4375</c:v>
                </c:pt>
                <c:pt idx="206">
                  <c:v>35491.875</c:v>
                </c:pt>
                <c:pt idx="207">
                  <c:v>35522.3125</c:v>
                </c:pt>
                <c:pt idx="208">
                  <c:v>35552.75</c:v>
                </c:pt>
                <c:pt idx="209">
                  <c:v>35583.1875</c:v>
                </c:pt>
                <c:pt idx="210">
                  <c:v>35613.625</c:v>
                </c:pt>
                <c:pt idx="211">
                  <c:v>35644.0625</c:v>
                </c:pt>
                <c:pt idx="212">
                  <c:v>35674.5</c:v>
                </c:pt>
                <c:pt idx="213">
                  <c:v>35704.9375</c:v>
                </c:pt>
                <c:pt idx="214">
                  <c:v>35735.375</c:v>
                </c:pt>
                <c:pt idx="215">
                  <c:v>35765.8125</c:v>
                </c:pt>
                <c:pt idx="216">
                  <c:v>35796.25</c:v>
                </c:pt>
                <c:pt idx="217">
                  <c:v>35826.6875</c:v>
                </c:pt>
                <c:pt idx="218">
                  <c:v>35857.125</c:v>
                </c:pt>
                <c:pt idx="219">
                  <c:v>35887.5625</c:v>
                </c:pt>
                <c:pt idx="220">
                  <c:v>35918</c:v>
                </c:pt>
                <c:pt idx="221">
                  <c:v>35948.4375</c:v>
                </c:pt>
                <c:pt idx="222">
                  <c:v>35978.875</c:v>
                </c:pt>
                <c:pt idx="223">
                  <c:v>36009.3125</c:v>
                </c:pt>
                <c:pt idx="224">
                  <c:v>36039.75</c:v>
                </c:pt>
                <c:pt idx="225">
                  <c:v>36070.1875</c:v>
                </c:pt>
                <c:pt idx="226">
                  <c:v>36100.625</c:v>
                </c:pt>
                <c:pt idx="227">
                  <c:v>36131.0625</c:v>
                </c:pt>
                <c:pt idx="228">
                  <c:v>36161.5</c:v>
                </c:pt>
                <c:pt idx="229">
                  <c:v>36191.9375</c:v>
                </c:pt>
                <c:pt idx="230">
                  <c:v>36222.375</c:v>
                </c:pt>
                <c:pt idx="231">
                  <c:v>36252.8125</c:v>
                </c:pt>
                <c:pt idx="232">
                  <c:v>36283.25</c:v>
                </c:pt>
                <c:pt idx="233">
                  <c:v>36313.6875</c:v>
                </c:pt>
                <c:pt idx="234">
                  <c:v>36344.125</c:v>
                </c:pt>
                <c:pt idx="235">
                  <c:v>36374.5625</c:v>
                </c:pt>
                <c:pt idx="236">
                  <c:v>36405</c:v>
                </c:pt>
                <c:pt idx="237">
                  <c:v>36435.4375</c:v>
                </c:pt>
                <c:pt idx="238">
                  <c:v>36465.875</c:v>
                </c:pt>
                <c:pt idx="239">
                  <c:v>36496.3125</c:v>
                </c:pt>
                <c:pt idx="240">
                  <c:v>36526.75</c:v>
                </c:pt>
                <c:pt idx="241">
                  <c:v>36557.1875</c:v>
                </c:pt>
                <c:pt idx="242">
                  <c:v>36587.625</c:v>
                </c:pt>
                <c:pt idx="243">
                  <c:v>36618.0625</c:v>
                </c:pt>
                <c:pt idx="244">
                  <c:v>36648.5</c:v>
                </c:pt>
                <c:pt idx="245">
                  <c:v>36678.9375</c:v>
                </c:pt>
                <c:pt idx="246">
                  <c:v>36709.375</c:v>
                </c:pt>
                <c:pt idx="247">
                  <c:v>36739.8125</c:v>
                </c:pt>
                <c:pt idx="248">
                  <c:v>36770.25</c:v>
                </c:pt>
                <c:pt idx="249">
                  <c:v>36800.6875</c:v>
                </c:pt>
                <c:pt idx="250">
                  <c:v>36831.125</c:v>
                </c:pt>
                <c:pt idx="251">
                  <c:v>36861.5625</c:v>
                </c:pt>
                <c:pt idx="252">
                  <c:v>36892</c:v>
                </c:pt>
                <c:pt idx="253">
                  <c:v>36922.4375</c:v>
                </c:pt>
                <c:pt idx="254">
                  <c:v>36952.875</c:v>
                </c:pt>
                <c:pt idx="255">
                  <c:v>36983.3125</c:v>
                </c:pt>
                <c:pt idx="256">
                  <c:v>37013.75</c:v>
                </c:pt>
                <c:pt idx="257">
                  <c:v>37044.1875</c:v>
                </c:pt>
                <c:pt idx="258">
                  <c:v>37074.625</c:v>
                </c:pt>
                <c:pt idx="259">
                  <c:v>37105.0625</c:v>
                </c:pt>
                <c:pt idx="260">
                  <c:v>37135.5</c:v>
                </c:pt>
                <c:pt idx="261">
                  <c:v>37165.9375</c:v>
                </c:pt>
                <c:pt idx="262">
                  <c:v>37196.375</c:v>
                </c:pt>
                <c:pt idx="263">
                  <c:v>37226.8125</c:v>
                </c:pt>
                <c:pt idx="264">
                  <c:v>37257.25</c:v>
                </c:pt>
                <c:pt idx="265">
                  <c:v>37287.6875</c:v>
                </c:pt>
                <c:pt idx="266">
                  <c:v>37318.125</c:v>
                </c:pt>
                <c:pt idx="267">
                  <c:v>37348.5625</c:v>
                </c:pt>
                <c:pt idx="268">
                  <c:v>37379</c:v>
                </c:pt>
                <c:pt idx="269">
                  <c:v>37409.4375</c:v>
                </c:pt>
                <c:pt idx="270">
                  <c:v>37439.875</c:v>
                </c:pt>
                <c:pt idx="271">
                  <c:v>37470.3125</c:v>
                </c:pt>
                <c:pt idx="272">
                  <c:v>37500.75</c:v>
                </c:pt>
                <c:pt idx="273">
                  <c:v>37531.1875</c:v>
                </c:pt>
                <c:pt idx="274">
                  <c:v>37561.625</c:v>
                </c:pt>
                <c:pt idx="275">
                  <c:v>37592.0625</c:v>
                </c:pt>
                <c:pt idx="276">
                  <c:v>37622.5</c:v>
                </c:pt>
                <c:pt idx="277">
                  <c:v>37652.9375</c:v>
                </c:pt>
                <c:pt idx="278">
                  <c:v>37683.375</c:v>
                </c:pt>
                <c:pt idx="279">
                  <c:v>37713.8125</c:v>
                </c:pt>
                <c:pt idx="280">
                  <c:v>37744.25</c:v>
                </c:pt>
                <c:pt idx="281">
                  <c:v>37774.6875</c:v>
                </c:pt>
                <c:pt idx="282">
                  <c:v>37805.125</c:v>
                </c:pt>
                <c:pt idx="283">
                  <c:v>37835.5625</c:v>
                </c:pt>
                <c:pt idx="284">
                  <c:v>37866</c:v>
                </c:pt>
                <c:pt idx="285">
                  <c:v>37896.4375</c:v>
                </c:pt>
                <c:pt idx="286">
                  <c:v>37926.875</c:v>
                </c:pt>
                <c:pt idx="287">
                  <c:v>37957.3125</c:v>
                </c:pt>
                <c:pt idx="288">
                  <c:v>37987.75</c:v>
                </c:pt>
                <c:pt idx="289">
                  <c:v>38018.1875</c:v>
                </c:pt>
                <c:pt idx="290">
                  <c:v>38048.625</c:v>
                </c:pt>
                <c:pt idx="291">
                  <c:v>38079.0625</c:v>
                </c:pt>
                <c:pt idx="292">
                  <c:v>38109.5</c:v>
                </c:pt>
                <c:pt idx="293">
                  <c:v>38139.9375</c:v>
                </c:pt>
                <c:pt idx="294">
                  <c:v>38170.375</c:v>
                </c:pt>
                <c:pt idx="295">
                  <c:v>38200.8125</c:v>
                </c:pt>
                <c:pt idx="296">
                  <c:v>38231.25</c:v>
                </c:pt>
                <c:pt idx="297">
                  <c:v>38261.6875</c:v>
                </c:pt>
                <c:pt idx="298">
                  <c:v>38292.125</c:v>
                </c:pt>
                <c:pt idx="299">
                  <c:v>38322.5625</c:v>
                </c:pt>
                <c:pt idx="300">
                  <c:v>38353</c:v>
                </c:pt>
                <c:pt idx="301">
                  <c:v>38383.4375</c:v>
                </c:pt>
                <c:pt idx="302">
                  <c:v>38413.875</c:v>
                </c:pt>
                <c:pt idx="303">
                  <c:v>38444.3125</c:v>
                </c:pt>
                <c:pt idx="304">
                  <c:v>38474.75</c:v>
                </c:pt>
                <c:pt idx="305">
                  <c:v>38505.1875</c:v>
                </c:pt>
                <c:pt idx="306">
                  <c:v>38535.625</c:v>
                </c:pt>
                <c:pt idx="307">
                  <c:v>38566.0625</c:v>
                </c:pt>
                <c:pt idx="308">
                  <c:v>38596.5</c:v>
                </c:pt>
                <c:pt idx="309">
                  <c:v>38626.9375</c:v>
                </c:pt>
                <c:pt idx="310">
                  <c:v>38657.375</c:v>
                </c:pt>
                <c:pt idx="311">
                  <c:v>38687.8125</c:v>
                </c:pt>
                <c:pt idx="312">
                  <c:v>38718.25</c:v>
                </c:pt>
                <c:pt idx="313">
                  <c:v>38748.6875</c:v>
                </c:pt>
                <c:pt idx="314">
                  <c:v>38779.125</c:v>
                </c:pt>
                <c:pt idx="315">
                  <c:v>38809.5625</c:v>
                </c:pt>
                <c:pt idx="316">
                  <c:v>38840</c:v>
                </c:pt>
                <c:pt idx="317">
                  <c:v>38870.4375</c:v>
                </c:pt>
                <c:pt idx="318">
                  <c:v>38900.875</c:v>
                </c:pt>
                <c:pt idx="319">
                  <c:v>38931.3125</c:v>
                </c:pt>
                <c:pt idx="320">
                  <c:v>38961.75</c:v>
                </c:pt>
                <c:pt idx="321">
                  <c:v>38992.1875</c:v>
                </c:pt>
                <c:pt idx="322">
                  <c:v>39022.625</c:v>
                </c:pt>
                <c:pt idx="323">
                  <c:v>39053.0625</c:v>
                </c:pt>
                <c:pt idx="324">
                  <c:v>39083.5</c:v>
                </c:pt>
                <c:pt idx="325">
                  <c:v>39113.9375</c:v>
                </c:pt>
                <c:pt idx="326">
                  <c:v>39144.375</c:v>
                </c:pt>
                <c:pt idx="327">
                  <c:v>39174.8125</c:v>
                </c:pt>
                <c:pt idx="328">
                  <c:v>39205.25</c:v>
                </c:pt>
                <c:pt idx="329">
                  <c:v>39235.6875</c:v>
                </c:pt>
                <c:pt idx="330">
                  <c:v>39266.125</c:v>
                </c:pt>
                <c:pt idx="331">
                  <c:v>39296.5625</c:v>
                </c:pt>
                <c:pt idx="332">
                  <c:v>39327</c:v>
                </c:pt>
                <c:pt idx="333">
                  <c:v>39357.4375</c:v>
                </c:pt>
                <c:pt idx="334">
                  <c:v>39387.875</c:v>
                </c:pt>
                <c:pt idx="335">
                  <c:v>39418.3125</c:v>
                </c:pt>
                <c:pt idx="336">
                  <c:v>39448.75</c:v>
                </c:pt>
                <c:pt idx="337">
                  <c:v>39479.1875</c:v>
                </c:pt>
                <c:pt idx="338">
                  <c:v>39509.625</c:v>
                </c:pt>
                <c:pt idx="339">
                  <c:v>39540.0625</c:v>
                </c:pt>
                <c:pt idx="340">
                  <c:v>39570.5</c:v>
                </c:pt>
                <c:pt idx="341">
                  <c:v>39600.9375</c:v>
                </c:pt>
                <c:pt idx="342">
                  <c:v>39631.375</c:v>
                </c:pt>
                <c:pt idx="343">
                  <c:v>39661.8125</c:v>
                </c:pt>
                <c:pt idx="344">
                  <c:v>39692.25</c:v>
                </c:pt>
                <c:pt idx="345">
                  <c:v>39722.6875</c:v>
                </c:pt>
                <c:pt idx="346">
                  <c:v>39753.125</c:v>
                </c:pt>
                <c:pt idx="347">
                  <c:v>39783.5625</c:v>
                </c:pt>
                <c:pt idx="348">
                  <c:v>39814</c:v>
                </c:pt>
                <c:pt idx="349">
                  <c:v>39844.4375</c:v>
                </c:pt>
                <c:pt idx="350">
                  <c:v>39874.875</c:v>
                </c:pt>
                <c:pt idx="351">
                  <c:v>39905.3125</c:v>
                </c:pt>
                <c:pt idx="352">
                  <c:v>39935.75</c:v>
                </c:pt>
                <c:pt idx="353">
                  <c:v>39966.1875</c:v>
                </c:pt>
                <c:pt idx="354">
                  <c:v>39996.625</c:v>
                </c:pt>
                <c:pt idx="355">
                  <c:v>40027.0625</c:v>
                </c:pt>
                <c:pt idx="356">
                  <c:v>40057.5</c:v>
                </c:pt>
                <c:pt idx="357">
                  <c:v>40087.9375</c:v>
                </c:pt>
                <c:pt idx="358">
                  <c:v>40118.375</c:v>
                </c:pt>
                <c:pt idx="359">
                  <c:v>40148.8125</c:v>
                </c:pt>
                <c:pt idx="360">
                  <c:v>40179.25</c:v>
                </c:pt>
                <c:pt idx="361">
                  <c:v>40209.6875</c:v>
                </c:pt>
                <c:pt idx="362">
                  <c:v>40240.125</c:v>
                </c:pt>
                <c:pt idx="363">
                  <c:v>40270.5625</c:v>
                </c:pt>
                <c:pt idx="364">
                  <c:v>40301</c:v>
                </c:pt>
                <c:pt idx="365">
                  <c:v>40331.4375</c:v>
                </c:pt>
                <c:pt idx="366">
                  <c:v>40361.875</c:v>
                </c:pt>
                <c:pt idx="367">
                  <c:v>40392.3125</c:v>
                </c:pt>
                <c:pt idx="368">
                  <c:v>40422.75</c:v>
                </c:pt>
                <c:pt idx="369">
                  <c:v>40453.1875</c:v>
                </c:pt>
                <c:pt idx="370">
                  <c:v>40483.625</c:v>
                </c:pt>
                <c:pt idx="371">
                  <c:v>40514.0625</c:v>
                </c:pt>
                <c:pt idx="372">
                  <c:v>40544.5</c:v>
                </c:pt>
                <c:pt idx="373">
                  <c:v>40574.9375</c:v>
                </c:pt>
                <c:pt idx="374">
                  <c:v>40605.375</c:v>
                </c:pt>
                <c:pt idx="375">
                  <c:v>40635.8125</c:v>
                </c:pt>
                <c:pt idx="376">
                  <c:v>40666.25</c:v>
                </c:pt>
                <c:pt idx="377">
                  <c:v>40696.6875</c:v>
                </c:pt>
                <c:pt idx="378">
                  <c:v>40727.125</c:v>
                </c:pt>
                <c:pt idx="379">
                  <c:v>40757.5625</c:v>
                </c:pt>
                <c:pt idx="380">
                  <c:v>40788</c:v>
                </c:pt>
                <c:pt idx="381">
                  <c:v>40818.4375</c:v>
                </c:pt>
                <c:pt idx="382">
                  <c:v>40848.875</c:v>
                </c:pt>
                <c:pt idx="383">
                  <c:v>40879.3125</c:v>
                </c:pt>
                <c:pt idx="384">
                  <c:v>40909.75</c:v>
                </c:pt>
                <c:pt idx="385">
                  <c:v>40940.1875</c:v>
                </c:pt>
                <c:pt idx="386">
                  <c:v>40970.625</c:v>
                </c:pt>
                <c:pt idx="387">
                  <c:v>41001.0625</c:v>
                </c:pt>
                <c:pt idx="388">
                  <c:v>41031.5</c:v>
                </c:pt>
                <c:pt idx="389">
                  <c:v>41061.9375</c:v>
                </c:pt>
                <c:pt idx="390">
                  <c:v>41092.375</c:v>
                </c:pt>
                <c:pt idx="391">
                  <c:v>41122.8125</c:v>
                </c:pt>
                <c:pt idx="392">
                  <c:v>41153.25</c:v>
                </c:pt>
                <c:pt idx="393">
                  <c:v>41183.6875</c:v>
                </c:pt>
                <c:pt idx="394">
                  <c:v>41214.125</c:v>
                </c:pt>
                <c:pt idx="395">
                  <c:v>41244.5625</c:v>
                </c:pt>
                <c:pt idx="396">
                  <c:v>41275</c:v>
                </c:pt>
                <c:pt idx="397">
                  <c:v>41305.4375</c:v>
                </c:pt>
                <c:pt idx="398">
                  <c:v>41335.875</c:v>
                </c:pt>
                <c:pt idx="399">
                  <c:v>41366.3125</c:v>
                </c:pt>
                <c:pt idx="400">
                  <c:v>41396.75</c:v>
                </c:pt>
                <c:pt idx="401">
                  <c:v>41427.1875</c:v>
                </c:pt>
                <c:pt idx="402">
                  <c:v>41457.625</c:v>
                </c:pt>
                <c:pt idx="403">
                  <c:v>41488.0625</c:v>
                </c:pt>
                <c:pt idx="404">
                  <c:v>41518.5</c:v>
                </c:pt>
                <c:pt idx="405">
                  <c:v>41548.9375</c:v>
                </c:pt>
                <c:pt idx="406">
                  <c:v>41579.375</c:v>
                </c:pt>
                <c:pt idx="407">
                  <c:v>41609.8125</c:v>
                </c:pt>
                <c:pt idx="408">
                  <c:v>41640.25</c:v>
                </c:pt>
                <c:pt idx="409">
                  <c:v>41670.6875</c:v>
                </c:pt>
                <c:pt idx="410">
                  <c:v>41701.125</c:v>
                </c:pt>
                <c:pt idx="411">
                  <c:v>41731.5625</c:v>
                </c:pt>
                <c:pt idx="412">
                  <c:v>41762</c:v>
                </c:pt>
                <c:pt idx="413">
                  <c:v>41792.4375</c:v>
                </c:pt>
                <c:pt idx="414">
                  <c:v>41822.875</c:v>
                </c:pt>
                <c:pt idx="415">
                  <c:v>41853.3125</c:v>
                </c:pt>
                <c:pt idx="416">
                  <c:v>41883.75</c:v>
                </c:pt>
                <c:pt idx="417">
                  <c:v>41914.1875</c:v>
                </c:pt>
                <c:pt idx="418">
                  <c:v>41944.625</c:v>
                </c:pt>
                <c:pt idx="419">
                  <c:v>41975.0625</c:v>
                </c:pt>
                <c:pt idx="420">
                  <c:v>42005.5</c:v>
                </c:pt>
                <c:pt idx="421">
                  <c:v>42035.9375</c:v>
                </c:pt>
                <c:pt idx="422">
                  <c:v>42066.375</c:v>
                </c:pt>
                <c:pt idx="423">
                  <c:v>42096.8125</c:v>
                </c:pt>
                <c:pt idx="424">
                  <c:v>42127.25</c:v>
                </c:pt>
                <c:pt idx="425">
                  <c:v>42157.6875</c:v>
                </c:pt>
                <c:pt idx="426">
                  <c:v>42188.125</c:v>
                </c:pt>
                <c:pt idx="427">
                  <c:v>42218.5625</c:v>
                </c:pt>
                <c:pt idx="428">
                  <c:v>42249</c:v>
                </c:pt>
                <c:pt idx="429">
                  <c:v>42279.4375</c:v>
                </c:pt>
                <c:pt idx="430">
                  <c:v>42309.875</c:v>
                </c:pt>
                <c:pt idx="431">
                  <c:v>42340.3125</c:v>
                </c:pt>
                <c:pt idx="432">
                  <c:v>42370.75</c:v>
                </c:pt>
                <c:pt idx="433">
                  <c:v>42401.1875</c:v>
                </c:pt>
                <c:pt idx="434">
                  <c:v>42431.625</c:v>
                </c:pt>
                <c:pt idx="435">
                  <c:v>42462.0625</c:v>
                </c:pt>
                <c:pt idx="436">
                  <c:v>42492.5</c:v>
                </c:pt>
                <c:pt idx="437">
                  <c:v>42522.9375</c:v>
                </c:pt>
                <c:pt idx="438">
                  <c:v>42553.375</c:v>
                </c:pt>
                <c:pt idx="439">
                  <c:v>42583.8125</c:v>
                </c:pt>
                <c:pt idx="440">
                  <c:v>42614.25</c:v>
                </c:pt>
                <c:pt idx="441">
                  <c:v>42644.6875</c:v>
                </c:pt>
                <c:pt idx="442">
                  <c:v>42675.125</c:v>
                </c:pt>
                <c:pt idx="443">
                  <c:v>42705.5625</c:v>
                </c:pt>
                <c:pt idx="444">
                  <c:v>42736</c:v>
                </c:pt>
                <c:pt idx="445">
                  <c:v>42766.4375</c:v>
                </c:pt>
                <c:pt idx="446">
                  <c:v>42796.875</c:v>
                </c:pt>
                <c:pt idx="447">
                  <c:v>42827.3125</c:v>
                </c:pt>
                <c:pt idx="448">
                  <c:v>42857.75</c:v>
                </c:pt>
                <c:pt idx="449">
                  <c:v>42888.1875</c:v>
                </c:pt>
                <c:pt idx="450">
                  <c:v>42918.625</c:v>
                </c:pt>
                <c:pt idx="451">
                  <c:v>42949.0625</c:v>
                </c:pt>
                <c:pt idx="452">
                  <c:v>42979.5</c:v>
                </c:pt>
                <c:pt idx="453">
                  <c:v>43009.9375</c:v>
                </c:pt>
                <c:pt idx="454">
                  <c:v>43040.375</c:v>
                </c:pt>
                <c:pt idx="455">
                  <c:v>43070.8125</c:v>
                </c:pt>
                <c:pt idx="456">
                  <c:v>43101.25</c:v>
                </c:pt>
                <c:pt idx="457">
                  <c:v>43131.6875</c:v>
                </c:pt>
                <c:pt idx="458">
                  <c:v>43162.125</c:v>
                </c:pt>
                <c:pt idx="459">
                  <c:v>43192.5625</c:v>
                </c:pt>
                <c:pt idx="460">
                  <c:v>43223</c:v>
                </c:pt>
                <c:pt idx="461">
                  <c:v>43253.4375</c:v>
                </c:pt>
                <c:pt idx="462">
                  <c:v>43283.875</c:v>
                </c:pt>
                <c:pt idx="463">
                  <c:v>43314.3125</c:v>
                </c:pt>
                <c:pt idx="464">
                  <c:v>43344.75</c:v>
                </c:pt>
                <c:pt idx="465">
                  <c:v>43375.1875</c:v>
                </c:pt>
                <c:pt idx="466">
                  <c:v>43405.625</c:v>
                </c:pt>
                <c:pt idx="467">
                  <c:v>43436.0625</c:v>
                </c:pt>
                <c:pt idx="468">
                  <c:v>43466.5</c:v>
                </c:pt>
                <c:pt idx="469">
                  <c:v>43496.9375</c:v>
                </c:pt>
                <c:pt idx="470">
                  <c:v>43527.375</c:v>
                </c:pt>
                <c:pt idx="471">
                  <c:v>43557.8125</c:v>
                </c:pt>
                <c:pt idx="472">
                  <c:v>43588.25</c:v>
                </c:pt>
                <c:pt idx="473">
                  <c:v>43618.6875</c:v>
                </c:pt>
                <c:pt idx="474">
                  <c:v>43649.125</c:v>
                </c:pt>
                <c:pt idx="475">
                  <c:v>43679.5625</c:v>
                </c:pt>
                <c:pt idx="476">
                  <c:v>43710</c:v>
                </c:pt>
                <c:pt idx="477">
                  <c:v>43740.4375</c:v>
                </c:pt>
                <c:pt idx="478">
                  <c:v>43770.875</c:v>
                </c:pt>
                <c:pt idx="479">
                  <c:v>43801.3125</c:v>
                </c:pt>
                <c:pt idx="480">
                  <c:v>43831.75</c:v>
                </c:pt>
                <c:pt idx="481">
                  <c:v>43862.1875</c:v>
                </c:pt>
                <c:pt idx="482">
                  <c:v>43892.625</c:v>
                </c:pt>
                <c:pt idx="483">
                  <c:v>43923.0625</c:v>
                </c:pt>
                <c:pt idx="484">
                  <c:v>43953.5</c:v>
                </c:pt>
                <c:pt idx="485">
                  <c:v>43983.9375</c:v>
                </c:pt>
                <c:pt idx="486">
                  <c:v>44014.375</c:v>
                </c:pt>
                <c:pt idx="487">
                  <c:v>44044.8125</c:v>
                </c:pt>
                <c:pt idx="488">
                  <c:v>44075.25</c:v>
                </c:pt>
                <c:pt idx="489">
                  <c:v>44105.6875</c:v>
                </c:pt>
                <c:pt idx="490">
                  <c:v>44136.125</c:v>
                </c:pt>
                <c:pt idx="491">
                  <c:v>44166.5625</c:v>
                </c:pt>
                <c:pt idx="492">
                  <c:v>44197</c:v>
                </c:pt>
                <c:pt idx="493">
                  <c:v>44227.4375</c:v>
                </c:pt>
                <c:pt idx="494">
                  <c:v>44257.875</c:v>
                </c:pt>
                <c:pt idx="495">
                  <c:v>44288.3125</c:v>
                </c:pt>
                <c:pt idx="496">
                  <c:v>44318.75</c:v>
                </c:pt>
                <c:pt idx="497">
                  <c:v>44349.1875</c:v>
                </c:pt>
                <c:pt idx="498">
                  <c:v>44379.625</c:v>
                </c:pt>
                <c:pt idx="499">
                  <c:v>44410.0625</c:v>
                </c:pt>
                <c:pt idx="500">
                  <c:v>44440.5</c:v>
                </c:pt>
                <c:pt idx="501">
                  <c:v>44470.9375</c:v>
                </c:pt>
                <c:pt idx="502">
                  <c:v>44501.375</c:v>
                </c:pt>
                <c:pt idx="503">
                  <c:v>44531.8125</c:v>
                </c:pt>
                <c:pt idx="504">
                  <c:v>44562.25</c:v>
                </c:pt>
                <c:pt idx="505">
                  <c:v>44592.6875</c:v>
                </c:pt>
                <c:pt idx="506">
                  <c:v>44623.125</c:v>
                </c:pt>
                <c:pt idx="507">
                  <c:v>44653.5625</c:v>
                </c:pt>
                <c:pt idx="508">
                  <c:v>44684</c:v>
                </c:pt>
                <c:pt idx="509">
                  <c:v>44714.4375</c:v>
                </c:pt>
                <c:pt idx="510">
                  <c:v>44744.875</c:v>
                </c:pt>
                <c:pt idx="511">
                  <c:v>44775.3125</c:v>
                </c:pt>
                <c:pt idx="512">
                  <c:v>44805.75</c:v>
                </c:pt>
                <c:pt idx="513">
                  <c:v>44836.1875</c:v>
                </c:pt>
                <c:pt idx="514">
                  <c:v>44866.625</c:v>
                </c:pt>
                <c:pt idx="515">
                  <c:v>44897.0625</c:v>
                </c:pt>
                <c:pt idx="516">
                  <c:v>44927.5</c:v>
                </c:pt>
                <c:pt idx="517">
                  <c:v>44957.9375</c:v>
                </c:pt>
                <c:pt idx="518">
                  <c:v>44988.375</c:v>
                </c:pt>
                <c:pt idx="519">
                  <c:v>45018.8125</c:v>
                </c:pt>
                <c:pt idx="520">
                  <c:v>45049.25</c:v>
                </c:pt>
                <c:pt idx="521">
                  <c:v>45079.6875</c:v>
                </c:pt>
                <c:pt idx="522">
                  <c:v>45110.125</c:v>
                </c:pt>
                <c:pt idx="523">
                  <c:v>45140.5625</c:v>
                </c:pt>
                <c:pt idx="524">
                  <c:v>45171</c:v>
                </c:pt>
                <c:pt idx="525">
                  <c:v>45201.4375</c:v>
                </c:pt>
                <c:pt idx="526">
                  <c:v>45231.875</c:v>
                </c:pt>
                <c:pt idx="527">
                  <c:v>45262.3125</c:v>
                </c:pt>
                <c:pt idx="528">
                  <c:v>45292.75</c:v>
                </c:pt>
                <c:pt idx="529">
                  <c:v>45323.1875</c:v>
                </c:pt>
                <c:pt idx="530">
                  <c:v>45353.625</c:v>
                </c:pt>
                <c:pt idx="531">
                  <c:v>45384.0625</c:v>
                </c:pt>
                <c:pt idx="532">
                  <c:v>45414.5</c:v>
                </c:pt>
                <c:pt idx="533">
                  <c:v>45444.9375</c:v>
                </c:pt>
                <c:pt idx="534">
                  <c:v>45475.375</c:v>
                </c:pt>
                <c:pt idx="535">
                  <c:v>45505.8125</c:v>
                </c:pt>
                <c:pt idx="536">
                  <c:v>45536.25</c:v>
                </c:pt>
                <c:pt idx="537">
                  <c:v>45566.6875</c:v>
                </c:pt>
                <c:pt idx="538">
                  <c:v>45597.125</c:v>
                </c:pt>
                <c:pt idx="539">
                  <c:v>45627.5625</c:v>
                </c:pt>
                <c:pt idx="540">
                  <c:v>45658</c:v>
                </c:pt>
                <c:pt idx="541">
                  <c:v>45688.4375</c:v>
                </c:pt>
                <c:pt idx="542">
                  <c:v>45718.875</c:v>
                </c:pt>
                <c:pt idx="543">
                  <c:v>45749.3125</c:v>
                </c:pt>
                <c:pt idx="544">
                  <c:v>45779.75</c:v>
                </c:pt>
                <c:pt idx="545">
                  <c:v>45810.1875</c:v>
                </c:pt>
                <c:pt idx="546">
                  <c:v>45840.625</c:v>
                </c:pt>
                <c:pt idx="547">
                  <c:v>45871.0625</c:v>
                </c:pt>
                <c:pt idx="548">
                  <c:v>45901.5</c:v>
                </c:pt>
                <c:pt idx="549">
                  <c:v>45931.9375</c:v>
                </c:pt>
                <c:pt idx="550">
                  <c:v>45962.375</c:v>
                </c:pt>
                <c:pt idx="551">
                  <c:v>45992.8125</c:v>
                </c:pt>
                <c:pt idx="552">
                  <c:v>46023.25</c:v>
                </c:pt>
                <c:pt idx="553">
                  <c:v>46053.6875</c:v>
                </c:pt>
                <c:pt idx="554">
                  <c:v>46084.125</c:v>
                </c:pt>
                <c:pt idx="555">
                  <c:v>46114.5625</c:v>
                </c:pt>
                <c:pt idx="556">
                  <c:v>46145</c:v>
                </c:pt>
                <c:pt idx="557">
                  <c:v>46175.4375</c:v>
                </c:pt>
                <c:pt idx="558">
                  <c:v>46205.875</c:v>
                </c:pt>
                <c:pt idx="559">
                  <c:v>46236.3125</c:v>
                </c:pt>
                <c:pt idx="560">
                  <c:v>46266.75</c:v>
                </c:pt>
                <c:pt idx="561">
                  <c:v>46297.1875</c:v>
                </c:pt>
                <c:pt idx="562">
                  <c:v>46327.625</c:v>
                </c:pt>
                <c:pt idx="563">
                  <c:v>46358.0625</c:v>
                </c:pt>
                <c:pt idx="564">
                  <c:v>46388.5</c:v>
                </c:pt>
                <c:pt idx="565">
                  <c:v>46418.9375</c:v>
                </c:pt>
                <c:pt idx="566">
                  <c:v>46449.375</c:v>
                </c:pt>
                <c:pt idx="567">
                  <c:v>46479.8125</c:v>
                </c:pt>
                <c:pt idx="568">
                  <c:v>46510.25</c:v>
                </c:pt>
                <c:pt idx="569">
                  <c:v>46540.6875</c:v>
                </c:pt>
                <c:pt idx="570">
                  <c:v>46571.125</c:v>
                </c:pt>
                <c:pt idx="571">
                  <c:v>46601.5625</c:v>
                </c:pt>
                <c:pt idx="572">
                  <c:v>46632</c:v>
                </c:pt>
                <c:pt idx="573">
                  <c:v>46662.4375</c:v>
                </c:pt>
                <c:pt idx="574">
                  <c:v>46692.875</c:v>
                </c:pt>
                <c:pt idx="575">
                  <c:v>46723.3125</c:v>
                </c:pt>
                <c:pt idx="576">
                  <c:v>46753.75</c:v>
                </c:pt>
                <c:pt idx="577">
                  <c:v>46784.1875</c:v>
                </c:pt>
                <c:pt idx="578">
                  <c:v>46814.625</c:v>
                </c:pt>
                <c:pt idx="579">
                  <c:v>46845.0625</c:v>
                </c:pt>
                <c:pt idx="580">
                  <c:v>46875.5</c:v>
                </c:pt>
                <c:pt idx="581">
                  <c:v>46905.9375</c:v>
                </c:pt>
                <c:pt idx="582">
                  <c:v>46936.375</c:v>
                </c:pt>
                <c:pt idx="583">
                  <c:v>46966.8125</c:v>
                </c:pt>
                <c:pt idx="584">
                  <c:v>46997.25</c:v>
                </c:pt>
                <c:pt idx="585">
                  <c:v>47027.6875</c:v>
                </c:pt>
                <c:pt idx="586">
                  <c:v>47058.125</c:v>
                </c:pt>
                <c:pt idx="587">
                  <c:v>47088.5625</c:v>
                </c:pt>
                <c:pt idx="588">
                  <c:v>47119</c:v>
                </c:pt>
                <c:pt idx="589">
                  <c:v>47149.4375</c:v>
                </c:pt>
                <c:pt idx="590">
                  <c:v>47179.875</c:v>
                </c:pt>
                <c:pt idx="591">
                  <c:v>47210.3125</c:v>
                </c:pt>
                <c:pt idx="592">
                  <c:v>47240.75</c:v>
                </c:pt>
                <c:pt idx="593">
                  <c:v>47271.1875</c:v>
                </c:pt>
                <c:pt idx="594">
                  <c:v>47301.625</c:v>
                </c:pt>
                <c:pt idx="595">
                  <c:v>47332.0625</c:v>
                </c:pt>
                <c:pt idx="596">
                  <c:v>47362.5</c:v>
                </c:pt>
                <c:pt idx="597">
                  <c:v>47392.9375</c:v>
                </c:pt>
                <c:pt idx="598">
                  <c:v>47423.375</c:v>
                </c:pt>
                <c:pt idx="599">
                  <c:v>47453.8125</c:v>
                </c:pt>
                <c:pt idx="600">
                  <c:v>47484.25</c:v>
                </c:pt>
                <c:pt idx="601">
                  <c:v>47514.6875</c:v>
                </c:pt>
                <c:pt idx="602">
                  <c:v>47545.125</c:v>
                </c:pt>
                <c:pt idx="603">
                  <c:v>47575.5625</c:v>
                </c:pt>
                <c:pt idx="604">
                  <c:v>47606</c:v>
                </c:pt>
                <c:pt idx="605">
                  <c:v>47636.4375</c:v>
                </c:pt>
                <c:pt idx="606">
                  <c:v>47666.875</c:v>
                </c:pt>
                <c:pt idx="607">
                  <c:v>47697.3125</c:v>
                </c:pt>
                <c:pt idx="608">
                  <c:v>47727.75</c:v>
                </c:pt>
                <c:pt idx="609">
                  <c:v>47758.1875</c:v>
                </c:pt>
                <c:pt idx="610">
                  <c:v>47788.625</c:v>
                </c:pt>
                <c:pt idx="611">
                  <c:v>47819.0625</c:v>
                </c:pt>
                <c:pt idx="612">
                  <c:v>47849.5</c:v>
                </c:pt>
                <c:pt idx="613">
                  <c:v>47879.9375</c:v>
                </c:pt>
                <c:pt idx="614">
                  <c:v>47910.375</c:v>
                </c:pt>
                <c:pt idx="615">
                  <c:v>47940.8125</c:v>
                </c:pt>
                <c:pt idx="616">
                  <c:v>47971.25</c:v>
                </c:pt>
                <c:pt idx="617">
                  <c:v>48001.6875</c:v>
                </c:pt>
                <c:pt idx="618">
                  <c:v>48032.125</c:v>
                </c:pt>
                <c:pt idx="619">
                  <c:v>48062.5625</c:v>
                </c:pt>
                <c:pt idx="620">
                  <c:v>48093</c:v>
                </c:pt>
                <c:pt idx="621">
                  <c:v>48123.4375</c:v>
                </c:pt>
                <c:pt idx="622">
                  <c:v>48153.875</c:v>
                </c:pt>
                <c:pt idx="623">
                  <c:v>48184.3125</c:v>
                </c:pt>
                <c:pt idx="624">
                  <c:v>48214.75</c:v>
                </c:pt>
                <c:pt idx="625">
                  <c:v>48245.1875</c:v>
                </c:pt>
                <c:pt idx="626">
                  <c:v>48275.625</c:v>
                </c:pt>
                <c:pt idx="627">
                  <c:v>48306.0625</c:v>
                </c:pt>
                <c:pt idx="628">
                  <c:v>48336.5</c:v>
                </c:pt>
                <c:pt idx="629">
                  <c:v>48366.9375</c:v>
                </c:pt>
                <c:pt idx="630">
                  <c:v>48397.375</c:v>
                </c:pt>
                <c:pt idx="631">
                  <c:v>48427.8125</c:v>
                </c:pt>
                <c:pt idx="632">
                  <c:v>48458.25</c:v>
                </c:pt>
                <c:pt idx="633">
                  <c:v>48488.6875</c:v>
                </c:pt>
                <c:pt idx="634">
                  <c:v>48519.125</c:v>
                </c:pt>
                <c:pt idx="635">
                  <c:v>48549.5625</c:v>
                </c:pt>
                <c:pt idx="636">
                  <c:v>48580</c:v>
                </c:pt>
                <c:pt idx="637">
                  <c:v>48610.4375</c:v>
                </c:pt>
                <c:pt idx="638">
                  <c:v>48640.875</c:v>
                </c:pt>
                <c:pt idx="639">
                  <c:v>48671.3125</c:v>
                </c:pt>
                <c:pt idx="640">
                  <c:v>48701.75</c:v>
                </c:pt>
                <c:pt idx="641">
                  <c:v>48732.1875</c:v>
                </c:pt>
                <c:pt idx="642">
                  <c:v>48762.625</c:v>
                </c:pt>
                <c:pt idx="643">
                  <c:v>48793.0625</c:v>
                </c:pt>
                <c:pt idx="644">
                  <c:v>48823.5</c:v>
                </c:pt>
                <c:pt idx="645">
                  <c:v>48853.9375</c:v>
                </c:pt>
                <c:pt idx="646">
                  <c:v>48884.375</c:v>
                </c:pt>
                <c:pt idx="647">
                  <c:v>48914.8125</c:v>
                </c:pt>
                <c:pt idx="648">
                  <c:v>48945.25</c:v>
                </c:pt>
                <c:pt idx="649">
                  <c:v>48975.6875</c:v>
                </c:pt>
                <c:pt idx="650">
                  <c:v>49006.125</c:v>
                </c:pt>
                <c:pt idx="651">
                  <c:v>49036.5625</c:v>
                </c:pt>
                <c:pt idx="652">
                  <c:v>49067</c:v>
                </c:pt>
                <c:pt idx="653">
                  <c:v>49097.4375</c:v>
                </c:pt>
                <c:pt idx="654">
                  <c:v>49127.875</c:v>
                </c:pt>
                <c:pt idx="655">
                  <c:v>49158.3125</c:v>
                </c:pt>
                <c:pt idx="656">
                  <c:v>49188.75</c:v>
                </c:pt>
                <c:pt idx="657">
                  <c:v>49219.1875</c:v>
                </c:pt>
                <c:pt idx="658">
                  <c:v>49249.625</c:v>
                </c:pt>
                <c:pt idx="659">
                  <c:v>49280.0625</c:v>
                </c:pt>
                <c:pt idx="660">
                  <c:v>49310.5</c:v>
                </c:pt>
                <c:pt idx="661">
                  <c:v>49340.9375</c:v>
                </c:pt>
                <c:pt idx="662">
                  <c:v>49371.375</c:v>
                </c:pt>
                <c:pt idx="663">
                  <c:v>49401.8125</c:v>
                </c:pt>
                <c:pt idx="664">
                  <c:v>49432.25</c:v>
                </c:pt>
                <c:pt idx="665">
                  <c:v>49462.6875</c:v>
                </c:pt>
                <c:pt idx="666">
                  <c:v>49493.125</c:v>
                </c:pt>
                <c:pt idx="667">
                  <c:v>49523.5625</c:v>
                </c:pt>
                <c:pt idx="668">
                  <c:v>49554</c:v>
                </c:pt>
                <c:pt idx="669">
                  <c:v>49584.4375</c:v>
                </c:pt>
                <c:pt idx="670">
                  <c:v>49614.875</c:v>
                </c:pt>
                <c:pt idx="671">
                  <c:v>49645.3125</c:v>
                </c:pt>
                <c:pt idx="672">
                  <c:v>49675.75</c:v>
                </c:pt>
                <c:pt idx="673">
                  <c:v>49706.1875</c:v>
                </c:pt>
                <c:pt idx="674">
                  <c:v>49736.625</c:v>
                </c:pt>
                <c:pt idx="675">
                  <c:v>49767.0625</c:v>
                </c:pt>
                <c:pt idx="676">
                  <c:v>49797.5</c:v>
                </c:pt>
                <c:pt idx="677">
                  <c:v>49827.9375</c:v>
                </c:pt>
                <c:pt idx="678">
                  <c:v>49858.375</c:v>
                </c:pt>
                <c:pt idx="679">
                  <c:v>49888.8125</c:v>
                </c:pt>
                <c:pt idx="680">
                  <c:v>49919.25</c:v>
                </c:pt>
                <c:pt idx="681">
                  <c:v>49949.6875</c:v>
                </c:pt>
                <c:pt idx="682">
                  <c:v>49980.125</c:v>
                </c:pt>
                <c:pt idx="683">
                  <c:v>50010.5625</c:v>
                </c:pt>
                <c:pt idx="684">
                  <c:v>50041</c:v>
                </c:pt>
                <c:pt idx="685">
                  <c:v>50071.4375</c:v>
                </c:pt>
                <c:pt idx="686">
                  <c:v>50101.875</c:v>
                </c:pt>
                <c:pt idx="687">
                  <c:v>50132.3125</c:v>
                </c:pt>
                <c:pt idx="688">
                  <c:v>50162.75</c:v>
                </c:pt>
                <c:pt idx="689">
                  <c:v>50193.1875</c:v>
                </c:pt>
                <c:pt idx="690">
                  <c:v>50223.625</c:v>
                </c:pt>
                <c:pt idx="691">
                  <c:v>50254.0625</c:v>
                </c:pt>
                <c:pt idx="692">
                  <c:v>50284.5</c:v>
                </c:pt>
                <c:pt idx="693">
                  <c:v>50314.9375</c:v>
                </c:pt>
                <c:pt idx="694">
                  <c:v>50345.375</c:v>
                </c:pt>
                <c:pt idx="695">
                  <c:v>50375.8125</c:v>
                </c:pt>
                <c:pt idx="696">
                  <c:v>50406.25</c:v>
                </c:pt>
                <c:pt idx="697">
                  <c:v>50436.6875</c:v>
                </c:pt>
                <c:pt idx="698">
                  <c:v>50467.125</c:v>
                </c:pt>
                <c:pt idx="699">
                  <c:v>50497.5625</c:v>
                </c:pt>
                <c:pt idx="700">
                  <c:v>50528</c:v>
                </c:pt>
                <c:pt idx="701">
                  <c:v>50558.4375</c:v>
                </c:pt>
                <c:pt idx="702">
                  <c:v>50588.875</c:v>
                </c:pt>
                <c:pt idx="703">
                  <c:v>50619.3125</c:v>
                </c:pt>
                <c:pt idx="704">
                  <c:v>50649.75</c:v>
                </c:pt>
                <c:pt idx="705">
                  <c:v>50680.1875</c:v>
                </c:pt>
                <c:pt idx="706">
                  <c:v>50710.625</c:v>
                </c:pt>
                <c:pt idx="707">
                  <c:v>50741.0625</c:v>
                </c:pt>
                <c:pt idx="708">
                  <c:v>50771.5</c:v>
                </c:pt>
                <c:pt idx="709">
                  <c:v>50801.9375</c:v>
                </c:pt>
                <c:pt idx="710">
                  <c:v>50832.375</c:v>
                </c:pt>
                <c:pt idx="711">
                  <c:v>50862.8125</c:v>
                </c:pt>
                <c:pt idx="712">
                  <c:v>50893.25</c:v>
                </c:pt>
                <c:pt idx="713">
                  <c:v>50923.6875</c:v>
                </c:pt>
                <c:pt idx="714">
                  <c:v>50954.125</c:v>
                </c:pt>
                <c:pt idx="715">
                  <c:v>50984.5625</c:v>
                </c:pt>
                <c:pt idx="716">
                  <c:v>51015</c:v>
                </c:pt>
                <c:pt idx="717">
                  <c:v>51045.4375</c:v>
                </c:pt>
                <c:pt idx="718">
                  <c:v>51075.875</c:v>
                </c:pt>
                <c:pt idx="719">
                  <c:v>51106.3125</c:v>
                </c:pt>
                <c:pt idx="720">
                  <c:v>51136.75</c:v>
                </c:pt>
                <c:pt idx="721">
                  <c:v>51167.1875</c:v>
                </c:pt>
                <c:pt idx="722">
                  <c:v>51197.625</c:v>
                </c:pt>
                <c:pt idx="723">
                  <c:v>51228.0625</c:v>
                </c:pt>
                <c:pt idx="724">
                  <c:v>51258.5</c:v>
                </c:pt>
                <c:pt idx="725">
                  <c:v>51288.9375</c:v>
                </c:pt>
                <c:pt idx="726">
                  <c:v>51319.375</c:v>
                </c:pt>
                <c:pt idx="727">
                  <c:v>51349.8125</c:v>
                </c:pt>
                <c:pt idx="728">
                  <c:v>51380.25</c:v>
                </c:pt>
                <c:pt idx="729">
                  <c:v>51410.6875</c:v>
                </c:pt>
                <c:pt idx="730">
                  <c:v>51441.125</c:v>
                </c:pt>
                <c:pt idx="731">
                  <c:v>51471.5625</c:v>
                </c:pt>
                <c:pt idx="732">
                  <c:v>51502</c:v>
                </c:pt>
                <c:pt idx="733">
                  <c:v>51532.4375</c:v>
                </c:pt>
                <c:pt idx="734">
                  <c:v>51562.875</c:v>
                </c:pt>
                <c:pt idx="735">
                  <c:v>51593.3125</c:v>
                </c:pt>
                <c:pt idx="736">
                  <c:v>51623.75</c:v>
                </c:pt>
                <c:pt idx="737">
                  <c:v>51654.1875</c:v>
                </c:pt>
                <c:pt idx="738">
                  <c:v>51684.625</c:v>
                </c:pt>
                <c:pt idx="739">
                  <c:v>51715.0625</c:v>
                </c:pt>
                <c:pt idx="740">
                  <c:v>51745.5</c:v>
                </c:pt>
                <c:pt idx="741">
                  <c:v>51775.9375</c:v>
                </c:pt>
                <c:pt idx="742">
                  <c:v>51806.375</c:v>
                </c:pt>
                <c:pt idx="743">
                  <c:v>51836.8125</c:v>
                </c:pt>
                <c:pt idx="744">
                  <c:v>51867.25</c:v>
                </c:pt>
                <c:pt idx="745">
                  <c:v>51897.6875</c:v>
                </c:pt>
                <c:pt idx="746">
                  <c:v>51928.125</c:v>
                </c:pt>
                <c:pt idx="747">
                  <c:v>51958.5625</c:v>
                </c:pt>
                <c:pt idx="748">
                  <c:v>51989</c:v>
                </c:pt>
                <c:pt idx="749">
                  <c:v>52019.4375</c:v>
                </c:pt>
                <c:pt idx="750">
                  <c:v>52049.875</c:v>
                </c:pt>
                <c:pt idx="751">
                  <c:v>52080.3125</c:v>
                </c:pt>
                <c:pt idx="752">
                  <c:v>52110.75</c:v>
                </c:pt>
                <c:pt idx="753">
                  <c:v>52141.1875</c:v>
                </c:pt>
                <c:pt idx="754">
                  <c:v>52171.625</c:v>
                </c:pt>
                <c:pt idx="755">
                  <c:v>52202.0625</c:v>
                </c:pt>
                <c:pt idx="756">
                  <c:v>52232.5</c:v>
                </c:pt>
                <c:pt idx="757">
                  <c:v>52262.9375</c:v>
                </c:pt>
                <c:pt idx="758">
                  <c:v>52293.375</c:v>
                </c:pt>
                <c:pt idx="759">
                  <c:v>52323.8125</c:v>
                </c:pt>
                <c:pt idx="760">
                  <c:v>52354.25</c:v>
                </c:pt>
                <c:pt idx="761">
                  <c:v>52384.6875</c:v>
                </c:pt>
                <c:pt idx="762">
                  <c:v>52415.125</c:v>
                </c:pt>
                <c:pt idx="763">
                  <c:v>52445.5625</c:v>
                </c:pt>
                <c:pt idx="764">
                  <c:v>52476</c:v>
                </c:pt>
                <c:pt idx="765">
                  <c:v>52506.4375</c:v>
                </c:pt>
                <c:pt idx="766">
                  <c:v>52536.875</c:v>
                </c:pt>
                <c:pt idx="767">
                  <c:v>52567.3125</c:v>
                </c:pt>
                <c:pt idx="768">
                  <c:v>52597.75</c:v>
                </c:pt>
                <c:pt idx="769">
                  <c:v>52628.1875</c:v>
                </c:pt>
                <c:pt idx="770">
                  <c:v>52658.625</c:v>
                </c:pt>
                <c:pt idx="771">
                  <c:v>52689.0625</c:v>
                </c:pt>
                <c:pt idx="772">
                  <c:v>52719.5</c:v>
                </c:pt>
                <c:pt idx="773">
                  <c:v>52749.9375</c:v>
                </c:pt>
                <c:pt idx="774">
                  <c:v>52780.375</c:v>
                </c:pt>
                <c:pt idx="775">
                  <c:v>52810.8125</c:v>
                </c:pt>
                <c:pt idx="776">
                  <c:v>52841.25</c:v>
                </c:pt>
                <c:pt idx="777">
                  <c:v>52871.6875</c:v>
                </c:pt>
                <c:pt idx="778">
                  <c:v>52902.125</c:v>
                </c:pt>
                <c:pt idx="779">
                  <c:v>52932.5625</c:v>
                </c:pt>
                <c:pt idx="780">
                  <c:v>52963</c:v>
                </c:pt>
                <c:pt idx="781">
                  <c:v>52993.4375</c:v>
                </c:pt>
                <c:pt idx="782">
                  <c:v>53023.875</c:v>
                </c:pt>
                <c:pt idx="783">
                  <c:v>53054.3125</c:v>
                </c:pt>
                <c:pt idx="784">
                  <c:v>53084.75</c:v>
                </c:pt>
                <c:pt idx="785">
                  <c:v>53115.1875</c:v>
                </c:pt>
                <c:pt idx="786">
                  <c:v>53145.625</c:v>
                </c:pt>
                <c:pt idx="787">
                  <c:v>53176.0625</c:v>
                </c:pt>
                <c:pt idx="788">
                  <c:v>53206.5</c:v>
                </c:pt>
                <c:pt idx="789">
                  <c:v>53236.9375</c:v>
                </c:pt>
                <c:pt idx="790">
                  <c:v>53267.375</c:v>
                </c:pt>
                <c:pt idx="791">
                  <c:v>53297.8125</c:v>
                </c:pt>
                <c:pt idx="792">
                  <c:v>53328.25</c:v>
                </c:pt>
                <c:pt idx="793">
                  <c:v>53358.6875</c:v>
                </c:pt>
                <c:pt idx="794">
                  <c:v>53389.125</c:v>
                </c:pt>
                <c:pt idx="795">
                  <c:v>53419.5625</c:v>
                </c:pt>
                <c:pt idx="796">
                  <c:v>53450</c:v>
                </c:pt>
                <c:pt idx="797">
                  <c:v>53480.4375</c:v>
                </c:pt>
                <c:pt idx="798">
                  <c:v>53510.875</c:v>
                </c:pt>
                <c:pt idx="799">
                  <c:v>53541.3125</c:v>
                </c:pt>
                <c:pt idx="800">
                  <c:v>53571.75</c:v>
                </c:pt>
                <c:pt idx="801">
                  <c:v>53602.1875</c:v>
                </c:pt>
                <c:pt idx="802">
                  <c:v>53632.625</c:v>
                </c:pt>
                <c:pt idx="803">
                  <c:v>53663.0625</c:v>
                </c:pt>
                <c:pt idx="804">
                  <c:v>53693.5</c:v>
                </c:pt>
                <c:pt idx="805">
                  <c:v>53723.9375</c:v>
                </c:pt>
                <c:pt idx="806">
                  <c:v>53754.375</c:v>
                </c:pt>
                <c:pt idx="807">
                  <c:v>53784.8125</c:v>
                </c:pt>
                <c:pt idx="808">
                  <c:v>53815.25</c:v>
                </c:pt>
                <c:pt idx="809">
                  <c:v>53845.6875</c:v>
                </c:pt>
                <c:pt idx="810">
                  <c:v>53876.125</c:v>
                </c:pt>
                <c:pt idx="811">
                  <c:v>53906.5625</c:v>
                </c:pt>
                <c:pt idx="812">
                  <c:v>53937</c:v>
                </c:pt>
                <c:pt idx="813">
                  <c:v>53967.4375</c:v>
                </c:pt>
                <c:pt idx="814">
                  <c:v>53997.875</c:v>
                </c:pt>
                <c:pt idx="815">
                  <c:v>54028.3125</c:v>
                </c:pt>
                <c:pt idx="816">
                  <c:v>54058.75</c:v>
                </c:pt>
                <c:pt idx="817">
                  <c:v>54089.1875</c:v>
                </c:pt>
                <c:pt idx="818">
                  <c:v>54119.625</c:v>
                </c:pt>
                <c:pt idx="819">
                  <c:v>54150.0625</c:v>
                </c:pt>
                <c:pt idx="820">
                  <c:v>54180.5</c:v>
                </c:pt>
                <c:pt idx="821">
                  <c:v>54210.9375</c:v>
                </c:pt>
                <c:pt idx="822">
                  <c:v>54241.375</c:v>
                </c:pt>
                <c:pt idx="823">
                  <c:v>54271.8125</c:v>
                </c:pt>
                <c:pt idx="824">
                  <c:v>54302.25</c:v>
                </c:pt>
                <c:pt idx="825">
                  <c:v>54332.6875</c:v>
                </c:pt>
                <c:pt idx="826">
                  <c:v>54363.125</c:v>
                </c:pt>
                <c:pt idx="827">
                  <c:v>54393.5625</c:v>
                </c:pt>
                <c:pt idx="828">
                  <c:v>54424</c:v>
                </c:pt>
                <c:pt idx="829">
                  <c:v>54454.4375</c:v>
                </c:pt>
                <c:pt idx="830">
                  <c:v>54484.875</c:v>
                </c:pt>
                <c:pt idx="831">
                  <c:v>54515.3125</c:v>
                </c:pt>
                <c:pt idx="832">
                  <c:v>54545.75</c:v>
                </c:pt>
                <c:pt idx="833">
                  <c:v>54576.1875</c:v>
                </c:pt>
                <c:pt idx="834">
                  <c:v>54606.625</c:v>
                </c:pt>
                <c:pt idx="835">
                  <c:v>54637.0625</c:v>
                </c:pt>
                <c:pt idx="836">
                  <c:v>54667.5</c:v>
                </c:pt>
                <c:pt idx="837">
                  <c:v>54697.9375</c:v>
                </c:pt>
                <c:pt idx="838">
                  <c:v>54728.375</c:v>
                </c:pt>
                <c:pt idx="839">
                  <c:v>54758.8125</c:v>
                </c:pt>
                <c:pt idx="840">
                  <c:v>54789.25</c:v>
                </c:pt>
                <c:pt idx="841">
                  <c:v>54819.6875</c:v>
                </c:pt>
                <c:pt idx="842">
                  <c:v>54850.125</c:v>
                </c:pt>
                <c:pt idx="843">
                  <c:v>54880.5625</c:v>
                </c:pt>
                <c:pt idx="844">
                  <c:v>54911</c:v>
                </c:pt>
                <c:pt idx="845">
                  <c:v>54941.4375</c:v>
                </c:pt>
                <c:pt idx="846">
                  <c:v>54971.875</c:v>
                </c:pt>
                <c:pt idx="847">
                  <c:v>55002.3125</c:v>
                </c:pt>
                <c:pt idx="848">
                  <c:v>55032.75</c:v>
                </c:pt>
                <c:pt idx="849">
                  <c:v>55063.1875</c:v>
                </c:pt>
                <c:pt idx="850">
                  <c:v>55093.625</c:v>
                </c:pt>
                <c:pt idx="851">
                  <c:v>55124.0625</c:v>
                </c:pt>
                <c:pt idx="852">
                  <c:v>55154.5</c:v>
                </c:pt>
                <c:pt idx="853">
                  <c:v>55184.9375</c:v>
                </c:pt>
                <c:pt idx="854">
                  <c:v>55215.375</c:v>
                </c:pt>
                <c:pt idx="855">
                  <c:v>55245.8125</c:v>
                </c:pt>
                <c:pt idx="856">
                  <c:v>55276.25</c:v>
                </c:pt>
                <c:pt idx="857">
                  <c:v>55306.6875</c:v>
                </c:pt>
                <c:pt idx="858">
                  <c:v>55337.125</c:v>
                </c:pt>
                <c:pt idx="859">
                  <c:v>55367.5625</c:v>
                </c:pt>
                <c:pt idx="860">
                  <c:v>55398</c:v>
                </c:pt>
                <c:pt idx="861">
                  <c:v>55428.4375</c:v>
                </c:pt>
                <c:pt idx="862">
                  <c:v>55458.875</c:v>
                </c:pt>
                <c:pt idx="863">
                  <c:v>55489.3125</c:v>
                </c:pt>
                <c:pt idx="864">
                  <c:v>55519.75</c:v>
                </c:pt>
                <c:pt idx="865">
                  <c:v>55550.1875</c:v>
                </c:pt>
                <c:pt idx="866">
                  <c:v>55580.625</c:v>
                </c:pt>
                <c:pt idx="867">
                  <c:v>55611.0625</c:v>
                </c:pt>
                <c:pt idx="868">
                  <c:v>55641.5</c:v>
                </c:pt>
                <c:pt idx="869">
                  <c:v>55671.9375</c:v>
                </c:pt>
                <c:pt idx="870">
                  <c:v>55702.375</c:v>
                </c:pt>
                <c:pt idx="871">
                  <c:v>55732.8125</c:v>
                </c:pt>
                <c:pt idx="872">
                  <c:v>55763.25</c:v>
                </c:pt>
                <c:pt idx="873">
                  <c:v>55793.6875</c:v>
                </c:pt>
                <c:pt idx="874">
                  <c:v>55824.125</c:v>
                </c:pt>
                <c:pt idx="875">
                  <c:v>55854.5625</c:v>
                </c:pt>
                <c:pt idx="876">
                  <c:v>55885</c:v>
                </c:pt>
                <c:pt idx="877">
                  <c:v>55915.4375</c:v>
                </c:pt>
                <c:pt idx="878">
                  <c:v>55945.875</c:v>
                </c:pt>
                <c:pt idx="879">
                  <c:v>55976.3125</c:v>
                </c:pt>
                <c:pt idx="880">
                  <c:v>56006.75</c:v>
                </c:pt>
                <c:pt idx="881">
                  <c:v>56037.1875</c:v>
                </c:pt>
                <c:pt idx="882">
                  <c:v>56067.625</c:v>
                </c:pt>
                <c:pt idx="883">
                  <c:v>56098.0625</c:v>
                </c:pt>
                <c:pt idx="884">
                  <c:v>56128.5</c:v>
                </c:pt>
                <c:pt idx="885">
                  <c:v>56158.9375</c:v>
                </c:pt>
                <c:pt idx="886">
                  <c:v>56189.375</c:v>
                </c:pt>
                <c:pt idx="887">
                  <c:v>56219.8125</c:v>
                </c:pt>
                <c:pt idx="888">
                  <c:v>56250.25</c:v>
                </c:pt>
                <c:pt idx="889">
                  <c:v>56280.6875</c:v>
                </c:pt>
                <c:pt idx="890">
                  <c:v>56311.125</c:v>
                </c:pt>
                <c:pt idx="891">
                  <c:v>56341.5625</c:v>
                </c:pt>
                <c:pt idx="892">
                  <c:v>56372</c:v>
                </c:pt>
                <c:pt idx="893">
                  <c:v>56402.4375</c:v>
                </c:pt>
                <c:pt idx="894">
                  <c:v>56432.875</c:v>
                </c:pt>
                <c:pt idx="895">
                  <c:v>56463.3125</c:v>
                </c:pt>
                <c:pt idx="896">
                  <c:v>56493.75</c:v>
                </c:pt>
                <c:pt idx="897">
                  <c:v>56524.1875</c:v>
                </c:pt>
                <c:pt idx="898">
                  <c:v>56554.625</c:v>
                </c:pt>
                <c:pt idx="899">
                  <c:v>56585.0625</c:v>
                </c:pt>
                <c:pt idx="900">
                  <c:v>56615.5</c:v>
                </c:pt>
                <c:pt idx="901">
                  <c:v>56645.9375</c:v>
                </c:pt>
                <c:pt idx="902">
                  <c:v>56676.375</c:v>
                </c:pt>
                <c:pt idx="903">
                  <c:v>56706.8125</c:v>
                </c:pt>
                <c:pt idx="904">
                  <c:v>56737.25</c:v>
                </c:pt>
                <c:pt idx="905">
                  <c:v>56767.6875</c:v>
                </c:pt>
                <c:pt idx="906">
                  <c:v>56798.125</c:v>
                </c:pt>
                <c:pt idx="907">
                  <c:v>56828.5625</c:v>
                </c:pt>
                <c:pt idx="908">
                  <c:v>56859</c:v>
                </c:pt>
                <c:pt idx="909">
                  <c:v>56889.4375</c:v>
                </c:pt>
                <c:pt idx="910">
                  <c:v>56919.875</c:v>
                </c:pt>
                <c:pt idx="911">
                  <c:v>56950.3125</c:v>
                </c:pt>
                <c:pt idx="912">
                  <c:v>56980.75</c:v>
                </c:pt>
                <c:pt idx="913">
                  <c:v>57011.1875</c:v>
                </c:pt>
                <c:pt idx="914">
                  <c:v>57041.625</c:v>
                </c:pt>
                <c:pt idx="915">
                  <c:v>57072.0625</c:v>
                </c:pt>
                <c:pt idx="916">
                  <c:v>57102.5</c:v>
                </c:pt>
                <c:pt idx="917">
                  <c:v>57132.9375</c:v>
                </c:pt>
                <c:pt idx="918">
                  <c:v>57163.375</c:v>
                </c:pt>
                <c:pt idx="919">
                  <c:v>57193.8125</c:v>
                </c:pt>
                <c:pt idx="920">
                  <c:v>57224.25</c:v>
                </c:pt>
                <c:pt idx="921">
                  <c:v>57254.6875</c:v>
                </c:pt>
                <c:pt idx="922">
                  <c:v>57285.125</c:v>
                </c:pt>
                <c:pt idx="923">
                  <c:v>57315.5625</c:v>
                </c:pt>
                <c:pt idx="924">
                  <c:v>57346</c:v>
                </c:pt>
                <c:pt idx="925">
                  <c:v>57376.4375</c:v>
                </c:pt>
                <c:pt idx="926">
                  <c:v>57406.875</c:v>
                </c:pt>
                <c:pt idx="927">
                  <c:v>57437.3125</c:v>
                </c:pt>
                <c:pt idx="928">
                  <c:v>57467.75</c:v>
                </c:pt>
                <c:pt idx="929">
                  <c:v>57498.1875</c:v>
                </c:pt>
                <c:pt idx="930">
                  <c:v>57528.625</c:v>
                </c:pt>
                <c:pt idx="931">
                  <c:v>57559.0625</c:v>
                </c:pt>
                <c:pt idx="932">
                  <c:v>57589.5</c:v>
                </c:pt>
                <c:pt idx="933">
                  <c:v>57619.9375</c:v>
                </c:pt>
                <c:pt idx="934">
                  <c:v>57650.375</c:v>
                </c:pt>
                <c:pt idx="935">
                  <c:v>57680.8125</c:v>
                </c:pt>
                <c:pt idx="936">
                  <c:v>57711.25</c:v>
                </c:pt>
                <c:pt idx="937">
                  <c:v>57741.6875</c:v>
                </c:pt>
                <c:pt idx="938">
                  <c:v>57772.125</c:v>
                </c:pt>
                <c:pt idx="939">
                  <c:v>57802.5625</c:v>
                </c:pt>
                <c:pt idx="940">
                  <c:v>57833</c:v>
                </c:pt>
                <c:pt idx="941">
                  <c:v>57863.4375</c:v>
                </c:pt>
                <c:pt idx="942">
                  <c:v>57893.875</c:v>
                </c:pt>
                <c:pt idx="943">
                  <c:v>57924.3125</c:v>
                </c:pt>
                <c:pt idx="944">
                  <c:v>57954.75</c:v>
                </c:pt>
                <c:pt idx="945">
                  <c:v>57985.1875</c:v>
                </c:pt>
                <c:pt idx="946">
                  <c:v>58015.625</c:v>
                </c:pt>
                <c:pt idx="947">
                  <c:v>58046.0625</c:v>
                </c:pt>
                <c:pt idx="948">
                  <c:v>58076.5</c:v>
                </c:pt>
                <c:pt idx="949">
                  <c:v>58106.9375</c:v>
                </c:pt>
                <c:pt idx="950">
                  <c:v>58137.375</c:v>
                </c:pt>
                <c:pt idx="951">
                  <c:v>58167.8125</c:v>
                </c:pt>
                <c:pt idx="952">
                  <c:v>58198.25</c:v>
                </c:pt>
                <c:pt idx="953">
                  <c:v>58228.6875</c:v>
                </c:pt>
                <c:pt idx="954">
                  <c:v>58259.125</c:v>
                </c:pt>
                <c:pt idx="955">
                  <c:v>58289.5625</c:v>
                </c:pt>
                <c:pt idx="956">
                  <c:v>58320</c:v>
                </c:pt>
                <c:pt idx="957">
                  <c:v>58350.4375</c:v>
                </c:pt>
                <c:pt idx="958">
                  <c:v>58380.875</c:v>
                </c:pt>
                <c:pt idx="959">
                  <c:v>58411.3125</c:v>
                </c:pt>
                <c:pt idx="960">
                  <c:v>58441.75</c:v>
                </c:pt>
                <c:pt idx="961">
                  <c:v>58472.1875</c:v>
                </c:pt>
                <c:pt idx="962">
                  <c:v>58502.625</c:v>
                </c:pt>
                <c:pt idx="963">
                  <c:v>58533.0625</c:v>
                </c:pt>
                <c:pt idx="964">
                  <c:v>58563.5</c:v>
                </c:pt>
                <c:pt idx="965">
                  <c:v>58593.9375</c:v>
                </c:pt>
                <c:pt idx="966">
                  <c:v>58624.375</c:v>
                </c:pt>
                <c:pt idx="967">
                  <c:v>58654.8125</c:v>
                </c:pt>
                <c:pt idx="968">
                  <c:v>58685.25</c:v>
                </c:pt>
                <c:pt idx="969">
                  <c:v>58715.6875</c:v>
                </c:pt>
                <c:pt idx="970">
                  <c:v>58746.125</c:v>
                </c:pt>
                <c:pt idx="971">
                  <c:v>58776.5625</c:v>
                </c:pt>
                <c:pt idx="972">
                  <c:v>58807</c:v>
                </c:pt>
                <c:pt idx="973">
                  <c:v>58837.4375</c:v>
                </c:pt>
                <c:pt idx="974">
                  <c:v>58867.875</c:v>
                </c:pt>
                <c:pt idx="975">
                  <c:v>58898.3125</c:v>
                </c:pt>
                <c:pt idx="976">
                  <c:v>58928.75</c:v>
                </c:pt>
                <c:pt idx="977">
                  <c:v>58959.1875</c:v>
                </c:pt>
                <c:pt idx="978">
                  <c:v>58989.625</c:v>
                </c:pt>
                <c:pt idx="979">
                  <c:v>59020.0625</c:v>
                </c:pt>
                <c:pt idx="980">
                  <c:v>59050.5</c:v>
                </c:pt>
                <c:pt idx="981">
                  <c:v>59080.9375</c:v>
                </c:pt>
                <c:pt idx="982">
                  <c:v>59111.375</c:v>
                </c:pt>
                <c:pt idx="983">
                  <c:v>59141.8125</c:v>
                </c:pt>
                <c:pt idx="984">
                  <c:v>59172.25</c:v>
                </c:pt>
              </c:numCache>
            </c:numRef>
          </c:xVal>
          <c:yVal>
            <c:numRef>
              <c:f>Predictions!$M$16:$M$1000</c:f>
              <c:numCache>
                <c:formatCode>General</c:formatCode>
                <c:ptCount val="985"/>
                <c:pt idx="1">
                  <c:v>2.3252275314508357</c:v>
                </c:pt>
                <c:pt idx="2">
                  <c:v>2.3283429577554244</c:v>
                </c:pt>
                <c:pt idx="3">
                  <c:v>2.3315053052997636</c:v>
                </c:pt>
                <c:pt idx="4">
                  <c:v>2.334715179473815</c:v>
                </c:pt>
                <c:pt idx="5">
                  <c:v>2.3379731909478916</c:v>
                </c:pt>
                <c:pt idx="6">
                  <c:v>2.341279955654056</c:v>
                </c:pt>
                <c:pt idx="7">
                  <c:v>2.3446360947654559</c:v>
                </c:pt>
                <c:pt idx="8">
                  <c:v>2.3480422346735472</c:v>
                </c:pt>
                <c:pt idx="9">
                  <c:v>2.3514990069631634</c:v>
                </c:pt>
                <c:pt idx="10">
                  <c:v>2.3550070483853838</c:v>
                </c:pt>
                <c:pt idx="11">
                  <c:v>2.358567000828153</c:v>
                </c:pt>
                <c:pt idx="12">
                  <c:v>2.3621795112846149</c:v>
                </c:pt>
                <c:pt idx="13">
                  <c:v>2.3658452318191054</c:v>
                </c:pt>
                <c:pt idx="14">
                  <c:v>2.3695648195307646</c:v>
                </c:pt>
                <c:pt idx="15">
                  <c:v>2.3733389365147244</c:v>
                </c:pt>
                <c:pt idx="16">
                  <c:v>2.3771682498208215</c:v>
                </c:pt>
                <c:pt idx="17">
                  <c:v>2.381053431409796</c:v>
                </c:pt>
                <c:pt idx="18">
                  <c:v>2.3849951581069253</c:v>
                </c:pt>
                <c:pt idx="19">
                  <c:v>2.3889941115530569</c:v>
                </c:pt>
                <c:pt idx="20">
                  <c:v>2.3930509781529841</c:v>
                </c:pt>
                <c:pt idx="21">
                  <c:v>2.3971664490211326</c:v>
                </c:pt>
                <c:pt idx="22">
                  <c:v>2.4013412199245039</c:v>
                </c:pt>
                <c:pt idx="23">
                  <c:v>2.4055759912228409</c:v>
                </c:pt>
                <c:pt idx="24">
                  <c:v>2.4098714678059658</c:v>
                </c:pt>
                <c:pt idx="25">
                  <c:v>2.4142283590282494</c:v>
                </c:pt>
                <c:pt idx="26">
                  <c:v>2.4186473786401725</c:v>
                </c:pt>
                <c:pt idx="27">
                  <c:v>2.4231292447169341</c:v>
                </c:pt>
                <c:pt idx="28">
                  <c:v>2.4276746795840687</c:v>
                </c:pt>
                <c:pt idx="29">
                  <c:v>2.4322844097400251</c:v>
                </c:pt>
                <c:pt idx="30">
                  <c:v>2.4369591657756806</c:v>
                </c:pt>
                <c:pt idx="31">
                  <c:v>2.4416996822907318</c:v>
                </c:pt>
                <c:pt idx="32">
                  <c:v>2.4465066978069454</c:v>
                </c:pt>
                <c:pt idx="33">
                  <c:v>2.4513809546782137</c:v>
                </c:pt>
                <c:pt idx="34">
                  <c:v>2.456323198997385</c:v>
                </c:pt>
                <c:pt idx="35">
                  <c:v>2.4613341804998385</c:v>
                </c:pt>
                <c:pt idx="36">
                  <c:v>2.4664146524637554</c:v>
                </c:pt>
                <c:pt idx="37">
                  <c:v>2.471565371607066</c:v>
                </c:pt>
                <c:pt idx="38">
                  <c:v>2.4767870979810334</c:v>
                </c:pt>
                <c:pt idx="39">
                  <c:v>2.4820805948604381</c:v>
                </c:pt>
                <c:pt idx="40">
                  <c:v>2.4874466286303458</c:v>
                </c:pt>
                <c:pt idx="41">
                  <c:v>2.4928859686694116</c:v>
                </c:pt>
                <c:pt idx="42">
                  <c:v>2.4983993872297101</c:v>
                </c:pt>
                <c:pt idx="43">
                  <c:v>2.5039876593130521</c:v>
                </c:pt>
                <c:pt idx="44">
                  <c:v>2.5096515625437665</c:v>
                </c:pt>
                <c:pt idx="45">
                  <c:v>2.5153918770379278</c:v>
                </c:pt>
                <c:pt idx="46">
                  <c:v>2.5212093852690023</c:v>
                </c:pt>
                <c:pt idx="47">
                  <c:v>2.5271048719298879</c:v>
                </c:pt>
                <c:pt idx="48">
                  <c:v>2.5330791237913415</c:v>
                </c:pt>
                <c:pt idx="49">
                  <c:v>2.5391329295567666</c:v>
                </c:pt>
                <c:pt idx="50">
                  <c:v>2.5452670797133421</c:v>
                </c:pt>
                <c:pt idx="51">
                  <c:v>2.5514823663794921</c:v>
                </c:pt>
                <c:pt idx="52">
                  <c:v>2.5577795831486747</c:v>
                </c:pt>
                <c:pt idx="53">
                  <c:v>2.5641595249294769</c:v>
                </c:pt>
                <c:pt idx="54">
                  <c:v>2.570622987782019</c:v>
                </c:pt>
                <c:pt idx="55">
                  <c:v>2.5771707687506531</c:v>
                </c:pt>
                <c:pt idx="56">
                  <c:v>2.5838036656929568</c:v>
                </c:pt>
                <c:pt idx="57">
                  <c:v>2.5905224771050137</c:v>
                </c:pt>
                <c:pt idx="58">
                  <c:v>2.5973280019429943</c:v>
                </c:pt>
                <c:pt idx="59">
                  <c:v>2.6042210394410259</c:v>
                </c:pt>
                <c:pt idx="60">
                  <c:v>2.611202388925363</c:v>
                </c:pt>
                <c:pt idx="61">
                  <c:v>2.6182728496248728</c:v>
                </c:pt>
                <c:pt idx="62">
                  <c:v>2.6254332204778268</c:v>
                </c:pt>
                <c:pt idx="63">
                  <c:v>2.6326842999350348</c:v>
                </c:pt>
                <c:pt idx="64">
                  <c:v>2.6400268857593199</c:v>
                </c:pt>
                <c:pt idx="65">
                  <c:v>2.6474617748213576</c:v>
                </c:pt>
                <c:pt idx="66">
                  <c:v>2.6549897628918973</c:v>
                </c:pt>
                <c:pt idx="67">
                  <c:v>2.662611644430398</c:v>
                </c:pt>
                <c:pt idx="68">
                  <c:v>2.67032821237009</c:v>
                </c:pt>
                <c:pt idx="69">
                  <c:v>2.6781402578995066</c:v>
                </c:pt>
                <c:pt idx="70">
                  <c:v>2.6860485702405033</c:v>
                </c:pt>
                <c:pt idx="71">
                  <c:v>2.6940539364228133</c:v>
                </c:pt>
                <c:pt idx="72">
                  <c:v>2.7021571410551655</c:v>
                </c:pt>
                <c:pt idx="73">
                  <c:v>2.7103589660930067</c:v>
                </c:pt>
                <c:pt idx="74">
                  <c:v>2.7186601906028907</c:v>
                </c:pt>
                <c:pt idx="75">
                  <c:v>2.7270615905235434</c:v>
                </c:pt>
                <c:pt idx="76">
                  <c:v>2.7355639384236974</c:v>
                </c:pt>
                <c:pt idx="77">
                  <c:v>2.7441680032567159</c:v>
                </c:pt>
                <c:pt idx="78">
                  <c:v>2.7528745501120766</c:v>
                </c:pt>
                <c:pt idx="79">
                  <c:v>2.7616843399637805</c:v>
                </c:pt>
                <c:pt idx="80">
                  <c:v>2.7705981294157338</c:v>
                </c:pt>
                <c:pt idx="81">
                  <c:v>2.7796166704441791</c:v>
                </c:pt>
                <c:pt idx="82">
                  <c:v>2.7887407101372479</c:v>
                </c:pt>
                <c:pt idx="83">
                  <c:v>2.7979709904316978</c:v>
                </c:pt>
                <c:pt idx="84">
                  <c:v>2.8073082478469207</c:v>
                </c:pt>
                <c:pt idx="85">
                  <c:v>2.8167532132162902</c:v>
                </c:pt>
                <c:pt idx="86">
                  <c:v>2.8263066114159465</c:v>
                </c:pt>
                <c:pt idx="87">
                  <c:v>2.835969161091092</c:v>
                </c:pt>
                <c:pt idx="88">
                  <c:v>2.8457415743798924</c:v>
                </c:pt>
                <c:pt idx="89">
                  <c:v>2.8556245566350777</c:v>
                </c:pt>
                <c:pt idx="90">
                  <c:v>2.8656188061433414</c:v>
                </c:pt>
                <c:pt idx="91">
                  <c:v>2.8757250138426325</c:v>
                </c:pt>
                <c:pt idx="92">
                  <c:v>2.8859438630374461</c:v>
                </c:pt>
                <c:pt idx="93">
                  <c:v>2.8962760291122254</c:v>
                </c:pt>
                <c:pt idx="94">
                  <c:v>2.9067221792429745</c:v>
                </c:pt>
                <c:pt idx="95">
                  <c:v>2.9172829721072073</c:v>
                </c:pt>
                <c:pt idx="96">
                  <c:v>2.9279590575923389</c:v>
                </c:pt>
                <c:pt idx="97">
                  <c:v>2.9387510765026463</c:v>
                </c:pt>
                <c:pt idx="98">
                  <c:v>2.9496596602649254</c:v>
                </c:pt>
                <c:pt idx="99">
                  <c:v>2.9606854306329615</c:v>
                </c:pt>
                <c:pt idx="100">
                  <c:v>2.9718289993909459</c:v>
                </c:pt>
                <c:pt idx="101">
                  <c:v>2.9830909680559787</c:v>
                </c:pt>
                <c:pt idx="102">
                  <c:v>2.9944719275797911</c:v>
                </c:pt>
                <c:pt idx="103">
                  <c:v>3.0059724580498184</c:v>
                </c:pt>
                <c:pt idx="104">
                  <c:v>3.0175931283897794</c:v>
                </c:pt>
                <c:pt idx="105">
                  <c:v>3.029334496059894</c:v>
                </c:pt>
                <c:pt idx="106">
                  <c:v>3.0411971067569055</c:v>
                </c:pt>
                <c:pt idx="107">
                  <c:v>3.0531814941140318</c:v>
                </c:pt>
                <c:pt idx="108">
                  <c:v>3.0652881794010285</c:v>
                </c:pt>
                <c:pt idx="109">
                  <c:v>3.0775176712244998</c:v>
                </c:pt>
                <c:pt idx="110">
                  <c:v>3.0898704652286226</c:v>
                </c:pt>
                <c:pt idx="111">
                  <c:v>3.1023470437964518</c:v>
                </c:pt>
                <c:pt idx="112">
                  <c:v>3.1149478757519571</c:v>
                </c:pt>
                <c:pt idx="113">
                  <c:v>3.1276734160629696</c:v>
                </c:pt>
                <c:pt idx="114">
                  <c:v>3.1405241055452029</c:v>
                </c:pt>
                <c:pt idx="115">
                  <c:v>3.1535003705675146</c:v>
                </c:pt>
                <c:pt idx="116">
                  <c:v>3.1666026227585924</c:v>
                </c:pt>
                <c:pt idx="117">
                  <c:v>3.1798312587152173</c:v>
                </c:pt>
                <c:pt idx="118">
                  <c:v>3.1931866597123166</c:v>
                </c:pt>
                <c:pt idx="119">
                  <c:v>3.2066691914149374</c:v>
                </c:pt>
                <c:pt idx="120">
                  <c:v>3.2202792035923666</c:v>
                </c:pt>
                <c:pt idx="121">
                  <c:v>3.2340170298345399</c:v>
                </c:pt>
                <c:pt idx="122">
                  <c:v>3.2478829872709509</c:v>
                </c:pt>
                <c:pt idx="123">
                  <c:v>3.2618773762922251</c:v>
                </c:pt>
                <c:pt idx="124">
                  <c:v>3.2760004802745453</c:v>
                </c:pt>
                <c:pt idx="125">
                  <c:v>3.2902525653071302</c:v>
                </c:pt>
                <c:pt idx="126">
                  <c:v>3.3046338799229247</c:v>
                </c:pt>
                <c:pt idx="127">
                  <c:v>3.3191446548327077</c:v>
                </c:pt>
                <c:pt idx="128">
                  <c:v>3.3337851026628034</c:v>
                </c:pt>
                <c:pt idx="129">
                  <c:v>3.3485554176965664</c:v>
                </c:pt>
                <c:pt idx="130">
                  <c:v>3.3634557756198555</c:v>
                </c:pt>
                <c:pt idx="131">
                  <c:v>3.3784863332706516</c:v>
                </c:pt>
                <c:pt idx="132">
                  <c:v>3.3936472283930295</c:v>
                </c:pt>
                <c:pt idx="133">
                  <c:v>3.4089385793956639</c:v>
                </c:pt>
                <c:pt idx="134">
                  <c:v>3.4243604851150469</c:v>
                </c:pt>
                <c:pt idx="135">
                  <c:v>3.4399130245836105</c:v>
                </c:pt>
                <c:pt idx="136">
                  <c:v>3.4555962568029415</c:v>
                </c:pt>
                <c:pt idx="137">
                  <c:v>3.4714102205222606</c:v>
                </c:pt>
                <c:pt idx="138">
                  <c:v>3.4873549340223464</c:v>
                </c:pt>
                <c:pt idx="139">
                  <c:v>3.5034303949051071</c:v>
                </c:pt>
                <c:pt idx="140">
                  <c:v>3.5196365798889477</c:v>
                </c:pt>
                <c:pt idx="141">
                  <c:v>3.535973444610129</c:v>
                </c:pt>
                <c:pt idx="142">
                  <c:v>3.5524409234302863</c:v>
                </c:pt>
                <c:pt idx="143">
                  <c:v>3.5690389292502815</c:v>
                </c:pt>
                <c:pt idx="144">
                  <c:v>3.5857673533305645</c:v>
                </c:pt>
                <c:pt idx="145">
                  <c:v>3.6026260651181934</c:v>
                </c:pt>
                <c:pt idx="146">
                  <c:v>3.6196149120806984</c:v>
                </c:pt>
                <c:pt idx="147">
                  <c:v>3.6367337195469509</c:v>
                </c:pt>
                <c:pt idx="148">
                  <c:v>3.6539822905551693</c:v>
                </c:pt>
                <c:pt idx="149">
                  <c:v>3.6713604057082581</c:v>
                </c:pt>
                <c:pt idx="150">
                  <c:v>3.6888678230365968</c:v>
                </c:pt>
                <c:pt idx="151">
                  <c:v>3.706504277868448</c:v>
                </c:pt>
                <c:pt idx="152">
                  <c:v>3.7242694827081246</c:v>
                </c:pt>
                <c:pt idx="153">
                  <c:v>3.7421631271220464</c:v>
                </c:pt>
                <c:pt idx="154">
                  <c:v>3.7601848776328461</c:v>
                </c:pt>
                <c:pt idx="155">
                  <c:v>3.7783343776216305</c:v>
                </c:pt>
                <c:pt idx="156">
                  <c:v>3.796611247238538</c:v>
                </c:pt>
                <c:pt idx="157">
                  <c:v>3.8150150833217245</c:v>
                </c:pt>
                <c:pt idx="158">
                  <c:v>3.8335454593248741</c:v>
                </c:pt>
                <c:pt idx="159">
                  <c:v>3.8522019252533681</c:v>
                </c:pt>
                <c:pt idx="160">
                  <c:v>3.8709840076092092</c:v>
                </c:pt>
                <c:pt idx="161">
                  <c:v>3.8898912093448113</c:v>
                </c:pt>
                <c:pt idx="162">
                  <c:v>3.9089230098257479</c:v>
                </c:pt>
                <c:pt idx="163">
                  <c:v>3.928078864802548</c:v>
                </c:pt>
                <c:pt idx="164">
                  <c:v>3.9473582063916401</c:v>
                </c:pt>
                <c:pt idx="165">
                  <c:v>3.9667604430655121</c:v>
                </c:pt>
                <c:pt idx="166">
                  <c:v>3.9862849596521639</c:v>
                </c:pt>
                <c:pt idx="167">
                  <c:v>4.0059311173439269</c:v>
                </c:pt>
                <c:pt idx="168">
                  <c:v>4.0256982537157109</c:v>
                </c:pt>
                <c:pt idx="169">
                  <c:v>4.0455856827527334</c:v>
                </c:pt>
                <c:pt idx="170">
                  <c:v>4.065592694887787</c:v>
                </c:pt>
                <c:pt idx="171">
                  <c:v>4.0857185570480725</c:v>
                </c:pt>
                <c:pt idx="172">
                  <c:v>4.1059625127116668</c:v>
                </c:pt>
                <c:pt idx="173">
                  <c:v>4.1263237819736203</c:v>
                </c:pt>
                <c:pt idx="174">
                  <c:v>4.1468015616217322</c:v>
                </c:pt>
                <c:pt idx="175">
                  <c:v>4.1673950252220191</c:v>
                </c:pt>
                <c:pt idx="176">
                  <c:v>4.1881033232138609</c:v>
                </c:pt>
                <c:pt idx="177">
                  <c:v>4.2089255830148788</c:v>
                </c:pt>
                <c:pt idx="178">
                  <c:v>4.2298609091354926</c:v>
                </c:pt>
                <c:pt idx="179">
                  <c:v>4.2509083833031642</c:v>
                </c:pt>
                <c:pt idx="180">
                  <c:v>4.2720670645963361</c:v>
                </c:pt>
                <c:pt idx="181">
                  <c:v>4.2933359895879875</c:v>
                </c:pt>
                <c:pt idx="182">
                  <c:v>4.3147141724988369</c:v>
                </c:pt>
                <c:pt idx="183">
                  <c:v>4.3362006053600997</c:v>
                </c:pt>
                <c:pt idx="184">
                  <c:v>4.3577942581858</c:v>
                </c:pt>
                <c:pt idx="185">
                  <c:v>4.3794940791545462</c:v>
                </c:pt>
                <c:pt idx="186">
                  <c:v>4.4012989948007473</c:v>
                </c:pt>
                <c:pt idx="187">
                  <c:v>4.423207910215174</c:v>
                </c:pt>
                <c:pt idx="188">
                  <c:v>4.4452197092548138</c:v>
                </c:pt>
                <c:pt idx="189">
                  <c:v>4.4673332547619165</c:v>
                </c:pt>
                <c:pt idx="190">
                  <c:v>4.4895473887921824</c:v>
                </c:pt>
                <c:pt idx="191">
                  <c:v>4.5118609328519419</c:v>
                </c:pt>
                <c:pt idx="192">
                  <c:v>4.5342726881442976</c:v>
                </c:pt>
                <c:pt idx="193">
                  <c:v>4.5567814358240497</c:v>
                </c:pt>
                <c:pt idx="194">
                  <c:v>4.5793859372613479</c:v>
                </c:pt>
                <c:pt idx="195">
                  <c:v>4.6020849343139236</c:v>
                </c:pt>
                <c:pt idx="196">
                  <c:v>4.624877149607773</c:v>
                </c:pt>
                <c:pt idx="197">
                  <c:v>4.6477612868261717</c:v>
                </c:pt>
                <c:pt idx="198">
                  <c:v>4.6707360310068804</c:v>
                </c:pt>
                <c:pt idx="199">
                  <c:v>4.6938000488473834</c:v>
                </c:pt>
                <c:pt idx="200">
                  <c:v>4.7169519890180265</c:v>
                </c:pt>
                <c:pt idx="201">
                  <c:v>4.7401904824828858</c:v>
                </c:pt>
                <c:pt idx="202">
                  <c:v>4.7635141428282086</c:v>
                </c:pt>
                <c:pt idx="203">
                  <c:v>4.7869215665982603</c:v>
                </c:pt>
                <c:pt idx="204">
                  <c:v>4.8104113336383989</c:v>
                </c:pt>
                <c:pt idx="205">
                  <c:v>4.8339820074452131</c:v>
                </c:pt>
                <c:pt idx="206">
                  <c:v>4.8576321355235113</c:v>
                </c:pt>
                <c:pt idx="207">
                  <c:v>4.8813602497500064</c:v>
                </c:pt>
                <c:pt idx="208">
                  <c:v>4.905164866743478</c:v>
                </c:pt>
                <c:pt idx="209">
                  <c:v>4.9290444882412281</c:v>
                </c:pt>
                <c:pt idx="210">
                  <c:v>4.9529976014816244</c:v>
                </c:pt>
                <c:pt idx="211">
                  <c:v>4.9770226795925154</c:v>
                </c:pt>
                <c:pt idx="212">
                  <c:v>5.001118181985321</c:v>
                </c:pt>
                <c:pt idx="213">
                  <c:v>5.0252825547545772</c:v>
                </c:pt>
                <c:pt idx="214">
                  <c:v>5.0495142310827159</c:v>
                </c:pt>
                <c:pt idx="215">
                  <c:v>5.0738116316498605</c:v>
                </c:pt>
                <c:pt idx="216">
                  <c:v>5.0981731650484061</c:v>
                </c:pt>
                <c:pt idx="217">
                  <c:v>5.122597228202169</c:v>
                </c:pt>
                <c:pt idx="218">
                  <c:v>5.1470822067898556</c:v>
                </c:pt>
                <c:pt idx="219">
                  <c:v>5.1716264756726567</c:v>
                </c:pt>
                <c:pt idx="220">
                  <c:v>5.1962283993256548</c:v>
                </c:pt>
                <c:pt idx="221">
                  <c:v>5.2208863322729098</c:v>
                </c:pt>
                <c:pt idx="222">
                  <c:v>5.2455986195258912</c:v>
                </c:pt>
                <c:pt idx="223">
                  <c:v>5.2703635970250646</c:v>
                </c:pt>
                <c:pt idx="224">
                  <c:v>5.2951795920843843</c:v>
                </c:pt>
                <c:pt idx="225">
                  <c:v>5.3200449238384246</c:v>
                </c:pt>
                <c:pt idx="226">
                  <c:v>5.3449579036919364</c:v>
                </c:pt>
                <c:pt idx="227">
                  <c:v>5.3699168357715568</c:v>
                </c:pt>
                <c:pt idx="228">
                  <c:v>5.3949200173794365</c:v>
                </c:pt>
                <c:pt idx="229">
                  <c:v>5.4199657394485392</c:v>
                </c:pt>
                <c:pt idx="230">
                  <c:v>5.445052286999351</c:v>
                </c:pt>
                <c:pt idx="231">
                  <c:v>5.4701779395977788</c:v>
                </c:pt>
                <c:pt idx="232">
                  <c:v>5.4953409718139561</c:v>
                </c:pt>
                <c:pt idx="233">
                  <c:v>5.5205396536817393</c:v>
                </c:pt>
                <c:pt idx="234">
                  <c:v>5.5457722511586356</c:v>
                </c:pt>
                <c:pt idx="235">
                  <c:v>5.5710370265859126</c:v>
                </c:pt>
                <c:pt idx="236">
                  <c:v>5.5963322391486523</c:v>
                </c:pt>
                <c:pt idx="237">
                  <c:v>5.6216561453354998</c:v>
                </c:pt>
                <c:pt idx="238">
                  <c:v>5.6470069993978829</c:v>
                </c:pt>
                <c:pt idx="239">
                  <c:v>5.6723830538084448</c:v>
                </c:pt>
                <c:pt idx="240">
                  <c:v>5.6977825597184388</c:v>
                </c:pt>
                <c:pt idx="241">
                  <c:v>5.723203767413902</c:v>
                </c:pt>
                <c:pt idx="242">
                  <c:v>5.7486449267703037</c:v>
                </c:pt>
                <c:pt idx="243">
                  <c:v>5.7741042877055087</c:v>
                </c:pt>
                <c:pt idx="244">
                  <c:v>5.7995801006307603</c:v>
                </c:pt>
                <c:pt idx="245">
                  <c:v>5.8250706168995174</c:v>
                </c:pt>
                <c:pt idx="246">
                  <c:v>5.8505740892538753</c:v>
                </c:pt>
                <c:pt idx="247">
                  <c:v>5.8760887722683819</c:v>
                </c:pt>
                <c:pt idx="248">
                  <c:v>5.9016129227910241</c:v>
                </c:pt>
                <c:pt idx="249">
                  <c:v>5.9271448003811589</c:v>
                </c:pt>
                <c:pt idx="250">
                  <c:v>5.9526826677442095</c:v>
                </c:pt>
                <c:pt idx="251">
                  <c:v>5.9782247911628854</c:v>
                </c:pt>
                <c:pt idx="252">
                  <c:v>6.0037694409247653</c:v>
                </c:pt>
                <c:pt idx="253">
                  <c:v>6.0293148917460089</c:v>
                </c:pt>
                <c:pt idx="254">
                  <c:v>6.0548594231910258</c:v>
                </c:pt>
                <c:pt idx="255">
                  <c:v>6.0804013200879128</c:v>
                </c:pt>
                <c:pt idx="256">
                  <c:v>6.1059388729394666</c:v>
                </c:pt>
                <c:pt idx="257">
                  <c:v>6.1314703783296007</c:v>
                </c:pt>
                <c:pt idx="258">
                  <c:v>6.1569941393249881</c:v>
                </c:pt>
                <c:pt idx="259">
                  <c:v>6.1825084658717637</c:v>
                </c:pt>
                <c:pt idx="260">
                  <c:v>6.2080116751871115</c:v>
                </c:pt>
                <c:pt idx="261">
                  <c:v>6.2335020921455957</c:v>
                </c:pt>
                <c:pt idx="262">
                  <c:v>6.2589780496600564</c:v>
                </c:pt>
                <c:pt idx="263">
                  <c:v>6.284437889056937</c:v>
                </c:pt>
                <c:pt idx="264">
                  <c:v>6.3098799604459144</c:v>
                </c:pt>
                <c:pt idx="265">
                  <c:v>6.335302623083634</c:v>
                </c:pt>
                <c:pt idx="266">
                  <c:v>6.3607042457314922</c:v>
                </c:pt>
                <c:pt idx="267">
                  <c:v>6.3860832070072755</c:v>
                </c:pt>
                <c:pt idx="268">
                  <c:v>6.4114378957305762</c:v>
                </c:pt>
                <c:pt idx="269">
                  <c:v>6.4367667112618321</c:v>
                </c:pt>
                <c:pt idx="270">
                  <c:v>6.4620680638349146</c:v>
                </c:pt>
                <c:pt idx="271">
                  <c:v>6.4873403748831171</c:v>
                </c:pt>
                <c:pt idx="272">
                  <c:v>6.5125820773584753</c:v>
                </c:pt>
                <c:pt idx="273">
                  <c:v>6.5377916160443172</c:v>
                </c:pt>
                <c:pt idx="274">
                  <c:v>6.5629674478609425</c:v>
                </c:pt>
                <c:pt idx="275">
                  <c:v>6.5881080421643468</c:v>
                </c:pt>
                <c:pt idx="276">
                  <c:v>6.6132118810379295</c:v>
                </c:pt>
                <c:pt idx="277">
                  <c:v>6.638277459577095</c:v>
                </c:pt>
                <c:pt idx="278">
                  <c:v>6.6633032861666761</c:v>
                </c:pt>
                <c:pt idx="279">
                  <c:v>6.6882878827511369</c:v>
                </c:pt>
                <c:pt idx="280">
                  <c:v>6.7132297850974938</c:v>
                </c:pt>
                <c:pt idx="281">
                  <c:v>6.7381275430508598</c:v>
                </c:pt>
                <c:pt idx="282">
                  <c:v>6.7629797207826483</c:v>
                </c:pt>
                <c:pt idx="283">
                  <c:v>6.7877848970313313</c:v>
                </c:pt>
                <c:pt idx="284">
                  <c:v>6.8125416653357105</c:v>
                </c:pt>
                <c:pt idx="285">
                  <c:v>6.8372486342607433</c:v>
                </c:pt>
                <c:pt idx="286">
                  <c:v>6.8619044276158121</c:v>
                </c:pt>
                <c:pt idx="287">
                  <c:v>6.8865076846654754</c:v>
                </c:pt>
                <c:pt idx="288">
                  <c:v>6.9110570603326655</c:v>
                </c:pt>
                <c:pt idx="289">
                  <c:v>6.9355512253943159</c:v>
                </c:pt>
                <c:pt idx="290">
                  <c:v>6.9599888666694358</c:v>
                </c:pt>
                <c:pt idx="291">
                  <c:v>6.9843686871996145</c:v>
                </c:pt>
                <c:pt idx="292">
                  <c:v>7.0086894064219578</c:v>
                </c:pt>
                <c:pt idx="293">
                  <c:v>7.0329497603344828</c:v>
                </c:pt>
                <c:pt idx="294">
                  <c:v>7.0571485016539759</c:v>
                </c:pt>
                <c:pt idx="295">
                  <c:v>7.0812843999663313</c:v>
                </c:pt>
                <c:pt idx="296">
                  <c:v>7.1053562418693978</c:v>
                </c:pt>
                <c:pt idx="297">
                  <c:v>7.1293628311083479</c:v>
                </c:pt>
                <c:pt idx="298">
                  <c:v>7.1533029887036461</c:v>
                </c:pt>
                <c:pt idx="299">
                  <c:v>7.1771755530715797</c:v>
                </c:pt>
                <c:pt idx="300">
                  <c:v>7.2009793801374524</c:v>
                </c:pt>
                <c:pt idx="301">
                  <c:v>7.2247133434414792</c:v>
                </c:pt>
                <c:pt idx="302">
                  <c:v>7.2483763342373839</c:v>
                </c:pt>
                <c:pt idx="303">
                  <c:v>7.2719672615838116</c:v>
                </c:pt>
                <c:pt idx="304">
                  <c:v>7.295485052428579</c:v>
                </c:pt>
                <c:pt idx="305">
                  <c:v>7.3189286516858081</c:v>
                </c:pt>
                <c:pt idx="306">
                  <c:v>7.3422970223060604</c:v>
                </c:pt>
                <c:pt idx="307">
                  <c:v>7.3655891453394711</c:v>
                </c:pt>
                <c:pt idx="308">
                  <c:v>7.3888040199919898</c:v>
                </c:pt>
                <c:pt idx="309">
                  <c:v>7.4119406636748053</c:v>
                </c:pt>
                <c:pt idx="310">
                  <c:v>7.4349981120470172</c:v>
                </c:pt>
                <c:pt idx="311">
                  <c:v>7.4579754190516088</c:v>
                </c:pt>
                <c:pt idx="312">
                  <c:v>7.4808716569448626</c:v>
                </c:pt>
                <c:pt idx="313">
                  <c:v>7.5036859163192293</c:v>
                </c:pt>
                <c:pt idx="314">
                  <c:v>7.5264173061198179</c:v>
                </c:pt>
                <c:pt idx="315">
                  <c:v>7.5490649536544865</c:v>
                </c:pt>
                <c:pt idx="316">
                  <c:v>7.5716280045977591</c:v>
                </c:pt>
                <c:pt idx="317">
                  <c:v>7.594105622988538</c:v>
                </c:pt>
                <c:pt idx="318">
                  <c:v>7.6164969912217781</c:v>
                </c:pt>
                <c:pt idx="319">
                  <c:v>7.6388013100342018</c:v>
                </c:pt>
                <c:pt idx="320">
                  <c:v>7.6610177984841581</c:v>
                </c:pt>
                <c:pt idx="321">
                  <c:v>7.6831456939256899</c:v>
                </c:pt>
                <c:pt idx="322">
                  <c:v>7.7051842519770037</c:v>
                </c:pt>
                <c:pt idx="323">
                  <c:v>7.7271327464832984</c:v>
                </c:pt>
                <c:pt idx="324">
                  <c:v>7.7489904694742275</c:v>
                </c:pt>
                <c:pt idx="325">
                  <c:v>7.770756731115962</c:v>
                </c:pt>
                <c:pt idx="326">
                  <c:v>7.7924308596580429</c:v>
                </c:pt>
                <c:pt idx="327">
                  <c:v>7.814012201375089</c:v>
                </c:pt>
                <c:pt idx="328">
                  <c:v>7.8355001205034993</c:v>
                </c:pt>
                <c:pt idx="329">
                  <c:v>7.8568939991732405</c:v>
                </c:pt>
                <c:pt idx="330">
                  <c:v>7.8781932373348367</c:v>
                </c:pt>
                <c:pt idx="331">
                  <c:v>7.8993972526816849</c:v>
                </c:pt>
                <c:pt idx="332">
                  <c:v>7.920505480567769</c:v>
                </c:pt>
                <c:pt idx="333">
                  <c:v>7.9415173739209513</c:v>
                </c:pt>
                <c:pt idx="334">
                  <c:v>7.9624324031518885</c:v>
                </c:pt>
                <c:pt idx="335">
                  <c:v>7.9832500560587336</c:v>
                </c:pt>
                <c:pt idx="336">
                  <c:v>8.0039698377276967</c:v>
                </c:pt>
                <c:pt idx="337">
                  <c:v>8.0245912704296245</c:v>
                </c:pt>
                <c:pt idx="338">
                  <c:v>8.0451138935126725</c:v>
                </c:pt>
                <c:pt idx="339">
                  <c:v>8.0655372632912012</c:v>
                </c:pt>
                <c:pt idx="340">
                  <c:v>8.0858609529310144</c:v>
                </c:pt>
                <c:pt idx="341">
                  <c:v>8.1060845523310459</c:v>
                </c:pt>
                <c:pt idx="342">
                  <c:v>8.1262076680016015</c:v>
                </c:pt>
                <c:pt idx="343">
                  <c:v>8.1462299229392894</c:v>
                </c:pt>
                <c:pt idx="344">
                  <c:v>8.1661509564987256</c:v>
                </c:pt>
                <c:pt idx="345">
                  <c:v>8.1859704242611464</c:v>
                </c:pt>
                <c:pt idx="346">
                  <c:v>8.2056879979000428</c:v>
                </c:pt>
                <c:pt idx="347">
                  <c:v>8.225303365043894</c:v>
                </c:pt>
                <c:pt idx="348">
                  <c:v>8.2448162291361591</c:v>
                </c:pt>
                <c:pt idx="349">
                  <c:v>8.2642263092925852</c:v>
                </c:pt>
                <c:pt idx="350">
                  <c:v>8.2835333401559961</c:v>
                </c:pt>
                <c:pt idx="351">
                  <c:v>8.3027370717486111</c:v>
                </c:pt>
                <c:pt idx="352">
                  <c:v>8.3218372693220459</c:v>
                </c:pt>
                <c:pt idx="353">
                  <c:v>8.3408337132050718</c:v>
                </c:pt>
                <c:pt idx="354">
                  <c:v>8.3597261986492768</c:v>
                </c:pt>
                <c:pt idx="355">
                  <c:v>8.3785145356726609</c:v>
                </c:pt>
                <c:pt idx="356">
                  <c:v>8.397198548901363</c:v>
                </c:pt>
                <c:pt idx="357">
                  <c:v>8.4157780774095254</c:v>
                </c:pt>
                <c:pt idx="358">
                  <c:v>8.4342529745574808</c:v>
                </c:pt>
                <c:pt idx="359">
                  <c:v>8.4526231078282947</c:v>
                </c:pt>
                <c:pt idx="360">
                  <c:v>8.4708883586627923</c:v>
                </c:pt>
                <c:pt idx="361">
                  <c:v>8.4890486222931827</c:v>
                </c:pt>
                <c:pt idx="362">
                  <c:v>8.5071038075753034</c:v>
                </c:pt>
                <c:pt idx="363">
                  <c:v>8.5250538368197013</c:v>
                </c:pt>
                <c:pt idx="364">
                  <c:v>8.5428986456215021</c:v>
                </c:pt>
                <c:pt idx="365">
                  <c:v>8.5606381826892726</c:v>
                </c:pt>
                <c:pt idx="366">
                  <c:v>8.5782724096728913</c:v>
                </c:pt>
                <c:pt idx="367">
                  <c:v>8.5958013009905621</c:v>
                </c:pt>
                <c:pt idx="368">
                  <c:v>8.6132248436550327</c:v>
                </c:pt>
                <c:pt idx="369">
                  <c:v>8.6305430370991054</c:v>
                </c:pt>
                <c:pt idx="370">
                  <c:v>8.6477558930005181</c:v>
                </c:pt>
                <c:pt idx="371">
                  <c:v>8.6648634351063052</c:v>
                </c:pt>
                <c:pt idx="372">
                  <c:v>8.6818656990566971</c:v>
                </c:pt>
                <c:pt idx="373">
                  <c:v>8.6987627322086141</c:v>
                </c:pt>
                <c:pt idx="374">
                  <c:v>8.7155545934588687</c:v>
                </c:pt>
                <c:pt idx="375">
                  <c:v>8.7322413530671561</c:v>
                </c:pt>
                <c:pt idx="376">
                  <c:v>8.7488230924788688</c:v>
                </c:pt>
                <c:pt idx="377">
                  <c:v>8.7652999041478346</c:v>
                </c:pt>
                <c:pt idx="378">
                  <c:v>8.781671891359025</c:v>
                </c:pt>
                <c:pt idx="379">
                  <c:v>8.7979391680513519</c:v>
                </c:pt>
                <c:pt idx="380">
                  <c:v>8.8141018586405604</c:v>
                </c:pt>
                <c:pt idx="381">
                  <c:v>8.8301600978423238</c:v>
                </c:pt>
                <c:pt idx="382">
                  <c:v>8.8461140304955777</c:v>
                </c:pt>
                <c:pt idx="383">
                  <c:v>8.8619638113861789</c:v>
                </c:pt>
                <c:pt idx="384">
                  <c:v>8.8777096050709368</c:v>
                </c:pt>
                <c:pt idx="385">
                  <c:v>8.893351585702078</c:v>
                </c:pt>
                <c:pt idx="386">
                  <c:v>8.9088899368522085</c:v>
                </c:pt>
                <c:pt idx="387">
                  <c:v>8.9243248513398008</c:v>
                </c:pt>
                <c:pt idx="388">
                  <c:v>8.9396565310553164</c:v>
                </c:pt>
                <c:pt idx="389">
                  <c:v>8.9548851867879584</c:v>
                </c:pt>
                <c:pt idx="390">
                  <c:v>8.9700110380531264</c:v>
                </c:pt>
                <c:pt idx="391">
                  <c:v>8.98503431292065</c:v>
                </c:pt>
                <c:pt idx="392">
                  <c:v>8.9999552478438059</c:v>
                </c:pt>
                <c:pt idx="393">
                  <c:v>9.014774087489176</c:v>
                </c:pt>
                <c:pt idx="394">
                  <c:v>9.0294910845674252</c:v>
                </c:pt>
                <c:pt idx="395">
                  <c:v>9.0441064996649949</c:v>
                </c:pt>
                <c:pt idx="396">
                  <c:v>9.0586206010767825</c:v>
                </c:pt>
                <c:pt idx="397">
                  <c:v>9.0730336646398442</c:v>
                </c:pt>
                <c:pt idx="398">
                  <c:v>9.0873459735681372</c:v>
                </c:pt>
                <c:pt idx="399">
                  <c:v>9.1015578182883949</c:v>
                </c:pt>
                <c:pt idx="400">
                  <c:v>9.1156694962770892</c:v>
                </c:pt>
                <c:pt idx="401">
                  <c:v>9.1296813118985902</c:v>
                </c:pt>
                <c:pt idx="402">
                  <c:v>9.1435935762445055</c:v>
                </c:pt>
                <c:pt idx="403">
                  <c:v>9.1574066069742699</c:v>
                </c:pt>
                <c:pt idx="404">
                  <c:v>9.1711207281569784</c:v>
                </c:pt>
                <c:pt idx="405">
                  <c:v>9.1847362701145094</c:v>
                </c:pt>
                <c:pt idx="406">
                  <c:v>9.1982535692659955</c:v>
                </c:pt>
                <c:pt idx="407">
                  <c:v>9.2116729679735823</c:v>
                </c:pt>
                <c:pt idx="408">
                  <c:v>9.2249948143896283</c:v>
                </c:pt>
                <c:pt idx="409">
                  <c:v>9.2382194623052278</c:v>
                </c:pt>
                <c:pt idx="410">
                  <c:v>9.2513472710002063</c:v>
                </c:pt>
                <c:pt idx="411">
                  <c:v>9.2643786050945067</c:v>
                </c:pt>
                <c:pt idx="412">
                  <c:v>9.2773138344010864</c:v>
                </c:pt>
                <c:pt idx="413">
                  <c:v>9.2901533337802249</c:v>
                </c:pt>
                <c:pt idx="414">
                  <c:v>9.3028974829954016</c:v>
                </c:pt>
                <c:pt idx="415">
                  <c:v>9.3155466665706061</c:v>
                </c:pt>
                <c:pt idx="416">
                  <c:v>9.3281012736492457</c:v>
                </c:pt>
                <c:pt idx="417">
                  <c:v>9.340561697854552</c:v>
                </c:pt>
                <c:pt idx="418">
                  <c:v>9.3529283371515604</c:v>
                </c:pt>
                <c:pt idx="419">
                  <c:v>9.3652015937106405</c:v>
                </c:pt>
                <c:pt idx="420">
                  <c:v>9.377381873772638</c:v>
                </c:pt>
                <c:pt idx="421">
                  <c:v>9.3894695875155563</c:v>
                </c:pt>
                <c:pt idx="422">
                  <c:v>9.4014651489228989</c:v>
                </c:pt>
                <c:pt idx="423">
                  <c:v>9.4133689756535723</c:v>
                </c:pt>
                <c:pt idx="424">
                  <c:v>9.4251814889134096</c:v>
                </c:pt>
                <c:pt idx="425">
                  <c:v>9.4369031133283485</c:v>
                </c:pt>
                <c:pt idx="426">
                  <c:v>9.4485342768191956</c:v>
                </c:pt>
                <c:pt idx="427">
                  <c:v>9.4600754104780513</c:v>
                </c:pt>
                <c:pt idx="428">
                  <c:v>9.4715269484463622</c:v>
                </c:pt>
                <c:pt idx="429">
                  <c:v>9.4828893277946218</c:v>
                </c:pt>
                <c:pt idx="430">
                  <c:v>9.4941629884036836</c:v>
                </c:pt>
                <c:pt idx="431">
                  <c:v>9.505348372847779</c:v>
                </c:pt>
                <c:pt idx="432">
                  <c:v>9.5164459262791077</c:v>
                </c:pt>
                <c:pt idx="433">
                  <c:v>9.5274560963141379</c:v>
                </c:pt>
                <c:pt idx="434">
                  <c:v>9.5383793329215028</c:v>
                </c:pt>
                <c:pt idx="435">
                  <c:v>9.5492160883115851</c:v>
                </c:pt>
                <c:pt idx="436">
                  <c:v>9.559966816827707</c:v>
                </c:pt>
                <c:pt idx="437">
                  <c:v>9.5706319748389603</c:v>
                </c:pt>
                <c:pt idx="438">
                  <c:v>9.5812120206347338</c:v>
                </c:pt>
                <c:pt idx="439">
                  <c:v>9.5917074143207852</c:v>
                </c:pt>
                <c:pt idx="440">
                  <c:v>9.6021186177169984</c:v>
                </c:pt>
                <c:pt idx="441">
                  <c:v>9.6124460942567556</c:v>
                </c:pt>
                <c:pt idx="442">
                  <c:v>9.6226903088879254</c:v>
                </c:pt>
                <c:pt idx="443">
                  <c:v>9.6328517279754546</c:v>
                </c:pt>
                <c:pt idx="444">
                  <c:v>9.6429308192055778</c:v>
                </c:pt>
                <c:pt idx="445">
                  <c:v>9.6529280514916191</c:v>
                </c:pt>
                <c:pt idx="446">
                  <c:v>9.6628438948814015</c:v>
                </c:pt>
                <c:pt idx="447">
                  <c:v>9.67267882046621</c:v>
                </c:pt>
                <c:pt idx="448">
                  <c:v>9.6824333002913612</c:v>
                </c:pt>
                <c:pt idx="449">
                  <c:v>9.6921078072683216</c:v>
                </c:pt>
                <c:pt idx="450">
                  <c:v>9.7017028150884013</c:v>
                </c:pt>
                <c:pt idx="451">
                  <c:v>9.7112187981379616</c:v>
                </c:pt>
                <c:pt idx="452">
                  <c:v>9.7206562314152087</c:v>
                </c:pt>
                <c:pt idx="453">
                  <c:v>9.730015590448474</c:v>
                </c:pt>
                <c:pt idx="454">
                  <c:v>9.7392973512160417</c:v>
                </c:pt>
                <c:pt idx="455">
                  <c:v>9.7485019900674565</c:v>
                </c:pt>
                <c:pt idx="456">
                  <c:v>9.757629983646348</c:v>
                </c:pt>
                <c:pt idx="457">
                  <c:v>9.7666818088147487</c:v>
                </c:pt>
                <c:pt idx="458">
                  <c:v>9.7756579425788317</c:v>
                </c:pt>
                <c:pt idx="459">
                  <c:v>9.7845588620161781</c:v>
                </c:pt>
                <c:pt idx="460">
                  <c:v>9.7933850442044381</c:v>
                </c:pt>
                <c:pt idx="461">
                  <c:v>9.8021369661514548</c:v>
                </c:pt>
                <c:pt idx="462">
                  <c:v>9.8108151047268084</c:v>
                </c:pt>
                <c:pt idx="463">
                  <c:v>9.8194199365947537</c:v>
                </c:pt>
                <c:pt idx="464">
                  <c:v>9.8279519381485798</c:v>
                </c:pt>
                <c:pt idx="465">
                  <c:v>9.8364115854463225</c:v>
                </c:pt>
                <c:pt idx="466">
                  <c:v>9.8447993541478667</c:v>
                </c:pt>
                <c:pt idx="467">
                  <c:v>9.8531157194534149</c:v>
                </c:pt>
                <c:pt idx="468">
                  <c:v>9.8613611560432517</c:v>
                </c:pt>
                <c:pt idx="469">
                  <c:v>9.8695361380188942</c:v>
                </c:pt>
                <c:pt idx="470">
                  <c:v>9.8776411388455099</c:v>
                </c:pt>
                <c:pt idx="471">
                  <c:v>9.885676631295663</c:v>
                </c:pt>
                <c:pt idx="472">
                  <c:v>9.8936430873943273</c:v>
                </c:pt>
                <c:pt idx="473">
                  <c:v>9.9015409783651762</c:v>
                </c:pt>
                <c:pt idx="474">
                  <c:v>9.9093707745781359</c:v>
                </c:pt>
                <c:pt idx="475">
                  <c:v>9.9171329454981674</c:v>
                </c:pt>
                <c:pt idx="476">
                  <c:v>9.9248279596352855</c:v>
                </c:pt>
                <c:pt idx="477">
                  <c:v>9.9324562844957747</c:v>
                </c:pt>
                <c:pt idx="478">
                  <c:v>9.9400183865346179</c:v>
                </c:pt>
                <c:pt idx="479">
                  <c:v>9.9475147311091128</c:v>
                </c:pt>
                <c:pt idx="480">
                  <c:v>9.9549457824336223</c:v>
                </c:pt>
                <c:pt idx="481">
                  <c:v>9.9623120035355122</c:v>
                </c:pt>
                <c:pt idx="482">
                  <c:v>9.9696138562122094</c:v>
                </c:pt>
                <c:pt idx="483">
                  <c:v>9.9768518009893796</c:v>
                </c:pt>
                <c:pt idx="484">
                  <c:v>9.9840262970802378</c:v>
                </c:pt>
                <c:pt idx="485">
                  <c:v>9.9911378023459108</c:v>
                </c:pt>
                <c:pt idx="486">
                  <c:v>9.9981867732569008</c:v>
                </c:pt>
                <c:pt idx="487">
                  <c:v>10.005173664855619</c:v>
                </c:pt>
                <c:pt idx="488">
                  <c:v>10.012098930719951</c:v>
                </c:pt>
                <c:pt idx="489">
                  <c:v>10.018963022927858</c:v>
                </c:pt>
                <c:pt idx="490">
                  <c:v>10.025766392023003</c:v>
                </c:pt>
                <c:pt idx="491">
                  <c:v>10.032509486981366</c:v>
                </c:pt>
                <c:pt idx="492">
                  <c:v>10.039192755178874</c:v>
                </c:pt>
                <c:pt idx="493">
                  <c:v>10.045816642359966</c:v>
                </c:pt>
                <c:pt idx="494">
                  <c:v>10.05238159260715</c:v>
                </c:pt>
                <c:pt idx="495">
                  <c:v>10.058888048311495</c:v>
                </c:pt>
                <c:pt idx="496">
                  <c:v>10.065336450144041</c:v>
                </c:pt>
                <c:pt idx="497">
                  <c:v>10.071727237028128</c:v>
                </c:pt>
                <c:pt idx="498">
                  <c:v>10.07806084611266</c:v>
                </c:pt>
                <c:pt idx="499">
                  <c:v>10.084337712746185</c:v>
                </c:pt>
                <c:pt idx="500">
                  <c:v>10.090558270451918</c:v>
                </c:pt>
                <c:pt idx="501">
                  <c:v>10.096722950903587</c:v>
                </c:pt>
                <c:pt idx="502">
                  <c:v>10.10283218390212</c:v>
                </c:pt>
                <c:pt idx="503">
                  <c:v>10.108886397353176</c:v>
                </c:pt>
                <c:pt idx="504">
                  <c:v>10.114886017245489</c:v>
                </c:pt>
                <c:pt idx="505">
                  <c:v>10.120831467630008</c:v>
                </c:pt>
                <c:pt idx="506">
                  <c:v>10.126723170599835</c:v>
                </c:pt>
                <c:pt idx="507">
                  <c:v>10.132561546270928</c:v>
                </c:pt>
                <c:pt idx="508">
                  <c:v>10.138347012763571</c:v>
                </c:pt>
                <c:pt idx="509">
                  <c:v>10.144079986184593</c:v>
                </c:pt>
                <c:pt idx="510">
                  <c:v>10.149760880610323</c:v>
                </c:pt>
                <c:pt idx="511">
                  <c:v>10.155390108070272</c:v>
                </c:pt>
                <c:pt idx="512">
                  <c:v>10.160968078531489</c:v>
                </c:pt>
                <c:pt idx="513">
                  <c:v>10.166495199883681</c:v>
                </c:pt>
                <c:pt idx="514">
                  <c:v>10.171971877924939</c:v>
                </c:pt>
                <c:pt idx="515">
                  <c:v>10.177398516348198</c:v>
                </c:pt>
                <c:pt idx="516">
                  <c:v>10.18277551672832</c:v>
                </c:pt>
                <c:pt idx="517">
                  <c:v>10.188103278509818</c:v>
                </c:pt>
                <c:pt idx="518">
                  <c:v>10.193382198995252</c:v>
                </c:pt>
                <c:pt idx="519">
                  <c:v>10.198612673334196</c:v>
                </c:pt>
                <c:pt idx="520">
                  <c:v>10.203795094512859</c:v>
                </c:pt>
                <c:pt idx="521">
                  <c:v>10.208929853344273</c:v>
                </c:pt>
                <c:pt idx="522">
                  <c:v>10.214017338459072</c:v>
                </c:pt>
                <c:pt idx="523">
                  <c:v>10.21905793629686</c:v>
                </c:pt>
                <c:pt idx="524">
                  <c:v>10.224052031098129</c:v>
                </c:pt>
                <c:pt idx="525">
                  <c:v>10.229000004896715</c:v>
                </c:pt>
                <c:pt idx="526">
                  <c:v>10.233902237512833</c:v>
                </c:pt>
                <c:pt idx="527">
                  <c:v>10.238759106546595</c:v>
                </c:pt>
                <c:pt idx="528">
                  <c:v>10.243570987372077</c:v>
                </c:pt>
                <c:pt idx="529">
                  <c:v>10.248338253131877</c:v>
                </c:pt>
                <c:pt idx="530">
                  <c:v>10.253061274732179</c:v>
                </c:pt>
                <c:pt idx="531">
                  <c:v>10.257740420838296</c:v>
                </c:pt>
                <c:pt idx="532">
                  <c:v>10.262376057870682</c:v>
                </c:pt>
                <c:pt idx="533">
                  <c:v>10.26696855000143</c:v>
                </c:pt>
                <c:pt idx="534">
                  <c:v>10.271518259151204</c:v>
                </c:pt>
                <c:pt idx="535">
                  <c:v>10.276025544986616</c:v>
                </c:pt>
                <c:pt idx="536">
                  <c:v>10.28049076491806</c:v>
                </c:pt>
                <c:pt idx="537">
                  <c:v>10.28491427409794</c:v>
                </c:pt>
                <c:pt idx="538">
                  <c:v>10.289296425419337</c:v>
                </c:pt>
                <c:pt idx="539">
                  <c:v>10.293637569515052</c:v>
                </c:pt>
                <c:pt idx="540">
                  <c:v>10.297938054757118</c:v>
                </c:pt>
                <c:pt idx="541">
                  <c:v>10.302198227256575</c:v>
                </c:pt>
                <c:pt idx="542">
                  <c:v>10.306418430863758</c:v>
                </c:pt>
                <c:pt idx="543">
                  <c:v>10.310599007168854</c:v>
                </c:pt>
                <c:pt idx="544">
                  <c:v>10.314740295502865</c:v>
                </c:pt>
                <c:pt idx="545">
                  <c:v>10.318842632938928</c:v>
                </c:pt>
                <c:pt idx="546">
                  <c:v>10.322906354293945</c:v>
                </c:pt>
                <c:pt idx="547">
                  <c:v>10.326931792130569</c:v>
                </c:pt>
                <c:pt idx="548">
                  <c:v>10.330919276759523</c:v>
                </c:pt>
                <c:pt idx="549">
                  <c:v>10.334869136242219</c:v>
                </c:pt>
                <c:pt idx="550">
                  <c:v>10.338781696393692</c:v>
                </c:pt>
                <c:pt idx="551">
                  <c:v>10.342657280785851</c:v>
                </c:pt>
                <c:pt idx="552">
                  <c:v>10.346496210750999</c:v>
                </c:pt>
                <c:pt idx="553">
                  <c:v>10.350298805385663</c:v>
                </c:pt>
                <c:pt idx="554">
                  <c:v>10.354065381554673</c:v>
                </c:pt>
                <c:pt idx="555">
                  <c:v>10.357796253895554</c:v>
                </c:pt>
                <c:pt idx="556">
                  <c:v>10.361491734823151</c:v>
                </c:pt>
                <c:pt idx="557">
                  <c:v>10.365152134534508</c:v>
                </c:pt>
                <c:pt idx="558">
                  <c:v>10.368777761014027</c:v>
                </c:pt>
                <c:pt idx="559">
                  <c:v>10.372368920038831</c:v>
                </c:pt>
                <c:pt idx="560">
                  <c:v>10.375925915184396</c:v>
                </c:pt>
                <c:pt idx="561">
                  <c:v>10.379449047830391</c:v>
                </c:pt>
                <c:pt idx="562">
                  <c:v>10.382938617166765</c:v>
                </c:pt>
                <c:pt idx="563">
                  <c:v>10.386394920199997</c:v>
                </c:pt>
                <c:pt idx="564">
                  <c:v>10.389818251759639</c:v>
                </c:pt>
                <c:pt idx="565">
                  <c:v>10.393208904504963</c:v>
                </c:pt>
                <c:pt idx="566">
                  <c:v>10.396567168931909</c:v>
                </c:pt>
                <c:pt idx="567">
                  <c:v>10.399893333380131</c:v>
                </c:pt>
                <c:pt idx="568">
                  <c:v>10.403187684040301</c:v>
                </c:pt>
                <c:pt idx="569">
                  <c:v>10.406450504961533</c:v>
                </c:pt>
                <c:pt idx="570">
                  <c:v>10.409682078059031</c:v>
                </c:pt>
                <c:pt idx="571">
                  <c:v>10.412882683121868</c:v>
                </c:pt>
                <c:pt idx="572">
                  <c:v>10.416052597820954</c:v>
                </c:pt>
                <c:pt idx="573">
                  <c:v>10.419192097717129</c:v>
                </c:pt>
                <c:pt idx="574">
                  <c:v>10.422301456269466</c:v>
                </c:pt>
                <c:pt idx="575">
                  <c:v>10.425380944843628</c:v>
                </c:pt>
                <c:pt idx="576">
                  <c:v>10.428430832720473</c:v>
                </c:pt>
                <c:pt idx="577">
                  <c:v>10.431451387104701</c:v>
                </c:pt>
                <c:pt idx="578">
                  <c:v>10.434442873133705</c:v>
                </c:pt>
                <c:pt idx="579">
                  <c:v>10.437405553886499</c:v>
                </c:pt>
                <c:pt idx="580">
                  <c:v>10.44033969039279</c:v>
                </c:pt>
                <c:pt idx="581">
                  <c:v>10.443245541642174</c:v>
                </c:pt>
                <c:pt idx="582">
                  <c:v>10.446123364593419</c:v>
                </c:pt>
                <c:pt idx="583">
                  <c:v>10.448973414183872</c:v>
                </c:pt>
                <c:pt idx="584">
                  <c:v>10.45179594333899</c:v>
                </c:pt>
                <c:pt idx="585">
                  <c:v>10.454591202981916</c:v>
                </c:pt>
                <c:pt idx="586">
                  <c:v>10.457359442043224</c:v>
                </c:pt>
                <c:pt idx="587">
                  <c:v>10.460100907470672</c:v>
                </c:pt>
                <c:pt idx="588">
                  <c:v>10.462815844239106</c:v>
                </c:pt>
                <c:pt idx="589">
                  <c:v>10.465504495360438</c:v>
                </c:pt>
                <c:pt idx="590">
                  <c:v>10.468167101893677</c:v>
                </c:pt>
                <c:pt idx="591">
                  <c:v>10.470803902955037</c:v>
                </c:pt>
                <c:pt idx="592">
                  <c:v>10.473415135728157</c:v>
                </c:pt>
                <c:pt idx="593">
                  <c:v>10.476001035474336</c:v>
                </c:pt>
                <c:pt idx="594">
                  <c:v>10.478561835542887</c:v>
                </c:pt>
                <c:pt idx="595">
                  <c:v>10.481097767381499</c:v>
                </c:pt>
                <c:pt idx="596">
                  <c:v>10.48360906054668</c:v>
                </c:pt>
                <c:pt idx="597">
                  <c:v>10.486095942714279</c:v>
                </c:pt>
                <c:pt idx="598">
                  <c:v>10.488558639690016</c:v>
                </c:pt>
                <c:pt idx="599">
                  <c:v>10.490997375420083</c:v>
                </c:pt>
                <c:pt idx="600">
                  <c:v>10.493412372001796</c:v>
                </c:pt>
                <c:pt idx="601">
                  <c:v>10.495803849694269</c:v>
                </c:pt>
                <c:pt idx="602">
                  <c:v>10.498172026929137</c:v>
                </c:pt>
                <c:pt idx="603">
                  <c:v>10.500517120321334</c:v>
                </c:pt>
                <c:pt idx="604">
                  <c:v>10.502839344679852</c:v>
                </c:pt>
                <c:pt idx="605">
                  <c:v>10.505138913018605</c:v>
                </c:pt>
                <c:pt idx="606">
                  <c:v>10.507416036567243</c:v>
                </c:pt>
                <c:pt idx="607">
                  <c:v>10.50967092478205</c:v>
                </c:pt>
                <c:pt idx="608">
                  <c:v>10.511903785356836</c:v>
                </c:pt>
                <c:pt idx="609">
                  <c:v>10.51411482423385</c:v>
                </c:pt>
                <c:pt idx="610">
                  <c:v>10.516304245614734</c:v>
                </c:pt>
                <c:pt idx="611">
                  <c:v>10.518472251971446</c:v>
                </c:pt>
                <c:pt idx="612">
                  <c:v>10.520619044057248</c:v>
                </c:pt>
                <c:pt idx="613">
                  <c:v>10.522744820917673</c:v>
                </c:pt>
                <c:pt idx="614">
                  <c:v>10.524849779901494</c:v>
                </c:pt>
                <c:pt idx="615">
                  <c:v>10.526934116671736</c:v>
                </c:pt>
                <c:pt idx="616">
                  <c:v>10.528998025216655</c:v>
                </c:pt>
                <c:pt idx="617">
                  <c:v>10.531041697860729</c:v>
                </c:pt>
                <c:pt idx="618">
                  <c:v>10.533065325275668</c:v>
                </c:pt>
                <c:pt idx="619">
                  <c:v>10.535069096491387</c:v>
                </c:pt>
                <c:pt idx="620">
                  <c:v>10.537053198907007</c:v>
                </c:pt>
                <c:pt idx="621">
                  <c:v>10.539017818301843</c:v>
                </c:pt>
                <c:pt idx="622">
                  <c:v>10.540963138846365</c:v>
                </c:pt>
                <c:pt idx="623">
                  <c:v>10.542889343113163</c:v>
                </c:pt>
                <c:pt idx="624">
                  <c:v>10.544796612087925</c:v>
                </c:pt>
                <c:pt idx="625">
                  <c:v>10.546685125180346</c:v>
                </c:pt>
                <c:pt idx="626">
                  <c:v>10.548555060235099</c:v>
                </c:pt>
                <c:pt idx="627">
                  <c:v>10.550406593542696</c:v>
                </c:pt>
                <c:pt idx="628">
                  <c:v>10.55223989985042</c:v>
                </c:pt>
                <c:pt idx="629">
                  <c:v>10.554055152373177</c:v>
                </c:pt>
                <c:pt idx="630">
                  <c:v>10.555852522804383</c:v>
                </c:pt>
                <c:pt idx="631">
                  <c:v>10.557632181326756</c:v>
                </c:pt>
                <c:pt idx="632">
                  <c:v>10.559394296623164</c:v>
                </c:pt>
                <c:pt idx="633">
                  <c:v>10.561139035887379</c:v>
                </c:pt>
                <c:pt idx="634">
                  <c:v>10.562866564834863</c:v>
                </c:pt>
                <c:pt idx="635">
                  <c:v>10.564577047713488</c:v>
                </c:pt>
                <c:pt idx="636">
                  <c:v>10.566270647314237</c:v>
                </c:pt>
                <c:pt idx="637">
                  <c:v>10.567947524981896</c:v>
                </c:pt>
                <c:pt idx="638">
                  <c:v>10.569607840625679</c:v>
                </c:pt>
                <c:pt idx="639">
                  <c:v>10.571251752729857</c:v>
                </c:pt>
                <c:pt idx="640">
                  <c:v>10.572879418364334</c:v>
                </c:pt>
                <c:pt idx="641">
                  <c:v>10.574490993195184</c:v>
                </c:pt>
                <c:pt idx="642">
                  <c:v>10.57608663149519</c:v>
                </c:pt>
                <c:pt idx="643">
                  <c:v>10.577666486154282</c:v>
                </c:pt>
                <c:pt idx="644">
                  <c:v>10.579230708690019</c:v>
                </c:pt>
                <c:pt idx="645">
                  <c:v>10.58077944925796</c:v>
                </c:pt>
                <c:pt idx="646">
                  <c:v>10.582312856662039</c:v>
                </c:pt>
                <c:pt idx="647">
                  <c:v>10.583831078364899</c:v>
                </c:pt>
                <c:pt idx="648">
                  <c:v>10.585334260498158</c:v>
                </c:pt>
                <c:pt idx="649">
                  <c:v>10.586822547872668</c:v>
                </c:pt>
                <c:pt idx="650">
                  <c:v>10.588296083988727</c:v>
                </c:pt>
                <c:pt idx="651">
                  <c:v>10.589755011046215</c:v>
                </c:pt>
                <c:pt idx="652">
                  <c:v>10.591199469954717</c:v>
                </c:pt>
                <c:pt idx="653">
                  <c:v>10.592629600343621</c:v>
                </c:pt>
                <c:pt idx="654">
                  <c:v>10.594045540572118</c:v>
                </c:pt>
                <c:pt idx="655">
                  <c:v>10.595447427739199</c:v>
                </c:pt>
                <c:pt idx="656">
                  <c:v>10.596835397693606</c:v>
                </c:pt>
                <c:pt idx="657">
                  <c:v>10.598209585043701</c:v>
                </c:pt>
                <c:pt idx="658">
                  <c:v>10.599570123167336</c:v>
                </c:pt>
                <c:pt idx="659">
                  <c:v>10.600917144221629</c:v>
                </c:pt>
                <c:pt idx="660">
                  <c:v>10.602250779152737</c:v>
                </c:pt>
                <c:pt idx="661">
                  <c:v>10.603571157705556</c:v>
                </c:pt>
                <c:pt idx="662">
                  <c:v>10.604878408433365</c:v>
                </c:pt>
                <c:pt idx="663">
                  <c:v>10.606172658707443</c:v>
                </c:pt>
                <c:pt idx="664">
                  <c:v>10.607454034726612</c:v>
                </c:pt>
                <c:pt idx="665">
                  <c:v>10.608722661526766</c:v>
                </c:pt>
                <c:pt idx="666">
                  <c:v>10.609978662990319</c:v>
                </c:pt>
                <c:pt idx="667">
                  <c:v>10.611222161855583</c:v>
                </c:pt>
                <c:pt idx="668">
                  <c:v>10.612453279726179</c:v>
                </c:pt>
                <c:pt idx="669">
                  <c:v>10.613672137080286</c:v>
                </c:pt>
                <c:pt idx="670">
                  <c:v>10.614878853279933</c:v>
                </c:pt>
                <c:pt idx="671">
                  <c:v>10.616073546580171</c:v>
                </c:pt>
                <c:pt idx="672">
                  <c:v>10.617256334138254</c:v>
                </c:pt>
                <c:pt idx="673">
                  <c:v>10.618427332022698</c:v>
                </c:pt>
                <c:pt idx="674">
                  <c:v>10.619586655222349</c:v>
                </c:pt>
                <c:pt idx="675">
                  <c:v>10.620734417655374</c:v>
                </c:pt>
                <c:pt idx="676">
                  <c:v>10.621870732178191</c:v>
                </c:pt>
                <c:pt idx="677">
                  <c:v>10.622995710594353</c:v>
                </c:pt>
                <c:pt idx="678">
                  <c:v>10.624109463663391</c:v>
                </c:pt>
                <c:pt idx="679">
                  <c:v>10.625212101109579</c:v>
                </c:pt>
                <c:pt idx="680">
                  <c:v>10.626303731630667</c:v>
                </c:pt>
                <c:pt idx="681">
                  <c:v>10.627384462906548</c:v>
                </c:pt>
                <c:pt idx="682">
                  <c:v>10.628454401607875</c:v>
                </c:pt>
                <c:pt idx="683">
                  <c:v>10.62951365340464</c:v>
                </c:pt>
                <c:pt idx="684">
                  <c:v>10.630562322974647</c:v>
                </c:pt>
                <c:pt idx="685">
                  <c:v>10.631600514012003</c:v>
                </c:pt>
                <c:pt idx="686">
                  <c:v>10.632628329235498</c:v>
                </c:pt>
                <c:pt idx="687">
                  <c:v>10.633645870396972</c:v>
                </c:pt>
                <c:pt idx="688">
                  <c:v>10.634653238289573</c:v>
                </c:pt>
                <c:pt idx="689">
                  <c:v>10.635650532756035</c:v>
                </c:pt>
                <c:pt idx="690">
                  <c:v>10.636637852696825</c:v>
                </c:pt>
                <c:pt idx="691">
                  <c:v>10.637615296078305</c:v>
                </c:pt>
                <c:pt idx="692">
                  <c:v>10.638582959940788</c:v>
                </c:pt>
                <c:pt idx="693">
                  <c:v>10.639540940406558</c:v>
                </c:pt>
                <c:pt idx="694">
                  <c:v>10.640489332687842</c:v>
                </c:pt>
                <c:pt idx="695">
                  <c:v>10.641428231094721</c:v>
                </c:pt>
                <c:pt idx="696">
                  <c:v>10.642357729042999</c:v>
                </c:pt>
                <c:pt idx="697">
                  <c:v>10.64327791906198</c:v>
                </c:pt>
                <c:pt idx="698">
                  <c:v>10.644188892802244</c:v>
                </c:pt>
                <c:pt idx="699">
                  <c:v>10.645090741043337</c:v>
                </c:pt>
                <c:pt idx="700">
                  <c:v>10.645983553701392</c:v>
                </c:pt>
                <c:pt idx="701">
                  <c:v>10.646867419836745</c:v>
                </c:pt>
                <c:pt idx="702">
                  <c:v>10.647742427661459</c:v>
                </c:pt>
                <c:pt idx="703">
                  <c:v>10.648608664546796</c:v>
                </c:pt>
                <c:pt idx="704">
                  <c:v>10.649466217030653</c:v>
                </c:pt>
                <c:pt idx="705">
                  <c:v>10.650315170824939</c:v>
                </c:pt>
                <c:pt idx="706">
                  <c:v>10.651155610822876</c:v>
                </c:pt>
                <c:pt idx="707">
                  <c:v>10.651987621106286</c:v>
                </c:pt>
                <c:pt idx="708">
                  <c:v>10.652811284952801</c:v>
                </c:pt>
                <c:pt idx="709">
                  <c:v>10.653626684843012</c:v>
                </c:pt>
                <c:pt idx="710">
                  <c:v>10.654433902467588</c:v>
                </c:pt>
                <c:pt idx="711">
                  <c:v>10.655233018734325</c:v>
                </c:pt>
                <c:pt idx="712">
                  <c:v>10.65602411377516</c:v>
                </c:pt>
                <c:pt idx="713">
                  <c:v>10.656807266953102</c:v>
                </c:pt>
                <c:pt idx="714">
                  <c:v>10.657582556869151</c:v>
                </c:pt>
                <c:pt idx="715">
                  <c:v>10.658350061369134</c:v>
                </c:pt>
                <c:pt idx="716">
                  <c:v>10.659109857550487</c:v>
                </c:pt>
                <c:pt idx="717">
                  <c:v>10.65986202176903</c:v>
                </c:pt>
                <c:pt idx="718">
                  <c:v>10.660606629645624</c:v>
                </c:pt>
                <c:pt idx="719">
                  <c:v>10.661343756072835</c:v>
                </c:pt>
                <c:pt idx="720">
                  <c:v>10.662073475221511</c:v>
                </c:pt>
                <c:pt idx="721">
                  <c:v>10.66279586054732</c:v>
                </c:pt>
                <c:pt idx="722">
                  <c:v>10.663510984797252</c:v>
                </c:pt>
                <c:pt idx="723">
                  <c:v>10.664218920016033</c:v>
                </c:pt>
                <c:pt idx="724">
                  <c:v>10.664919737552534</c:v>
                </c:pt>
                <c:pt idx="725">
                  <c:v>10.665613508066084</c:v>
                </c:pt>
                <c:pt idx="726">
                  <c:v>10.666300301532793</c:v>
                </c:pt>
                <c:pt idx="727">
                  <c:v>10.666980187251742</c:v>
                </c:pt>
                <c:pt idx="728">
                  <c:v>10.667653233851219</c:v>
                </c:pt>
                <c:pt idx="729">
                  <c:v>10.668319509294818</c:v>
                </c:pt>
                <c:pt idx="730">
                  <c:v>10.66897908088756</c:v>
                </c:pt>
                <c:pt idx="731">
                  <c:v>10.669632015281913</c:v>
                </c:pt>
                <c:pt idx="732">
                  <c:v>10.670278378483786</c:v>
                </c:pt>
                <c:pt idx="733">
                  <c:v>10.670918235858501</c:v>
                </c:pt>
                <c:pt idx="734">
                  <c:v>10.671551652136653</c:v>
                </c:pt>
                <c:pt idx="735">
                  <c:v>10.67217869141998</c:v>
                </c:pt>
                <c:pt idx="736">
                  <c:v>10.672799417187164</c:v>
                </c:pt>
                <c:pt idx="737">
                  <c:v>10.673413892299578</c:v>
                </c:pt>
                <c:pt idx="738">
                  <c:v>10.674022179006997</c:v>
                </c:pt>
                <c:pt idx="739">
                  <c:v>10.674624338953265</c:v>
                </c:pt>
                <c:pt idx="740">
                  <c:v>10.675220433181895</c:v>
                </c:pt>
                <c:pt idx="741">
                  <c:v>10.675810522141656</c:v>
                </c:pt>
                <c:pt idx="742">
                  <c:v>10.676394665692076</c:v>
                </c:pt>
                <c:pt idx="743">
                  <c:v>10.676972923108934</c:v>
                </c:pt>
                <c:pt idx="744">
                  <c:v>10.67754535308968</c:v>
                </c:pt>
                <c:pt idx="745">
                  <c:v>10.678112013758827</c:v>
                </c:pt>
                <c:pt idx="746">
                  <c:v>10.6786729626733</c:v>
                </c:pt>
                <c:pt idx="747">
                  <c:v>10.679228256827706</c:v>
                </c:pt>
                <c:pt idx="748">
                  <c:v>10.679777952659624</c:v>
                </c:pt>
                <c:pt idx="749">
                  <c:v>10.680322106054764</c:v>
                </c:pt>
                <c:pt idx="750">
                  <c:v>10.68086077235219</c:v>
                </c:pt>
                <c:pt idx="751">
                  <c:v>10.681394006349393</c:v>
                </c:pt>
                <c:pt idx="752">
                  <c:v>10.681921862307391</c:v>
                </c:pt>
                <c:pt idx="753">
                  <c:v>10.682444393955748</c:v>
                </c:pt>
                <c:pt idx="754">
                  <c:v>10.682961654497589</c:v>
                </c:pt>
                <c:pt idx="755">
                  <c:v>10.683473696614524</c:v>
                </c:pt>
                <c:pt idx="756">
                  <c:v>10.683980572471565</c:v>
                </c:pt>
                <c:pt idx="757">
                  <c:v>10.684482333721991</c:v>
                </c:pt>
                <c:pt idx="758">
                  <c:v>10.684979031512189</c:v>
                </c:pt>
                <c:pt idx="759">
                  <c:v>10.685470716486385</c:v>
                </c:pt>
                <c:pt idx="760">
                  <c:v>10.685957438791444</c:v>
                </c:pt>
                <c:pt idx="761">
                  <c:v>10.686439248081534</c:v>
                </c:pt>
                <c:pt idx="762">
                  <c:v>10.686916193522791</c:v>
                </c:pt>
                <c:pt idx="763">
                  <c:v>10.687388323797933</c:v>
                </c:pt>
                <c:pt idx="764">
                  <c:v>10.687855687110861</c:v>
                </c:pt>
                <c:pt idx="765">
                  <c:v>10.688318331191176</c:v>
                </c:pt>
                <c:pt idx="766">
                  <c:v>10.688776303298678</c:v>
                </c:pt>
                <c:pt idx="767">
                  <c:v>10.689229650227841</c:v>
                </c:pt>
                <c:pt idx="768">
                  <c:v>10.689678418312219</c:v>
                </c:pt>
                <c:pt idx="769">
                  <c:v>10.69012265342884</c:v>
                </c:pt>
                <c:pt idx="770">
                  <c:v>10.690562401002545</c:v>
                </c:pt>
                <c:pt idx="771">
                  <c:v>10.690997706010283</c:v>
                </c:pt>
                <c:pt idx="772">
                  <c:v>10.691428612985401</c:v>
                </c:pt>
                <c:pt idx="773">
                  <c:v>10.691855166021853</c:v>
                </c:pt>
                <c:pt idx="774">
                  <c:v>10.692277408778409</c:v>
                </c:pt>
                <c:pt idx="775">
                  <c:v>10.6926953844828</c:v>
                </c:pt>
                <c:pt idx="776">
                  <c:v>10.693109135935835</c:v>
                </c:pt>
                <c:pt idx="777">
                  <c:v>10.693518705515491</c:v>
                </c:pt>
                <c:pt idx="778">
                  <c:v>10.693924135180964</c:v>
                </c:pt>
                <c:pt idx="779">
                  <c:v>10.694325466476663</c:v>
                </c:pt>
                <c:pt idx="780">
                  <c:v>10.694722740536193</c:v>
                </c:pt>
                <c:pt idx="781">
                  <c:v>10.695115998086298</c:v>
                </c:pt>
                <c:pt idx="782">
                  <c:v>10.695505279450753</c:v>
                </c:pt>
                <c:pt idx="783">
                  <c:v>10.695890624554242</c:v>
                </c:pt>
                <c:pt idx="784">
                  <c:v>10.696272072926185</c:v>
                </c:pt>
                <c:pt idx="785">
                  <c:v>10.696649663704545</c:v>
                </c:pt>
                <c:pt idx="786">
                  <c:v>10.69702343563959</c:v>
                </c:pt>
                <c:pt idx="787">
                  <c:v>10.697393427097619</c:v>
                </c:pt>
                <c:pt idx="788">
                  <c:v>10.69775967606466</c:v>
                </c:pt>
                <c:pt idx="789">
                  <c:v>10.698122220150147</c:v>
                </c:pt>
                <c:pt idx="790">
                  <c:v>10.69848109659053</c:v>
                </c:pt>
                <c:pt idx="791">
                  <c:v>10.6988363422529</c:v>
                </c:pt>
                <c:pt idx="792">
                  <c:v>10.699187993638517</c:v>
                </c:pt>
                <c:pt idx="793">
                  <c:v>10.699536086886383</c:v>
                </c:pt>
                <c:pt idx="794">
                  <c:v>10.699880657776713</c:v>
                </c:pt>
                <c:pt idx="795">
                  <c:v>10.700221741734421</c:v>
                </c:pt>
                <c:pt idx="796">
                  <c:v>10.700559373832551</c:v>
                </c:pt>
                <c:pt idx="797">
                  <c:v>10.700893588795676</c:v>
                </c:pt>
                <c:pt idx="798">
                  <c:v>10.701224421003293</c:v>
                </c:pt>
                <c:pt idx="799">
                  <c:v>10.70155190449314</c:v>
                </c:pt>
                <c:pt idx="800">
                  <c:v>10.701876072964527</c:v>
                </c:pt>
                <c:pt idx="801">
                  <c:v>10.702196959781624</c:v>
                </c:pt>
                <c:pt idx="802">
                  <c:v>10.702514597976684</c:v>
                </c:pt>
                <c:pt idx="803">
                  <c:v>10.702829020253308</c:v>
                </c:pt>
                <c:pt idx="804">
                  <c:v>10.703140258989595</c:v>
                </c:pt>
                <c:pt idx="805">
                  <c:v>10.703448346241348</c:v>
                </c:pt>
                <c:pt idx="806">
                  <c:v>10.703753313745164</c:v>
                </c:pt>
                <c:pt idx="807">
                  <c:v>10.704055192921576</c:v>
                </c:pt>
                <c:pt idx="808">
                  <c:v>10.704354014878113</c:v>
                </c:pt>
                <c:pt idx="809">
                  <c:v>10.704649810412349</c:v>
                </c:pt>
                <c:pt idx="810">
                  <c:v>10.704942610014918</c:v>
                </c:pt>
                <c:pt idx="811">
                  <c:v>10.705232443872525</c:v>
                </c:pt>
                <c:pt idx="812">
                  <c:v>10.705519341870886</c:v>
                </c:pt>
                <c:pt idx="813">
                  <c:v>10.705803333597686</c:v>
                </c:pt>
                <c:pt idx="814">
                  <c:v>10.706084448345472</c:v>
                </c:pt>
                <c:pt idx="815">
                  <c:v>10.706362715114533</c:v>
                </c:pt>
                <c:pt idx="816">
                  <c:v>10.706638162615782</c:v>
                </c:pt>
                <c:pt idx="817">
                  <c:v>10.706910819273553</c:v>
                </c:pt>
                <c:pt idx="818">
                  <c:v>10.707180713228407</c:v>
                </c:pt>
                <c:pt idx="819">
                  <c:v>10.707447872339944</c:v>
                </c:pt>
                <c:pt idx="820">
                  <c:v>10.707712324189494</c:v>
                </c:pt>
                <c:pt idx="821">
                  <c:v>10.707974096082889</c:v>
                </c:pt>
                <c:pt idx="822">
                  <c:v>10.708233215053149</c:v>
                </c:pt>
                <c:pt idx="823">
                  <c:v>10.708489707863134</c:v>
                </c:pt>
                <c:pt idx="824">
                  <c:v>10.70874360100823</c:v>
                </c:pt>
                <c:pt idx="825">
                  <c:v>10.708994920718936</c:v>
                </c:pt>
                <c:pt idx="826">
                  <c:v>10.709243692963483</c:v>
                </c:pt>
                <c:pt idx="827">
                  <c:v>10.709489943450404</c:v>
                </c:pt>
                <c:pt idx="828">
                  <c:v>10.709733697631073</c:v>
                </c:pt>
                <c:pt idx="829">
                  <c:v>10.70997498070226</c:v>
                </c:pt>
                <c:pt idx="830">
                  <c:v>10.71021381760859</c:v>
                </c:pt>
                <c:pt idx="831">
                  <c:v>10.710450233045059</c:v>
                </c:pt>
                <c:pt idx="832">
                  <c:v>10.710684251459465</c:v>
                </c:pt>
                <c:pt idx="833">
                  <c:v>10.710915897054861</c:v>
                </c:pt>
                <c:pt idx="834">
                  <c:v>10.711145193791928</c:v>
                </c:pt>
                <c:pt idx="835">
                  <c:v>10.711372165391406</c:v>
                </c:pt>
                <c:pt idx="836">
                  <c:v>10.711596835336419</c:v>
                </c:pt>
                <c:pt idx="837">
                  <c:v>10.711819226874837</c:v>
                </c:pt>
                <c:pt idx="838">
                  <c:v>10.712039363021585</c:v>
                </c:pt>
                <c:pt idx="839">
                  <c:v>10.712257266560943</c:v>
                </c:pt>
                <c:pt idx="840">
                  <c:v>10.712472960048817</c:v>
                </c:pt>
                <c:pt idx="841">
                  <c:v>10.71268646581499</c:v>
                </c:pt>
                <c:pt idx="842">
                  <c:v>10.712897805965365</c:v>
                </c:pt>
                <c:pt idx="843">
                  <c:v>10.713107002384163</c:v>
                </c:pt>
                <c:pt idx="844">
                  <c:v>10.713314076736111</c:v>
                </c:pt>
                <c:pt idx="845">
                  <c:v>10.713519050468623</c:v>
                </c:pt>
                <c:pt idx="846">
                  <c:v>10.713721944813923</c:v>
                </c:pt>
                <c:pt idx="847">
                  <c:v>10.713922780791204</c:v>
                </c:pt>
                <c:pt idx="848">
                  <c:v>10.714121579208708</c:v>
                </c:pt>
                <c:pt idx="849">
                  <c:v>10.714318360665814</c:v>
                </c:pt>
                <c:pt idx="850">
                  <c:v>10.714513145555127</c:v>
                </c:pt>
                <c:pt idx="851">
                  <c:v>10.714705954064495</c:v>
                </c:pt>
                <c:pt idx="852">
                  <c:v>10.714896806179052</c:v>
                </c:pt>
                <c:pt idx="853">
                  <c:v>10.715085721683227</c:v>
                </c:pt>
                <c:pt idx="854">
                  <c:v>10.715272720162719</c:v>
                </c:pt>
                <c:pt idx="855">
                  <c:v>10.715457821006478</c:v>
                </c:pt>
                <c:pt idx="856">
                  <c:v>10.715641043408642</c:v>
                </c:pt>
                <c:pt idx="857">
                  <c:v>10.715822406370489</c:v>
                </c:pt>
                <c:pt idx="858">
                  <c:v>10.716001928702322</c:v>
                </c:pt>
                <c:pt idx="859">
                  <c:v>10.716179629025394</c:v>
                </c:pt>
                <c:pt idx="860">
                  <c:v>10.71635552577375</c:v>
                </c:pt>
                <c:pt idx="861">
                  <c:v>10.716529637196103</c:v>
                </c:pt>
                <c:pt idx="862">
                  <c:v>10.716701981357684</c:v>
                </c:pt>
                <c:pt idx="863">
                  <c:v>10.716872576142045</c:v>
                </c:pt>
                <c:pt idx="864">
                  <c:v>10.717041439252863</c:v>
                </c:pt>
                <c:pt idx="865">
                  <c:v>10.717208588215744</c:v>
                </c:pt>
                <c:pt idx="866">
                  <c:v>10.717374040379976</c:v>
                </c:pt>
                <c:pt idx="867">
                  <c:v>10.717537812920288</c:v>
                </c:pt>
                <c:pt idx="868">
                  <c:v>10.717699922838584</c:v>
                </c:pt>
                <c:pt idx="869">
                  <c:v>10.717860386965672</c:v>
                </c:pt>
                <c:pt idx="870">
                  <c:v>10.71801922196294</c:v>
                </c:pt>
                <c:pt idx="871">
                  <c:v>10.718176444324065</c:v>
                </c:pt>
                <c:pt idx="872">
                  <c:v>10.718332070376679</c:v>
                </c:pt>
                <c:pt idx="873">
                  <c:v>10.718486116284005</c:v>
                </c:pt>
                <c:pt idx="874">
                  <c:v>10.718638598046521</c:v>
                </c:pt>
                <c:pt idx="875">
                  <c:v>10.718789531503553</c:v>
                </c:pt>
                <c:pt idx="876">
                  <c:v>10.718938932334897</c:v>
                </c:pt>
                <c:pt idx="877">
                  <c:v>10.719086816062401</c:v>
                </c:pt>
                <c:pt idx="878">
                  <c:v>10.719233198051551</c:v>
                </c:pt>
                <c:pt idx="879">
                  <c:v>10.719378093513008</c:v>
                </c:pt>
                <c:pt idx="880">
                  <c:v>10.719521517504173</c:v>
                </c:pt>
                <c:pt idx="881">
                  <c:v>10.719663484930695</c:v>
                </c:pt>
                <c:pt idx="882">
                  <c:v>10.71980401054801</c:v>
                </c:pt>
                <c:pt idx="883">
                  <c:v>10.719943108962816</c:v>
                </c:pt>
                <c:pt idx="884">
                  <c:v>10.720080794634566</c:v>
                </c:pt>
                <c:pt idx="885">
                  <c:v>10.720217081876932</c:v>
                </c:pt>
                <c:pt idx="886">
                  <c:v>10.720351984859285</c:v>
                </c:pt>
                <c:pt idx="887">
                  <c:v>10.72048551760809</c:v>
                </c:pt>
                <c:pt idx="888">
                  <c:v>10.720617694008379</c:v>
                </c:pt>
                <c:pt idx="889">
                  <c:v>10.720748527805142</c:v>
                </c:pt>
                <c:pt idx="890">
                  <c:v>10.720878032604716</c:v>
                </c:pt>
                <c:pt idx="891">
                  <c:v>10.721006221876191</c:v>
                </c:pt>
                <c:pt idx="892">
                  <c:v>10.721133108952777</c:v>
                </c:pt>
                <c:pt idx="893">
                  <c:v>10.721258707033147</c:v>
                </c:pt>
                <c:pt idx="894">
                  <c:v>10.721383029182803</c:v>
                </c:pt>
                <c:pt idx="895">
                  <c:v>10.721506088335392</c:v>
                </c:pt>
                <c:pt idx="896">
                  <c:v>10.721627897294038</c:v>
                </c:pt>
                <c:pt idx="897">
                  <c:v>10.721748468732628</c:v>
                </c:pt>
                <c:pt idx="898">
                  <c:v>10.721867815197129</c:v>
                </c:pt>
                <c:pt idx="899">
                  <c:v>10.721985949106855</c:v>
                </c:pt>
                <c:pt idx="900">
                  <c:v>10.722102882755731</c:v>
                </c:pt>
                <c:pt idx="901">
                  <c:v>10.722218628313552</c:v>
                </c:pt>
                <c:pt idx="902">
                  <c:v>10.722333197827236</c:v>
                </c:pt>
                <c:pt idx="903">
                  <c:v>10.722446603222039</c:v>
                </c:pt>
                <c:pt idx="904">
                  <c:v>10.722558856302783</c:v>
                </c:pt>
                <c:pt idx="905">
                  <c:v>10.72266996875506</c:v>
                </c:pt>
                <c:pt idx="906">
                  <c:v>10.722779952146421</c:v>
                </c:pt>
                <c:pt idx="907">
                  <c:v>10.722888817927565</c:v>
                </c:pt>
                <c:pt idx="908">
                  <c:v>10.72299657743352</c:v>
                </c:pt>
                <c:pt idx="909">
                  <c:v>10.723103241884772</c:v>
                </c:pt>
                <c:pt idx="910">
                  <c:v>10.723208822388457</c:v>
                </c:pt>
                <c:pt idx="911">
                  <c:v>10.723313329939451</c:v>
                </c:pt>
                <c:pt idx="912">
                  <c:v>10.723416775421541</c:v>
                </c:pt>
                <c:pt idx="913">
                  <c:v>10.723519169608487</c:v>
                </c:pt>
                <c:pt idx="914">
                  <c:v>10.723620523165181</c:v>
                </c:pt>
                <c:pt idx="915">
                  <c:v>10.72372084664871</c:v>
                </c:pt>
                <c:pt idx="916">
                  <c:v>10.723820150509432</c:v>
                </c:pt>
                <c:pt idx="917">
                  <c:v>10.72391844509206</c:v>
                </c:pt>
                <c:pt idx="918">
                  <c:v>10.724015740636727</c:v>
                </c:pt>
                <c:pt idx="919">
                  <c:v>10.72411204728002</c:v>
                </c:pt>
                <c:pt idx="920">
                  <c:v>10.724207375056022</c:v>
                </c:pt>
                <c:pt idx="921">
                  <c:v>10.724301733897367</c:v>
                </c:pt>
                <c:pt idx="922">
                  <c:v>10.724395133636218</c:v>
                </c:pt>
                <c:pt idx="923">
                  <c:v>10.724487584005317</c:v>
                </c:pt>
                <c:pt idx="924">
                  <c:v>10.724579094638944</c:v>
                </c:pt>
                <c:pt idx="925">
                  <c:v>10.72466967507394</c:v>
                </c:pt>
                <c:pt idx="926">
                  <c:v>10.724759334750672</c:v>
                </c:pt>
                <c:pt idx="927">
                  <c:v>10.724848083013999</c:v>
                </c:pt>
                <c:pt idx="928">
                  <c:v>10.724935929114235</c:v>
                </c:pt>
                <c:pt idx="929">
                  <c:v>10.725022882208112</c:v>
                </c:pt>
                <c:pt idx="930">
                  <c:v>10.72510895135969</c:v>
                </c:pt>
                <c:pt idx="931">
                  <c:v>10.72519414554133</c:v>
                </c:pt>
                <c:pt idx="932">
                  <c:v>10.725278473634582</c:v>
                </c:pt>
                <c:pt idx="933">
                  <c:v>10.725361944431121</c:v>
                </c:pt>
                <c:pt idx="934">
                  <c:v>10.725444566633623</c:v>
                </c:pt>
                <c:pt idx="935">
                  <c:v>10.725526348856704</c:v>
                </c:pt>
                <c:pt idx="936">
                  <c:v>10.725607299627757</c:v>
                </c:pt>
                <c:pt idx="937">
                  <c:v>10.725687427387872</c:v>
                </c:pt>
                <c:pt idx="938">
                  <c:v>10.725766740492677</c:v>
                </c:pt>
                <c:pt idx="939">
                  <c:v>10.725845247213215</c:v>
                </c:pt>
                <c:pt idx="940">
                  <c:v>10.725922955736774</c:v>
                </c:pt>
                <c:pt idx="941">
                  <c:v>10.725999874167758</c:v>
                </c:pt>
                <c:pt idx="942">
                  <c:v>10.726076010528502</c:v>
                </c:pt>
                <c:pt idx="943">
                  <c:v>10.726151372760111</c:v>
                </c:pt>
                <c:pt idx="944">
                  <c:v>10.726225968723259</c:v>
                </c:pt>
                <c:pt idx="945">
                  <c:v>10.72629980619902</c:v>
                </c:pt>
                <c:pt idx="946">
                  <c:v>10.726372892889664</c:v>
                </c:pt>
                <c:pt idx="947">
                  <c:v>10.726445236419444</c:v>
                </c:pt>
                <c:pt idx="948">
                  <c:v>10.726516844335386</c:v>
                </c:pt>
                <c:pt idx="949">
                  <c:v>10.726587724108068</c:v>
                </c:pt>
                <c:pt idx="950">
                  <c:v>10.726657883132393</c:v>
                </c:pt>
                <c:pt idx="951">
                  <c:v>10.726727328728344</c:v>
                </c:pt>
                <c:pt idx="952">
                  <c:v>10.726796068141756</c:v>
                </c:pt>
                <c:pt idx="953">
                  <c:v>10.72686410854504</c:v>
                </c:pt>
                <c:pt idx="954">
                  <c:v>10.726931457037928</c:v>
                </c:pt>
                <c:pt idx="955">
                  <c:v>10.72699812064824</c:v>
                </c:pt>
                <c:pt idx="956">
                  <c:v>10.727064106332556</c:v>
                </c:pt>
                <c:pt idx="957">
                  <c:v>10.727129420976972</c:v>
                </c:pt>
                <c:pt idx="958">
                  <c:v>10.72719407139779</c:v>
                </c:pt>
                <c:pt idx="959">
                  <c:v>10.727258064342248</c:v>
                </c:pt>
                <c:pt idx="960">
                  <c:v>10.727321406489185</c:v>
                </c:pt>
                <c:pt idx="961">
                  <c:v>10.727384104449758</c:v>
                </c:pt>
                <c:pt idx="962">
                  <c:v>10.727446164768104</c:v>
                </c:pt>
                <c:pt idx="963">
                  <c:v>10.727507593922027</c:v>
                </c:pt>
                <c:pt idx="964">
                  <c:v>10.727568398323665</c:v>
                </c:pt>
                <c:pt idx="965">
                  <c:v>10.727628584320165</c:v>
                </c:pt>
                <c:pt idx="966">
                  <c:v>10.727688158194308</c:v>
                </c:pt>
                <c:pt idx="967">
                  <c:v>10.727747126165198</c:v>
                </c:pt>
                <c:pt idx="968">
                  <c:v>10.727805494388875</c:v>
                </c:pt>
                <c:pt idx="969">
                  <c:v>10.727863268958959</c:v>
                </c:pt>
                <c:pt idx="970">
                  <c:v>10.727920455907295</c:v>
                </c:pt>
                <c:pt idx="971">
                  <c:v>10.727977061204548</c:v>
                </c:pt>
                <c:pt idx="972">
                  <c:v>10.728033090760857</c:v>
                </c:pt>
                <c:pt idx="973">
                  <c:v>10.728088550426417</c:v>
                </c:pt>
                <c:pt idx="974">
                  <c:v>10.728143445992089</c:v>
                </c:pt>
                <c:pt idx="975">
                  <c:v>10.728197783190019</c:v>
                </c:pt>
                <c:pt idx="976">
                  <c:v>10.728251567694201</c:v>
                </c:pt>
                <c:pt idx="977">
                  <c:v>10.728304805121105</c:v>
                </c:pt>
                <c:pt idx="978">
                  <c:v>10.728357501030203</c:v>
                </c:pt>
                <c:pt idx="979">
                  <c:v>10.728409660924601</c:v>
                </c:pt>
                <c:pt idx="980">
                  <c:v>10.728461290251573</c:v>
                </c:pt>
                <c:pt idx="981">
                  <c:v>10.728512394403133</c:v>
                </c:pt>
                <c:pt idx="982">
                  <c:v>10.728562978716603</c:v>
                </c:pt>
                <c:pt idx="983">
                  <c:v>10.728613048475157</c:v>
                </c:pt>
                <c:pt idx="984">
                  <c:v>10.728662608908365</c:v>
                </c:pt>
              </c:numCache>
            </c:numRef>
          </c:yVal>
        </c:ser>
        <c:ser>
          <c:idx val="5"/>
          <c:order val="5"/>
          <c:tx>
            <c:v>Model XPoint Drives</c:v>
          </c:tx>
          <c:spPr>
            <a:ln w="28575">
              <a:solidFill>
                <a:schemeClr val="accent3"/>
              </a:solidFill>
              <a:prstDash val="sysDot"/>
            </a:ln>
          </c:spPr>
          <c:marker>
            <c:symbol val="none"/>
          </c:marker>
          <c:xVal>
            <c:numRef>
              <c:f>Predictions!$A$16:$A$1000</c:f>
              <c:numCache>
                <c:formatCode>dd/mm/yyyy</c:formatCode>
                <c:ptCount val="985"/>
                <c:pt idx="0">
                  <c:v>29221.75</c:v>
                </c:pt>
                <c:pt idx="1">
                  <c:v>29252.1875</c:v>
                </c:pt>
                <c:pt idx="2">
                  <c:v>29282.625</c:v>
                </c:pt>
                <c:pt idx="3">
                  <c:v>29313.0625</c:v>
                </c:pt>
                <c:pt idx="4">
                  <c:v>29343.5</c:v>
                </c:pt>
                <c:pt idx="5">
                  <c:v>29373.9375</c:v>
                </c:pt>
                <c:pt idx="6">
                  <c:v>29404.375</c:v>
                </c:pt>
                <c:pt idx="7">
                  <c:v>29434.8125</c:v>
                </c:pt>
                <c:pt idx="8">
                  <c:v>29465.25</c:v>
                </c:pt>
                <c:pt idx="9">
                  <c:v>29495.6875</c:v>
                </c:pt>
                <c:pt idx="10">
                  <c:v>29526.125</c:v>
                </c:pt>
                <c:pt idx="11">
                  <c:v>29556.5625</c:v>
                </c:pt>
                <c:pt idx="12">
                  <c:v>29587</c:v>
                </c:pt>
                <c:pt idx="13">
                  <c:v>29617.4375</c:v>
                </c:pt>
                <c:pt idx="14">
                  <c:v>29647.875</c:v>
                </c:pt>
                <c:pt idx="15">
                  <c:v>29678.3125</c:v>
                </c:pt>
                <c:pt idx="16">
                  <c:v>29708.75</c:v>
                </c:pt>
                <c:pt idx="17">
                  <c:v>29739.1875</c:v>
                </c:pt>
                <c:pt idx="18">
                  <c:v>29769.625</c:v>
                </c:pt>
                <c:pt idx="19">
                  <c:v>29800.0625</c:v>
                </c:pt>
                <c:pt idx="20">
                  <c:v>29830.5</c:v>
                </c:pt>
                <c:pt idx="21">
                  <c:v>29860.9375</c:v>
                </c:pt>
                <c:pt idx="22">
                  <c:v>29891.375</c:v>
                </c:pt>
                <c:pt idx="23">
                  <c:v>29921.8125</c:v>
                </c:pt>
                <c:pt idx="24">
                  <c:v>29952.25</c:v>
                </c:pt>
                <c:pt idx="25">
                  <c:v>29982.6875</c:v>
                </c:pt>
                <c:pt idx="26">
                  <c:v>30013.125</c:v>
                </c:pt>
                <c:pt idx="27">
                  <c:v>30043.5625</c:v>
                </c:pt>
                <c:pt idx="28">
                  <c:v>30074</c:v>
                </c:pt>
                <c:pt idx="29">
                  <c:v>30104.4375</c:v>
                </c:pt>
                <c:pt idx="30">
                  <c:v>30134.875</c:v>
                </c:pt>
                <c:pt idx="31">
                  <c:v>30165.3125</c:v>
                </c:pt>
                <c:pt idx="32">
                  <c:v>30195.75</c:v>
                </c:pt>
                <c:pt idx="33">
                  <c:v>30226.1875</c:v>
                </c:pt>
                <c:pt idx="34">
                  <c:v>30256.625</c:v>
                </c:pt>
                <c:pt idx="35">
                  <c:v>30287.0625</c:v>
                </c:pt>
                <c:pt idx="36">
                  <c:v>30317.5</c:v>
                </c:pt>
                <c:pt idx="37">
                  <c:v>30347.9375</c:v>
                </c:pt>
                <c:pt idx="38">
                  <c:v>30378.375</c:v>
                </c:pt>
                <c:pt idx="39">
                  <c:v>30408.8125</c:v>
                </c:pt>
                <c:pt idx="40">
                  <c:v>30439.25</c:v>
                </c:pt>
                <c:pt idx="41">
                  <c:v>30469.6875</c:v>
                </c:pt>
                <c:pt idx="42">
                  <c:v>30500.125</c:v>
                </c:pt>
                <c:pt idx="43">
                  <c:v>30530.5625</c:v>
                </c:pt>
                <c:pt idx="44">
                  <c:v>30561</c:v>
                </c:pt>
                <c:pt idx="45">
                  <c:v>30591.4375</c:v>
                </c:pt>
                <c:pt idx="46">
                  <c:v>30621.875</c:v>
                </c:pt>
                <c:pt idx="47">
                  <c:v>30652.3125</c:v>
                </c:pt>
                <c:pt idx="48">
                  <c:v>30682.75</c:v>
                </c:pt>
                <c:pt idx="49">
                  <c:v>30713.1875</c:v>
                </c:pt>
                <c:pt idx="50">
                  <c:v>30743.625</c:v>
                </c:pt>
                <c:pt idx="51">
                  <c:v>30774.0625</c:v>
                </c:pt>
                <c:pt idx="52">
                  <c:v>30804.5</c:v>
                </c:pt>
                <c:pt idx="53">
                  <c:v>30834.9375</c:v>
                </c:pt>
                <c:pt idx="54">
                  <c:v>30865.375</c:v>
                </c:pt>
                <c:pt idx="55">
                  <c:v>30895.8125</c:v>
                </c:pt>
                <c:pt idx="56">
                  <c:v>30926.25</c:v>
                </c:pt>
                <c:pt idx="57">
                  <c:v>30956.6875</c:v>
                </c:pt>
                <c:pt idx="58">
                  <c:v>30987.125</c:v>
                </c:pt>
                <c:pt idx="59">
                  <c:v>31017.5625</c:v>
                </c:pt>
                <c:pt idx="60">
                  <c:v>31048</c:v>
                </c:pt>
                <c:pt idx="61">
                  <c:v>31078.4375</c:v>
                </c:pt>
                <c:pt idx="62">
                  <c:v>31108.875</c:v>
                </c:pt>
                <c:pt idx="63">
                  <c:v>31139.3125</c:v>
                </c:pt>
                <c:pt idx="64">
                  <c:v>31169.75</c:v>
                </c:pt>
                <c:pt idx="65">
                  <c:v>31200.1875</c:v>
                </c:pt>
                <c:pt idx="66">
                  <c:v>31230.625</c:v>
                </c:pt>
                <c:pt idx="67">
                  <c:v>31261.0625</c:v>
                </c:pt>
                <c:pt idx="68">
                  <c:v>31291.5</c:v>
                </c:pt>
                <c:pt idx="69">
                  <c:v>31321.9375</c:v>
                </c:pt>
                <c:pt idx="70">
                  <c:v>31352.375</c:v>
                </c:pt>
                <c:pt idx="71">
                  <c:v>31382.8125</c:v>
                </c:pt>
                <c:pt idx="72">
                  <c:v>31413.25</c:v>
                </c:pt>
                <c:pt idx="73">
                  <c:v>31443.6875</c:v>
                </c:pt>
                <c:pt idx="74">
                  <c:v>31474.125</c:v>
                </c:pt>
                <c:pt idx="75">
                  <c:v>31504.5625</c:v>
                </c:pt>
                <c:pt idx="76">
                  <c:v>31535</c:v>
                </c:pt>
                <c:pt idx="77">
                  <c:v>31565.4375</c:v>
                </c:pt>
                <c:pt idx="78">
                  <c:v>31595.875</c:v>
                </c:pt>
                <c:pt idx="79">
                  <c:v>31626.3125</c:v>
                </c:pt>
                <c:pt idx="80">
                  <c:v>31656.75</c:v>
                </c:pt>
                <c:pt idx="81">
                  <c:v>31687.1875</c:v>
                </c:pt>
                <c:pt idx="82">
                  <c:v>31717.625</c:v>
                </c:pt>
                <c:pt idx="83">
                  <c:v>31748.0625</c:v>
                </c:pt>
                <c:pt idx="84">
                  <c:v>31778.5</c:v>
                </c:pt>
                <c:pt idx="85">
                  <c:v>31808.9375</c:v>
                </c:pt>
                <c:pt idx="86">
                  <c:v>31839.375</c:v>
                </c:pt>
                <c:pt idx="87">
                  <c:v>31869.8125</c:v>
                </c:pt>
                <c:pt idx="88">
                  <c:v>31900.25</c:v>
                </c:pt>
                <c:pt idx="89">
                  <c:v>31930.6875</c:v>
                </c:pt>
                <c:pt idx="90">
                  <c:v>31961.125</c:v>
                </c:pt>
                <c:pt idx="91">
                  <c:v>31991.5625</c:v>
                </c:pt>
                <c:pt idx="92">
                  <c:v>32022</c:v>
                </c:pt>
                <c:pt idx="93">
                  <c:v>32052.4375</c:v>
                </c:pt>
                <c:pt idx="94">
                  <c:v>32082.875</c:v>
                </c:pt>
                <c:pt idx="95">
                  <c:v>32113.3125</c:v>
                </c:pt>
                <c:pt idx="96">
                  <c:v>32143.75</c:v>
                </c:pt>
                <c:pt idx="97">
                  <c:v>32174.1875</c:v>
                </c:pt>
                <c:pt idx="98">
                  <c:v>32204.625</c:v>
                </c:pt>
                <c:pt idx="99">
                  <c:v>32235.0625</c:v>
                </c:pt>
                <c:pt idx="100">
                  <c:v>32265.5</c:v>
                </c:pt>
                <c:pt idx="101">
                  <c:v>32295.9375</c:v>
                </c:pt>
                <c:pt idx="102">
                  <c:v>32326.375</c:v>
                </c:pt>
                <c:pt idx="103">
                  <c:v>32356.8125</c:v>
                </c:pt>
                <c:pt idx="104">
                  <c:v>32387.25</c:v>
                </c:pt>
                <c:pt idx="105">
                  <c:v>32417.6875</c:v>
                </c:pt>
                <c:pt idx="106">
                  <c:v>32448.125</c:v>
                </c:pt>
                <c:pt idx="107">
                  <c:v>32478.5625</c:v>
                </c:pt>
                <c:pt idx="108">
                  <c:v>32509</c:v>
                </c:pt>
                <c:pt idx="109">
                  <c:v>32539.4375</c:v>
                </c:pt>
                <c:pt idx="110">
                  <c:v>32569.875</c:v>
                </c:pt>
                <c:pt idx="111">
                  <c:v>32600.3125</c:v>
                </c:pt>
                <c:pt idx="112">
                  <c:v>32630.75</c:v>
                </c:pt>
                <c:pt idx="113">
                  <c:v>32661.1875</c:v>
                </c:pt>
                <c:pt idx="114">
                  <c:v>32691.625</c:v>
                </c:pt>
                <c:pt idx="115">
                  <c:v>32722.0625</c:v>
                </c:pt>
                <c:pt idx="116">
                  <c:v>32752.5</c:v>
                </c:pt>
                <c:pt idx="117">
                  <c:v>32782.9375</c:v>
                </c:pt>
                <c:pt idx="118">
                  <c:v>32813.375</c:v>
                </c:pt>
                <c:pt idx="119">
                  <c:v>32843.8125</c:v>
                </c:pt>
                <c:pt idx="120">
                  <c:v>32874.25</c:v>
                </c:pt>
                <c:pt idx="121">
                  <c:v>32904.6875</c:v>
                </c:pt>
                <c:pt idx="122">
                  <c:v>32935.125</c:v>
                </c:pt>
                <c:pt idx="123">
                  <c:v>32965.5625</c:v>
                </c:pt>
                <c:pt idx="124">
                  <c:v>32996</c:v>
                </c:pt>
                <c:pt idx="125">
                  <c:v>33026.4375</c:v>
                </c:pt>
                <c:pt idx="126">
                  <c:v>33056.875</c:v>
                </c:pt>
                <c:pt idx="127">
                  <c:v>33087.3125</c:v>
                </c:pt>
                <c:pt idx="128">
                  <c:v>33117.75</c:v>
                </c:pt>
                <c:pt idx="129">
                  <c:v>33148.1875</c:v>
                </c:pt>
                <c:pt idx="130">
                  <c:v>33178.625</c:v>
                </c:pt>
                <c:pt idx="131">
                  <c:v>33209.0625</c:v>
                </c:pt>
                <c:pt idx="132">
                  <c:v>33239.5</c:v>
                </c:pt>
                <c:pt idx="133">
                  <c:v>33269.9375</c:v>
                </c:pt>
                <c:pt idx="134">
                  <c:v>33300.375</c:v>
                </c:pt>
                <c:pt idx="135">
                  <c:v>33330.8125</c:v>
                </c:pt>
                <c:pt idx="136">
                  <c:v>33361.25</c:v>
                </c:pt>
                <c:pt idx="137">
                  <c:v>33391.6875</c:v>
                </c:pt>
                <c:pt idx="138">
                  <c:v>33422.125</c:v>
                </c:pt>
                <c:pt idx="139">
                  <c:v>33452.5625</c:v>
                </c:pt>
                <c:pt idx="140">
                  <c:v>33483</c:v>
                </c:pt>
                <c:pt idx="141">
                  <c:v>33513.4375</c:v>
                </c:pt>
                <c:pt idx="142">
                  <c:v>33543.875</c:v>
                </c:pt>
                <c:pt idx="143">
                  <c:v>33574.3125</c:v>
                </c:pt>
                <c:pt idx="144">
                  <c:v>33604.75</c:v>
                </c:pt>
                <c:pt idx="145">
                  <c:v>33635.1875</c:v>
                </c:pt>
                <c:pt idx="146">
                  <c:v>33665.625</c:v>
                </c:pt>
                <c:pt idx="147">
                  <c:v>33696.0625</c:v>
                </c:pt>
                <c:pt idx="148">
                  <c:v>33726.5</c:v>
                </c:pt>
                <c:pt idx="149">
                  <c:v>33756.9375</c:v>
                </c:pt>
                <c:pt idx="150">
                  <c:v>33787.375</c:v>
                </c:pt>
                <c:pt idx="151">
                  <c:v>33817.8125</c:v>
                </c:pt>
                <c:pt idx="152">
                  <c:v>33848.25</c:v>
                </c:pt>
                <c:pt idx="153">
                  <c:v>33878.6875</c:v>
                </c:pt>
                <c:pt idx="154">
                  <c:v>33909.125</c:v>
                </c:pt>
                <c:pt idx="155">
                  <c:v>33939.5625</c:v>
                </c:pt>
                <c:pt idx="156">
                  <c:v>33970</c:v>
                </c:pt>
                <c:pt idx="157">
                  <c:v>34000.4375</c:v>
                </c:pt>
                <c:pt idx="158">
                  <c:v>34030.875</c:v>
                </c:pt>
                <c:pt idx="159">
                  <c:v>34061.3125</c:v>
                </c:pt>
                <c:pt idx="160">
                  <c:v>34091.75</c:v>
                </c:pt>
                <c:pt idx="161">
                  <c:v>34122.1875</c:v>
                </c:pt>
                <c:pt idx="162">
                  <c:v>34152.625</c:v>
                </c:pt>
                <c:pt idx="163">
                  <c:v>34183.0625</c:v>
                </c:pt>
                <c:pt idx="164">
                  <c:v>34213.5</c:v>
                </c:pt>
                <c:pt idx="165">
                  <c:v>34243.9375</c:v>
                </c:pt>
                <c:pt idx="166">
                  <c:v>34274.375</c:v>
                </c:pt>
                <c:pt idx="167">
                  <c:v>34304.8125</c:v>
                </c:pt>
                <c:pt idx="168">
                  <c:v>34335.25</c:v>
                </c:pt>
                <c:pt idx="169">
                  <c:v>34365.6875</c:v>
                </c:pt>
                <c:pt idx="170">
                  <c:v>34396.125</c:v>
                </c:pt>
                <c:pt idx="171">
                  <c:v>34426.5625</c:v>
                </c:pt>
                <c:pt idx="172">
                  <c:v>34457</c:v>
                </c:pt>
                <c:pt idx="173">
                  <c:v>34487.4375</c:v>
                </c:pt>
                <c:pt idx="174">
                  <c:v>34517.875</c:v>
                </c:pt>
                <c:pt idx="175">
                  <c:v>34548.3125</c:v>
                </c:pt>
                <c:pt idx="176">
                  <c:v>34578.75</c:v>
                </c:pt>
                <c:pt idx="177">
                  <c:v>34609.1875</c:v>
                </c:pt>
                <c:pt idx="178">
                  <c:v>34639.625</c:v>
                </c:pt>
                <c:pt idx="179">
                  <c:v>34670.0625</c:v>
                </c:pt>
                <c:pt idx="180">
                  <c:v>34700.5</c:v>
                </c:pt>
                <c:pt idx="181">
                  <c:v>34730.9375</c:v>
                </c:pt>
                <c:pt idx="182">
                  <c:v>34761.375</c:v>
                </c:pt>
                <c:pt idx="183">
                  <c:v>34791.8125</c:v>
                </c:pt>
                <c:pt idx="184">
                  <c:v>34822.25</c:v>
                </c:pt>
                <c:pt idx="185">
                  <c:v>34852.6875</c:v>
                </c:pt>
                <c:pt idx="186">
                  <c:v>34883.125</c:v>
                </c:pt>
                <c:pt idx="187">
                  <c:v>34913.5625</c:v>
                </c:pt>
                <c:pt idx="188">
                  <c:v>34944</c:v>
                </c:pt>
                <c:pt idx="189">
                  <c:v>34974.4375</c:v>
                </c:pt>
                <c:pt idx="190">
                  <c:v>35004.875</c:v>
                </c:pt>
                <c:pt idx="191">
                  <c:v>35035.3125</c:v>
                </c:pt>
                <c:pt idx="192">
                  <c:v>35065.75</c:v>
                </c:pt>
                <c:pt idx="193">
                  <c:v>35096.1875</c:v>
                </c:pt>
                <c:pt idx="194">
                  <c:v>35126.625</c:v>
                </c:pt>
                <c:pt idx="195">
                  <c:v>35157.0625</c:v>
                </c:pt>
                <c:pt idx="196">
                  <c:v>35187.5</c:v>
                </c:pt>
                <c:pt idx="197">
                  <c:v>35217.9375</c:v>
                </c:pt>
                <c:pt idx="198">
                  <c:v>35248.375</c:v>
                </c:pt>
                <c:pt idx="199">
                  <c:v>35278.8125</c:v>
                </c:pt>
                <c:pt idx="200">
                  <c:v>35309.25</c:v>
                </c:pt>
                <c:pt idx="201">
                  <c:v>35339.6875</c:v>
                </c:pt>
                <c:pt idx="202">
                  <c:v>35370.125</c:v>
                </c:pt>
                <c:pt idx="203">
                  <c:v>35400.5625</c:v>
                </c:pt>
                <c:pt idx="204">
                  <c:v>35431</c:v>
                </c:pt>
                <c:pt idx="205">
                  <c:v>35461.4375</c:v>
                </c:pt>
                <c:pt idx="206">
                  <c:v>35491.875</c:v>
                </c:pt>
                <c:pt idx="207">
                  <c:v>35522.3125</c:v>
                </c:pt>
                <c:pt idx="208">
                  <c:v>35552.75</c:v>
                </c:pt>
                <c:pt idx="209">
                  <c:v>35583.1875</c:v>
                </c:pt>
                <c:pt idx="210">
                  <c:v>35613.625</c:v>
                </c:pt>
                <c:pt idx="211">
                  <c:v>35644.0625</c:v>
                </c:pt>
                <c:pt idx="212">
                  <c:v>35674.5</c:v>
                </c:pt>
                <c:pt idx="213">
                  <c:v>35704.9375</c:v>
                </c:pt>
                <c:pt idx="214">
                  <c:v>35735.375</c:v>
                </c:pt>
                <c:pt idx="215">
                  <c:v>35765.8125</c:v>
                </c:pt>
                <c:pt idx="216">
                  <c:v>35796.25</c:v>
                </c:pt>
                <c:pt idx="217">
                  <c:v>35826.6875</c:v>
                </c:pt>
                <c:pt idx="218">
                  <c:v>35857.125</c:v>
                </c:pt>
                <c:pt idx="219">
                  <c:v>35887.5625</c:v>
                </c:pt>
                <c:pt idx="220">
                  <c:v>35918</c:v>
                </c:pt>
                <c:pt idx="221">
                  <c:v>35948.4375</c:v>
                </c:pt>
                <c:pt idx="222">
                  <c:v>35978.875</c:v>
                </c:pt>
                <c:pt idx="223">
                  <c:v>36009.3125</c:v>
                </c:pt>
                <c:pt idx="224">
                  <c:v>36039.75</c:v>
                </c:pt>
                <c:pt idx="225">
                  <c:v>36070.1875</c:v>
                </c:pt>
                <c:pt idx="226">
                  <c:v>36100.625</c:v>
                </c:pt>
                <c:pt idx="227">
                  <c:v>36131.0625</c:v>
                </c:pt>
                <c:pt idx="228">
                  <c:v>36161.5</c:v>
                </c:pt>
                <c:pt idx="229">
                  <c:v>36191.9375</c:v>
                </c:pt>
                <c:pt idx="230">
                  <c:v>36222.375</c:v>
                </c:pt>
                <c:pt idx="231">
                  <c:v>36252.8125</c:v>
                </c:pt>
                <c:pt idx="232">
                  <c:v>36283.25</c:v>
                </c:pt>
                <c:pt idx="233">
                  <c:v>36313.6875</c:v>
                </c:pt>
                <c:pt idx="234">
                  <c:v>36344.125</c:v>
                </c:pt>
                <c:pt idx="235">
                  <c:v>36374.5625</c:v>
                </c:pt>
                <c:pt idx="236">
                  <c:v>36405</c:v>
                </c:pt>
                <c:pt idx="237">
                  <c:v>36435.4375</c:v>
                </c:pt>
                <c:pt idx="238">
                  <c:v>36465.875</c:v>
                </c:pt>
                <c:pt idx="239">
                  <c:v>36496.3125</c:v>
                </c:pt>
                <c:pt idx="240">
                  <c:v>36526.75</c:v>
                </c:pt>
                <c:pt idx="241">
                  <c:v>36557.1875</c:v>
                </c:pt>
                <c:pt idx="242">
                  <c:v>36587.625</c:v>
                </c:pt>
                <c:pt idx="243">
                  <c:v>36618.0625</c:v>
                </c:pt>
                <c:pt idx="244">
                  <c:v>36648.5</c:v>
                </c:pt>
                <c:pt idx="245">
                  <c:v>36678.9375</c:v>
                </c:pt>
                <c:pt idx="246">
                  <c:v>36709.375</c:v>
                </c:pt>
                <c:pt idx="247">
                  <c:v>36739.8125</c:v>
                </c:pt>
                <c:pt idx="248">
                  <c:v>36770.25</c:v>
                </c:pt>
                <c:pt idx="249">
                  <c:v>36800.6875</c:v>
                </c:pt>
                <c:pt idx="250">
                  <c:v>36831.125</c:v>
                </c:pt>
                <c:pt idx="251">
                  <c:v>36861.5625</c:v>
                </c:pt>
                <c:pt idx="252">
                  <c:v>36892</c:v>
                </c:pt>
                <c:pt idx="253">
                  <c:v>36922.4375</c:v>
                </c:pt>
                <c:pt idx="254">
                  <c:v>36952.875</c:v>
                </c:pt>
                <c:pt idx="255">
                  <c:v>36983.3125</c:v>
                </c:pt>
                <c:pt idx="256">
                  <c:v>37013.75</c:v>
                </c:pt>
                <c:pt idx="257">
                  <c:v>37044.1875</c:v>
                </c:pt>
                <c:pt idx="258">
                  <c:v>37074.625</c:v>
                </c:pt>
                <c:pt idx="259">
                  <c:v>37105.0625</c:v>
                </c:pt>
                <c:pt idx="260">
                  <c:v>37135.5</c:v>
                </c:pt>
                <c:pt idx="261">
                  <c:v>37165.9375</c:v>
                </c:pt>
                <c:pt idx="262">
                  <c:v>37196.375</c:v>
                </c:pt>
                <c:pt idx="263">
                  <c:v>37226.8125</c:v>
                </c:pt>
                <c:pt idx="264">
                  <c:v>37257.25</c:v>
                </c:pt>
                <c:pt idx="265">
                  <c:v>37287.6875</c:v>
                </c:pt>
                <c:pt idx="266">
                  <c:v>37318.125</c:v>
                </c:pt>
                <c:pt idx="267">
                  <c:v>37348.5625</c:v>
                </c:pt>
                <c:pt idx="268">
                  <c:v>37379</c:v>
                </c:pt>
                <c:pt idx="269">
                  <c:v>37409.4375</c:v>
                </c:pt>
                <c:pt idx="270">
                  <c:v>37439.875</c:v>
                </c:pt>
                <c:pt idx="271">
                  <c:v>37470.3125</c:v>
                </c:pt>
                <c:pt idx="272">
                  <c:v>37500.75</c:v>
                </c:pt>
                <c:pt idx="273">
                  <c:v>37531.1875</c:v>
                </c:pt>
                <c:pt idx="274">
                  <c:v>37561.625</c:v>
                </c:pt>
                <c:pt idx="275">
                  <c:v>37592.0625</c:v>
                </c:pt>
                <c:pt idx="276">
                  <c:v>37622.5</c:v>
                </c:pt>
                <c:pt idx="277">
                  <c:v>37652.9375</c:v>
                </c:pt>
                <c:pt idx="278">
                  <c:v>37683.375</c:v>
                </c:pt>
                <c:pt idx="279">
                  <c:v>37713.8125</c:v>
                </c:pt>
                <c:pt idx="280">
                  <c:v>37744.25</c:v>
                </c:pt>
                <c:pt idx="281">
                  <c:v>37774.6875</c:v>
                </c:pt>
                <c:pt idx="282">
                  <c:v>37805.125</c:v>
                </c:pt>
                <c:pt idx="283">
                  <c:v>37835.5625</c:v>
                </c:pt>
                <c:pt idx="284">
                  <c:v>37866</c:v>
                </c:pt>
                <c:pt idx="285">
                  <c:v>37896.4375</c:v>
                </c:pt>
                <c:pt idx="286">
                  <c:v>37926.875</c:v>
                </c:pt>
                <c:pt idx="287">
                  <c:v>37957.3125</c:v>
                </c:pt>
                <c:pt idx="288">
                  <c:v>37987.75</c:v>
                </c:pt>
                <c:pt idx="289">
                  <c:v>38018.1875</c:v>
                </c:pt>
                <c:pt idx="290">
                  <c:v>38048.625</c:v>
                </c:pt>
                <c:pt idx="291">
                  <c:v>38079.0625</c:v>
                </c:pt>
                <c:pt idx="292">
                  <c:v>38109.5</c:v>
                </c:pt>
                <c:pt idx="293">
                  <c:v>38139.9375</c:v>
                </c:pt>
                <c:pt idx="294">
                  <c:v>38170.375</c:v>
                </c:pt>
                <c:pt idx="295">
                  <c:v>38200.8125</c:v>
                </c:pt>
                <c:pt idx="296">
                  <c:v>38231.25</c:v>
                </c:pt>
                <c:pt idx="297">
                  <c:v>38261.6875</c:v>
                </c:pt>
                <c:pt idx="298">
                  <c:v>38292.125</c:v>
                </c:pt>
                <c:pt idx="299">
                  <c:v>38322.5625</c:v>
                </c:pt>
                <c:pt idx="300">
                  <c:v>38353</c:v>
                </c:pt>
                <c:pt idx="301">
                  <c:v>38383.4375</c:v>
                </c:pt>
                <c:pt idx="302">
                  <c:v>38413.875</c:v>
                </c:pt>
                <c:pt idx="303">
                  <c:v>38444.3125</c:v>
                </c:pt>
                <c:pt idx="304">
                  <c:v>38474.75</c:v>
                </c:pt>
                <c:pt idx="305">
                  <c:v>38505.1875</c:v>
                </c:pt>
                <c:pt idx="306">
                  <c:v>38535.625</c:v>
                </c:pt>
                <c:pt idx="307">
                  <c:v>38566.0625</c:v>
                </c:pt>
                <c:pt idx="308">
                  <c:v>38596.5</c:v>
                </c:pt>
                <c:pt idx="309">
                  <c:v>38626.9375</c:v>
                </c:pt>
                <c:pt idx="310">
                  <c:v>38657.375</c:v>
                </c:pt>
                <c:pt idx="311">
                  <c:v>38687.8125</c:v>
                </c:pt>
                <c:pt idx="312">
                  <c:v>38718.25</c:v>
                </c:pt>
                <c:pt idx="313">
                  <c:v>38748.6875</c:v>
                </c:pt>
                <c:pt idx="314">
                  <c:v>38779.125</c:v>
                </c:pt>
                <c:pt idx="315">
                  <c:v>38809.5625</c:v>
                </c:pt>
                <c:pt idx="316">
                  <c:v>38840</c:v>
                </c:pt>
                <c:pt idx="317">
                  <c:v>38870.4375</c:v>
                </c:pt>
                <c:pt idx="318">
                  <c:v>38900.875</c:v>
                </c:pt>
                <c:pt idx="319">
                  <c:v>38931.3125</c:v>
                </c:pt>
                <c:pt idx="320">
                  <c:v>38961.75</c:v>
                </c:pt>
                <c:pt idx="321">
                  <c:v>38992.1875</c:v>
                </c:pt>
                <c:pt idx="322">
                  <c:v>39022.625</c:v>
                </c:pt>
                <c:pt idx="323">
                  <c:v>39053.0625</c:v>
                </c:pt>
                <c:pt idx="324">
                  <c:v>39083.5</c:v>
                </c:pt>
                <c:pt idx="325">
                  <c:v>39113.9375</c:v>
                </c:pt>
                <c:pt idx="326">
                  <c:v>39144.375</c:v>
                </c:pt>
                <c:pt idx="327">
                  <c:v>39174.8125</c:v>
                </c:pt>
                <c:pt idx="328">
                  <c:v>39205.25</c:v>
                </c:pt>
                <c:pt idx="329">
                  <c:v>39235.6875</c:v>
                </c:pt>
                <c:pt idx="330">
                  <c:v>39266.125</c:v>
                </c:pt>
                <c:pt idx="331">
                  <c:v>39296.5625</c:v>
                </c:pt>
                <c:pt idx="332">
                  <c:v>39327</c:v>
                </c:pt>
                <c:pt idx="333">
                  <c:v>39357.4375</c:v>
                </c:pt>
                <c:pt idx="334">
                  <c:v>39387.875</c:v>
                </c:pt>
                <c:pt idx="335">
                  <c:v>39418.3125</c:v>
                </c:pt>
                <c:pt idx="336">
                  <c:v>39448.75</c:v>
                </c:pt>
                <c:pt idx="337">
                  <c:v>39479.1875</c:v>
                </c:pt>
                <c:pt idx="338">
                  <c:v>39509.625</c:v>
                </c:pt>
                <c:pt idx="339">
                  <c:v>39540.0625</c:v>
                </c:pt>
                <c:pt idx="340">
                  <c:v>39570.5</c:v>
                </c:pt>
                <c:pt idx="341">
                  <c:v>39600.9375</c:v>
                </c:pt>
                <c:pt idx="342">
                  <c:v>39631.375</c:v>
                </c:pt>
                <c:pt idx="343">
                  <c:v>39661.8125</c:v>
                </c:pt>
                <c:pt idx="344">
                  <c:v>39692.25</c:v>
                </c:pt>
                <c:pt idx="345">
                  <c:v>39722.6875</c:v>
                </c:pt>
                <c:pt idx="346">
                  <c:v>39753.125</c:v>
                </c:pt>
                <c:pt idx="347">
                  <c:v>39783.5625</c:v>
                </c:pt>
                <c:pt idx="348">
                  <c:v>39814</c:v>
                </c:pt>
                <c:pt idx="349">
                  <c:v>39844.4375</c:v>
                </c:pt>
                <c:pt idx="350">
                  <c:v>39874.875</c:v>
                </c:pt>
                <c:pt idx="351">
                  <c:v>39905.3125</c:v>
                </c:pt>
                <c:pt idx="352">
                  <c:v>39935.75</c:v>
                </c:pt>
                <c:pt idx="353">
                  <c:v>39966.1875</c:v>
                </c:pt>
                <c:pt idx="354">
                  <c:v>39996.625</c:v>
                </c:pt>
                <c:pt idx="355">
                  <c:v>40027.0625</c:v>
                </c:pt>
                <c:pt idx="356">
                  <c:v>40057.5</c:v>
                </c:pt>
                <c:pt idx="357">
                  <c:v>40087.9375</c:v>
                </c:pt>
                <c:pt idx="358">
                  <c:v>40118.375</c:v>
                </c:pt>
                <c:pt idx="359">
                  <c:v>40148.8125</c:v>
                </c:pt>
                <c:pt idx="360">
                  <c:v>40179.25</c:v>
                </c:pt>
                <c:pt idx="361">
                  <c:v>40209.6875</c:v>
                </c:pt>
                <c:pt idx="362">
                  <c:v>40240.125</c:v>
                </c:pt>
                <c:pt idx="363">
                  <c:v>40270.5625</c:v>
                </c:pt>
                <c:pt idx="364">
                  <c:v>40301</c:v>
                </c:pt>
                <c:pt idx="365">
                  <c:v>40331.4375</c:v>
                </c:pt>
                <c:pt idx="366">
                  <c:v>40361.875</c:v>
                </c:pt>
                <c:pt idx="367">
                  <c:v>40392.3125</c:v>
                </c:pt>
                <c:pt idx="368">
                  <c:v>40422.75</c:v>
                </c:pt>
                <c:pt idx="369">
                  <c:v>40453.1875</c:v>
                </c:pt>
                <c:pt idx="370">
                  <c:v>40483.625</c:v>
                </c:pt>
                <c:pt idx="371">
                  <c:v>40514.0625</c:v>
                </c:pt>
                <c:pt idx="372">
                  <c:v>40544.5</c:v>
                </c:pt>
                <c:pt idx="373">
                  <c:v>40574.9375</c:v>
                </c:pt>
                <c:pt idx="374">
                  <c:v>40605.375</c:v>
                </c:pt>
                <c:pt idx="375">
                  <c:v>40635.8125</c:v>
                </c:pt>
                <c:pt idx="376">
                  <c:v>40666.25</c:v>
                </c:pt>
                <c:pt idx="377">
                  <c:v>40696.6875</c:v>
                </c:pt>
                <c:pt idx="378">
                  <c:v>40727.125</c:v>
                </c:pt>
                <c:pt idx="379">
                  <c:v>40757.5625</c:v>
                </c:pt>
                <c:pt idx="380">
                  <c:v>40788</c:v>
                </c:pt>
                <c:pt idx="381">
                  <c:v>40818.4375</c:v>
                </c:pt>
                <c:pt idx="382">
                  <c:v>40848.875</c:v>
                </c:pt>
                <c:pt idx="383">
                  <c:v>40879.3125</c:v>
                </c:pt>
                <c:pt idx="384">
                  <c:v>40909.75</c:v>
                </c:pt>
                <c:pt idx="385">
                  <c:v>40940.1875</c:v>
                </c:pt>
                <c:pt idx="386">
                  <c:v>40970.625</c:v>
                </c:pt>
                <c:pt idx="387">
                  <c:v>41001.0625</c:v>
                </c:pt>
                <c:pt idx="388">
                  <c:v>41031.5</c:v>
                </c:pt>
                <c:pt idx="389">
                  <c:v>41061.9375</c:v>
                </c:pt>
                <c:pt idx="390">
                  <c:v>41092.375</c:v>
                </c:pt>
                <c:pt idx="391">
                  <c:v>41122.8125</c:v>
                </c:pt>
                <c:pt idx="392">
                  <c:v>41153.25</c:v>
                </c:pt>
                <c:pt idx="393">
                  <c:v>41183.6875</c:v>
                </c:pt>
                <c:pt idx="394">
                  <c:v>41214.125</c:v>
                </c:pt>
                <c:pt idx="395">
                  <c:v>41244.5625</c:v>
                </c:pt>
                <c:pt idx="396">
                  <c:v>41275</c:v>
                </c:pt>
                <c:pt idx="397">
                  <c:v>41305.4375</c:v>
                </c:pt>
                <c:pt idx="398">
                  <c:v>41335.875</c:v>
                </c:pt>
                <c:pt idx="399">
                  <c:v>41366.3125</c:v>
                </c:pt>
                <c:pt idx="400">
                  <c:v>41396.75</c:v>
                </c:pt>
                <c:pt idx="401">
                  <c:v>41427.1875</c:v>
                </c:pt>
                <c:pt idx="402">
                  <c:v>41457.625</c:v>
                </c:pt>
                <c:pt idx="403">
                  <c:v>41488.0625</c:v>
                </c:pt>
                <c:pt idx="404">
                  <c:v>41518.5</c:v>
                </c:pt>
                <c:pt idx="405">
                  <c:v>41548.9375</c:v>
                </c:pt>
                <c:pt idx="406">
                  <c:v>41579.375</c:v>
                </c:pt>
                <c:pt idx="407">
                  <c:v>41609.8125</c:v>
                </c:pt>
                <c:pt idx="408">
                  <c:v>41640.25</c:v>
                </c:pt>
                <c:pt idx="409">
                  <c:v>41670.6875</c:v>
                </c:pt>
                <c:pt idx="410">
                  <c:v>41701.125</c:v>
                </c:pt>
                <c:pt idx="411">
                  <c:v>41731.5625</c:v>
                </c:pt>
                <c:pt idx="412">
                  <c:v>41762</c:v>
                </c:pt>
                <c:pt idx="413">
                  <c:v>41792.4375</c:v>
                </c:pt>
                <c:pt idx="414">
                  <c:v>41822.875</c:v>
                </c:pt>
                <c:pt idx="415">
                  <c:v>41853.3125</c:v>
                </c:pt>
                <c:pt idx="416">
                  <c:v>41883.75</c:v>
                </c:pt>
                <c:pt idx="417">
                  <c:v>41914.1875</c:v>
                </c:pt>
                <c:pt idx="418">
                  <c:v>41944.625</c:v>
                </c:pt>
                <c:pt idx="419">
                  <c:v>41975.0625</c:v>
                </c:pt>
                <c:pt idx="420">
                  <c:v>42005.5</c:v>
                </c:pt>
                <c:pt idx="421">
                  <c:v>42035.9375</c:v>
                </c:pt>
                <c:pt idx="422">
                  <c:v>42066.375</c:v>
                </c:pt>
                <c:pt idx="423">
                  <c:v>42096.8125</c:v>
                </c:pt>
                <c:pt idx="424">
                  <c:v>42127.25</c:v>
                </c:pt>
                <c:pt idx="425">
                  <c:v>42157.6875</c:v>
                </c:pt>
                <c:pt idx="426">
                  <c:v>42188.125</c:v>
                </c:pt>
                <c:pt idx="427">
                  <c:v>42218.5625</c:v>
                </c:pt>
                <c:pt idx="428">
                  <c:v>42249</c:v>
                </c:pt>
                <c:pt idx="429">
                  <c:v>42279.4375</c:v>
                </c:pt>
                <c:pt idx="430">
                  <c:v>42309.875</c:v>
                </c:pt>
                <c:pt idx="431">
                  <c:v>42340.3125</c:v>
                </c:pt>
                <c:pt idx="432">
                  <c:v>42370.75</c:v>
                </c:pt>
                <c:pt idx="433">
                  <c:v>42401.1875</c:v>
                </c:pt>
                <c:pt idx="434">
                  <c:v>42431.625</c:v>
                </c:pt>
                <c:pt idx="435">
                  <c:v>42462.0625</c:v>
                </c:pt>
                <c:pt idx="436">
                  <c:v>42492.5</c:v>
                </c:pt>
                <c:pt idx="437">
                  <c:v>42522.9375</c:v>
                </c:pt>
                <c:pt idx="438">
                  <c:v>42553.375</c:v>
                </c:pt>
                <c:pt idx="439">
                  <c:v>42583.8125</c:v>
                </c:pt>
                <c:pt idx="440">
                  <c:v>42614.25</c:v>
                </c:pt>
                <c:pt idx="441">
                  <c:v>42644.6875</c:v>
                </c:pt>
                <c:pt idx="442">
                  <c:v>42675.125</c:v>
                </c:pt>
                <c:pt idx="443">
                  <c:v>42705.5625</c:v>
                </c:pt>
                <c:pt idx="444">
                  <c:v>42736</c:v>
                </c:pt>
                <c:pt idx="445">
                  <c:v>42766.4375</c:v>
                </c:pt>
                <c:pt idx="446">
                  <c:v>42796.875</c:v>
                </c:pt>
                <c:pt idx="447">
                  <c:v>42827.3125</c:v>
                </c:pt>
                <c:pt idx="448">
                  <c:v>42857.75</c:v>
                </c:pt>
                <c:pt idx="449">
                  <c:v>42888.1875</c:v>
                </c:pt>
                <c:pt idx="450">
                  <c:v>42918.625</c:v>
                </c:pt>
                <c:pt idx="451">
                  <c:v>42949.0625</c:v>
                </c:pt>
                <c:pt idx="452">
                  <c:v>42979.5</c:v>
                </c:pt>
                <c:pt idx="453">
                  <c:v>43009.9375</c:v>
                </c:pt>
                <c:pt idx="454">
                  <c:v>43040.375</c:v>
                </c:pt>
                <c:pt idx="455">
                  <c:v>43070.8125</c:v>
                </c:pt>
                <c:pt idx="456">
                  <c:v>43101.25</c:v>
                </c:pt>
                <c:pt idx="457">
                  <c:v>43131.6875</c:v>
                </c:pt>
                <c:pt idx="458">
                  <c:v>43162.125</c:v>
                </c:pt>
                <c:pt idx="459">
                  <c:v>43192.5625</c:v>
                </c:pt>
                <c:pt idx="460">
                  <c:v>43223</c:v>
                </c:pt>
                <c:pt idx="461">
                  <c:v>43253.4375</c:v>
                </c:pt>
                <c:pt idx="462">
                  <c:v>43283.875</c:v>
                </c:pt>
                <c:pt idx="463">
                  <c:v>43314.3125</c:v>
                </c:pt>
                <c:pt idx="464">
                  <c:v>43344.75</c:v>
                </c:pt>
                <c:pt idx="465">
                  <c:v>43375.1875</c:v>
                </c:pt>
                <c:pt idx="466">
                  <c:v>43405.625</c:v>
                </c:pt>
                <c:pt idx="467">
                  <c:v>43436.0625</c:v>
                </c:pt>
                <c:pt idx="468">
                  <c:v>43466.5</c:v>
                </c:pt>
                <c:pt idx="469">
                  <c:v>43496.9375</c:v>
                </c:pt>
                <c:pt idx="470">
                  <c:v>43527.375</c:v>
                </c:pt>
                <c:pt idx="471">
                  <c:v>43557.8125</c:v>
                </c:pt>
                <c:pt idx="472">
                  <c:v>43588.25</c:v>
                </c:pt>
                <c:pt idx="473">
                  <c:v>43618.6875</c:v>
                </c:pt>
                <c:pt idx="474">
                  <c:v>43649.125</c:v>
                </c:pt>
                <c:pt idx="475">
                  <c:v>43679.5625</c:v>
                </c:pt>
                <c:pt idx="476">
                  <c:v>43710</c:v>
                </c:pt>
                <c:pt idx="477">
                  <c:v>43740.4375</c:v>
                </c:pt>
                <c:pt idx="478">
                  <c:v>43770.875</c:v>
                </c:pt>
                <c:pt idx="479">
                  <c:v>43801.3125</c:v>
                </c:pt>
                <c:pt idx="480">
                  <c:v>43831.75</c:v>
                </c:pt>
                <c:pt idx="481">
                  <c:v>43862.1875</c:v>
                </c:pt>
                <c:pt idx="482">
                  <c:v>43892.625</c:v>
                </c:pt>
                <c:pt idx="483">
                  <c:v>43923.0625</c:v>
                </c:pt>
                <c:pt idx="484">
                  <c:v>43953.5</c:v>
                </c:pt>
                <c:pt idx="485">
                  <c:v>43983.9375</c:v>
                </c:pt>
                <c:pt idx="486">
                  <c:v>44014.375</c:v>
                </c:pt>
                <c:pt idx="487">
                  <c:v>44044.8125</c:v>
                </c:pt>
                <c:pt idx="488">
                  <c:v>44075.25</c:v>
                </c:pt>
                <c:pt idx="489">
                  <c:v>44105.6875</c:v>
                </c:pt>
                <c:pt idx="490">
                  <c:v>44136.125</c:v>
                </c:pt>
                <c:pt idx="491">
                  <c:v>44166.5625</c:v>
                </c:pt>
                <c:pt idx="492">
                  <c:v>44197</c:v>
                </c:pt>
                <c:pt idx="493">
                  <c:v>44227.4375</c:v>
                </c:pt>
                <c:pt idx="494">
                  <c:v>44257.875</c:v>
                </c:pt>
                <c:pt idx="495">
                  <c:v>44288.3125</c:v>
                </c:pt>
                <c:pt idx="496">
                  <c:v>44318.75</c:v>
                </c:pt>
                <c:pt idx="497">
                  <c:v>44349.1875</c:v>
                </c:pt>
                <c:pt idx="498">
                  <c:v>44379.625</c:v>
                </c:pt>
                <c:pt idx="499">
                  <c:v>44410.0625</c:v>
                </c:pt>
                <c:pt idx="500">
                  <c:v>44440.5</c:v>
                </c:pt>
                <c:pt idx="501">
                  <c:v>44470.9375</c:v>
                </c:pt>
                <c:pt idx="502">
                  <c:v>44501.375</c:v>
                </c:pt>
                <c:pt idx="503">
                  <c:v>44531.8125</c:v>
                </c:pt>
                <c:pt idx="504">
                  <c:v>44562.25</c:v>
                </c:pt>
                <c:pt idx="505">
                  <c:v>44592.6875</c:v>
                </c:pt>
                <c:pt idx="506">
                  <c:v>44623.125</c:v>
                </c:pt>
                <c:pt idx="507">
                  <c:v>44653.5625</c:v>
                </c:pt>
                <c:pt idx="508">
                  <c:v>44684</c:v>
                </c:pt>
                <c:pt idx="509">
                  <c:v>44714.4375</c:v>
                </c:pt>
                <c:pt idx="510">
                  <c:v>44744.875</c:v>
                </c:pt>
                <c:pt idx="511">
                  <c:v>44775.3125</c:v>
                </c:pt>
                <c:pt idx="512">
                  <c:v>44805.75</c:v>
                </c:pt>
                <c:pt idx="513">
                  <c:v>44836.1875</c:v>
                </c:pt>
                <c:pt idx="514">
                  <c:v>44866.625</c:v>
                </c:pt>
                <c:pt idx="515">
                  <c:v>44897.0625</c:v>
                </c:pt>
                <c:pt idx="516">
                  <c:v>44927.5</c:v>
                </c:pt>
                <c:pt idx="517">
                  <c:v>44957.9375</c:v>
                </c:pt>
                <c:pt idx="518">
                  <c:v>44988.375</c:v>
                </c:pt>
                <c:pt idx="519">
                  <c:v>45018.8125</c:v>
                </c:pt>
                <c:pt idx="520">
                  <c:v>45049.25</c:v>
                </c:pt>
                <c:pt idx="521">
                  <c:v>45079.6875</c:v>
                </c:pt>
                <c:pt idx="522">
                  <c:v>45110.125</c:v>
                </c:pt>
                <c:pt idx="523">
                  <c:v>45140.5625</c:v>
                </c:pt>
                <c:pt idx="524">
                  <c:v>45171</c:v>
                </c:pt>
                <c:pt idx="525">
                  <c:v>45201.4375</c:v>
                </c:pt>
                <c:pt idx="526">
                  <c:v>45231.875</c:v>
                </c:pt>
                <c:pt idx="527">
                  <c:v>45262.3125</c:v>
                </c:pt>
                <c:pt idx="528">
                  <c:v>45292.75</c:v>
                </c:pt>
                <c:pt idx="529">
                  <c:v>45323.1875</c:v>
                </c:pt>
                <c:pt idx="530">
                  <c:v>45353.625</c:v>
                </c:pt>
                <c:pt idx="531">
                  <c:v>45384.0625</c:v>
                </c:pt>
                <c:pt idx="532">
                  <c:v>45414.5</c:v>
                </c:pt>
                <c:pt idx="533">
                  <c:v>45444.9375</c:v>
                </c:pt>
                <c:pt idx="534">
                  <c:v>45475.375</c:v>
                </c:pt>
                <c:pt idx="535">
                  <c:v>45505.8125</c:v>
                </c:pt>
                <c:pt idx="536">
                  <c:v>45536.25</c:v>
                </c:pt>
                <c:pt idx="537">
                  <c:v>45566.6875</c:v>
                </c:pt>
                <c:pt idx="538">
                  <c:v>45597.125</c:v>
                </c:pt>
                <c:pt idx="539">
                  <c:v>45627.5625</c:v>
                </c:pt>
                <c:pt idx="540">
                  <c:v>45658</c:v>
                </c:pt>
                <c:pt idx="541">
                  <c:v>45688.4375</c:v>
                </c:pt>
                <c:pt idx="542">
                  <c:v>45718.875</c:v>
                </c:pt>
                <c:pt idx="543">
                  <c:v>45749.3125</c:v>
                </c:pt>
                <c:pt idx="544">
                  <c:v>45779.75</c:v>
                </c:pt>
                <c:pt idx="545">
                  <c:v>45810.1875</c:v>
                </c:pt>
                <c:pt idx="546">
                  <c:v>45840.625</c:v>
                </c:pt>
                <c:pt idx="547">
                  <c:v>45871.0625</c:v>
                </c:pt>
                <c:pt idx="548">
                  <c:v>45901.5</c:v>
                </c:pt>
                <c:pt idx="549">
                  <c:v>45931.9375</c:v>
                </c:pt>
                <c:pt idx="550">
                  <c:v>45962.375</c:v>
                </c:pt>
                <c:pt idx="551">
                  <c:v>45992.8125</c:v>
                </c:pt>
                <c:pt idx="552">
                  <c:v>46023.25</c:v>
                </c:pt>
                <c:pt idx="553">
                  <c:v>46053.6875</c:v>
                </c:pt>
                <c:pt idx="554">
                  <c:v>46084.125</c:v>
                </c:pt>
                <c:pt idx="555">
                  <c:v>46114.5625</c:v>
                </c:pt>
                <c:pt idx="556">
                  <c:v>46145</c:v>
                </c:pt>
                <c:pt idx="557">
                  <c:v>46175.4375</c:v>
                </c:pt>
                <c:pt idx="558">
                  <c:v>46205.875</c:v>
                </c:pt>
                <c:pt idx="559">
                  <c:v>46236.3125</c:v>
                </c:pt>
                <c:pt idx="560">
                  <c:v>46266.75</c:v>
                </c:pt>
                <c:pt idx="561">
                  <c:v>46297.1875</c:v>
                </c:pt>
                <c:pt idx="562">
                  <c:v>46327.625</c:v>
                </c:pt>
                <c:pt idx="563">
                  <c:v>46358.0625</c:v>
                </c:pt>
                <c:pt idx="564">
                  <c:v>46388.5</c:v>
                </c:pt>
                <c:pt idx="565">
                  <c:v>46418.9375</c:v>
                </c:pt>
                <c:pt idx="566">
                  <c:v>46449.375</c:v>
                </c:pt>
                <c:pt idx="567">
                  <c:v>46479.8125</c:v>
                </c:pt>
                <c:pt idx="568">
                  <c:v>46510.25</c:v>
                </c:pt>
                <c:pt idx="569">
                  <c:v>46540.6875</c:v>
                </c:pt>
                <c:pt idx="570">
                  <c:v>46571.125</c:v>
                </c:pt>
                <c:pt idx="571">
                  <c:v>46601.5625</c:v>
                </c:pt>
                <c:pt idx="572">
                  <c:v>46632</c:v>
                </c:pt>
                <c:pt idx="573">
                  <c:v>46662.4375</c:v>
                </c:pt>
                <c:pt idx="574">
                  <c:v>46692.875</c:v>
                </c:pt>
                <c:pt idx="575">
                  <c:v>46723.3125</c:v>
                </c:pt>
                <c:pt idx="576">
                  <c:v>46753.75</c:v>
                </c:pt>
                <c:pt idx="577">
                  <c:v>46784.1875</c:v>
                </c:pt>
                <c:pt idx="578">
                  <c:v>46814.625</c:v>
                </c:pt>
                <c:pt idx="579">
                  <c:v>46845.0625</c:v>
                </c:pt>
                <c:pt idx="580">
                  <c:v>46875.5</c:v>
                </c:pt>
                <c:pt idx="581">
                  <c:v>46905.9375</c:v>
                </c:pt>
                <c:pt idx="582">
                  <c:v>46936.375</c:v>
                </c:pt>
                <c:pt idx="583">
                  <c:v>46966.8125</c:v>
                </c:pt>
                <c:pt idx="584">
                  <c:v>46997.25</c:v>
                </c:pt>
                <c:pt idx="585">
                  <c:v>47027.6875</c:v>
                </c:pt>
                <c:pt idx="586">
                  <c:v>47058.125</c:v>
                </c:pt>
                <c:pt idx="587">
                  <c:v>47088.5625</c:v>
                </c:pt>
                <c:pt idx="588">
                  <c:v>47119</c:v>
                </c:pt>
                <c:pt idx="589">
                  <c:v>47149.4375</c:v>
                </c:pt>
                <c:pt idx="590">
                  <c:v>47179.875</c:v>
                </c:pt>
                <c:pt idx="591">
                  <c:v>47210.3125</c:v>
                </c:pt>
                <c:pt idx="592">
                  <c:v>47240.75</c:v>
                </c:pt>
                <c:pt idx="593">
                  <c:v>47271.1875</c:v>
                </c:pt>
                <c:pt idx="594">
                  <c:v>47301.625</c:v>
                </c:pt>
                <c:pt idx="595">
                  <c:v>47332.0625</c:v>
                </c:pt>
                <c:pt idx="596">
                  <c:v>47362.5</c:v>
                </c:pt>
                <c:pt idx="597">
                  <c:v>47392.9375</c:v>
                </c:pt>
                <c:pt idx="598">
                  <c:v>47423.375</c:v>
                </c:pt>
                <c:pt idx="599">
                  <c:v>47453.8125</c:v>
                </c:pt>
                <c:pt idx="600">
                  <c:v>47484.25</c:v>
                </c:pt>
                <c:pt idx="601">
                  <c:v>47514.6875</c:v>
                </c:pt>
                <c:pt idx="602">
                  <c:v>47545.125</c:v>
                </c:pt>
                <c:pt idx="603">
                  <c:v>47575.5625</c:v>
                </c:pt>
                <c:pt idx="604">
                  <c:v>47606</c:v>
                </c:pt>
                <c:pt idx="605">
                  <c:v>47636.4375</c:v>
                </c:pt>
                <c:pt idx="606">
                  <c:v>47666.875</c:v>
                </c:pt>
                <c:pt idx="607">
                  <c:v>47697.3125</c:v>
                </c:pt>
                <c:pt idx="608">
                  <c:v>47727.75</c:v>
                </c:pt>
                <c:pt idx="609">
                  <c:v>47758.1875</c:v>
                </c:pt>
                <c:pt idx="610">
                  <c:v>47788.625</c:v>
                </c:pt>
                <c:pt idx="611">
                  <c:v>47819.0625</c:v>
                </c:pt>
                <c:pt idx="612">
                  <c:v>47849.5</c:v>
                </c:pt>
                <c:pt idx="613">
                  <c:v>47879.9375</c:v>
                </c:pt>
                <c:pt idx="614">
                  <c:v>47910.375</c:v>
                </c:pt>
                <c:pt idx="615">
                  <c:v>47940.8125</c:v>
                </c:pt>
                <c:pt idx="616">
                  <c:v>47971.25</c:v>
                </c:pt>
                <c:pt idx="617">
                  <c:v>48001.6875</c:v>
                </c:pt>
                <c:pt idx="618">
                  <c:v>48032.125</c:v>
                </c:pt>
                <c:pt idx="619">
                  <c:v>48062.5625</c:v>
                </c:pt>
                <c:pt idx="620">
                  <c:v>48093</c:v>
                </c:pt>
                <c:pt idx="621">
                  <c:v>48123.4375</c:v>
                </c:pt>
                <c:pt idx="622">
                  <c:v>48153.875</c:v>
                </c:pt>
                <c:pt idx="623">
                  <c:v>48184.3125</c:v>
                </c:pt>
                <c:pt idx="624">
                  <c:v>48214.75</c:v>
                </c:pt>
                <c:pt idx="625">
                  <c:v>48245.1875</c:v>
                </c:pt>
                <c:pt idx="626">
                  <c:v>48275.625</c:v>
                </c:pt>
                <c:pt idx="627">
                  <c:v>48306.0625</c:v>
                </c:pt>
                <c:pt idx="628">
                  <c:v>48336.5</c:v>
                </c:pt>
                <c:pt idx="629">
                  <c:v>48366.9375</c:v>
                </c:pt>
                <c:pt idx="630">
                  <c:v>48397.375</c:v>
                </c:pt>
                <c:pt idx="631">
                  <c:v>48427.8125</c:v>
                </c:pt>
                <c:pt idx="632">
                  <c:v>48458.25</c:v>
                </c:pt>
                <c:pt idx="633">
                  <c:v>48488.6875</c:v>
                </c:pt>
                <c:pt idx="634">
                  <c:v>48519.125</c:v>
                </c:pt>
                <c:pt idx="635">
                  <c:v>48549.5625</c:v>
                </c:pt>
                <c:pt idx="636">
                  <c:v>48580</c:v>
                </c:pt>
                <c:pt idx="637">
                  <c:v>48610.4375</c:v>
                </c:pt>
                <c:pt idx="638">
                  <c:v>48640.875</c:v>
                </c:pt>
                <c:pt idx="639">
                  <c:v>48671.3125</c:v>
                </c:pt>
                <c:pt idx="640">
                  <c:v>48701.75</c:v>
                </c:pt>
                <c:pt idx="641">
                  <c:v>48732.1875</c:v>
                </c:pt>
                <c:pt idx="642">
                  <c:v>48762.625</c:v>
                </c:pt>
                <c:pt idx="643">
                  <c:v>48793.0625</c:v>
                </c:pt>
                <c:pt idx="644">
                  <c:v>48823.5</c:v>
                </c:pt>
                <c:pt idx="645">
                  <c:v>48853.9375</c:v>
                </c:pt>
                <c:pt idx="646">
                  <c:v>48884.375</c:v>
                </c:pt>
                <c:pt idx="647">
                  <c:v>48914.8125</c:v>
                </c:pt>
                <c:pt idx="648">
                  <c:v>48945.25</c:v>
                </c:pt>
                <c:pt idx="649">
                  <c:v>48975.6875</c:v>
                </c:pt>
                <c:pt idx="650">
                  <c:v>49006.125</c:v>
                </c:pt>
                <c:pt idx="651">
                  <c:v>49036.5625</c:v>
                </c:pt>
                <c:pt idx="652">
                  <c:v>49067</c:v>
                </c:pt>
                <c:pt idx="653">
                  <c:v>49097.4375</c:v>
                </c:pt>
                <c:pt idx="654">
                  <c:v>49127.875</c:v>
                </c:pt>
                <c:pt idx="655">
                  <c:v>49158.3125</c:v>
                </c:pt>
                <c:pt idx="656">
                  <c:v>49188.75</c:v>
                </c:pt>
                <c:pt idx="657">
                  <c:v>49219.1875</c:v>
                </c:pt>
                <c:pt idx="658">
                  <c:v>49249.625</c:v>
                </c:pt>
                <c:pt idx="659">
                  <c:v>49280.0625</c:v>
                </c:pt>
                <c:pt idx="660">
                  <c:v>49310.5</c:v>
                </c:pt>
                <c:pt idx="661">
                  <c:v>49340.9375</c:v>
                </c:pt>
                <c:pt idx="662">
                  <c:v>49371.375</c:v>
                </c:pt>
                <c:pt idx="663">
                  <c:v>49401.8125</c:v>
                </c:pt>
                <c:pt idx="664">
                  <c:v>49432.25</c:v>
                </c:pt>
                <c:pt idx="665">
                  <c:v>49462.6875</c:v>
                </c:pt>
                <c:pt idx="666">
                  <c:v>49493.125</c:v>
                </c:pt>
                <c:pt idx="667">
                  <c:v>49523.5625</c:v>
                </c:pt>
                <c:pt idx="668">
                  <c:v>49554</c:v>
                </c:pt>
                <c:pt idx="669">
                  <c:v>49584.4375</c:v>
                </c:pt>
                <c:pt idx="670">
                  <c:v>49614.875</c:v>
                </c:pt>
                <c:pt idx="671">
                  <c:v>49645.3125</c:v>
                </c:pt>
                <c:pt idx="672">
                  <c:v>49675.75</c:v>
                </c:pt>
                <c:pt idx="673">
                  <c:v>49706.1875</c:v>
                </c:pt>
                <c:pt idx="674">
                  <c:v>49736.625</c:v>
                </c:pt>
                <c:pt idx="675">
                  <c:v>49767.0625</c:v>
                </c:pt>
                <c:pt idx="676">
                  <c:v>49797.5</c:v>
                </c:pt>
                <c:pt idx="677">
                  <c:v>49827.9375</c:v>
                </c:pt>
                <c:pt idx="678">
                  <c:v>49858.375</c:v>
                </c:pt>
                <c:pt idx="679">
                  <c:v>49888.8125</c:v>
                </c:pt>
                <c:pt idx="680">
                  <c:v>49919.25</c:v>
                </c:pt>
                <c:pt idx="681">
                  <c:v>49949.6875</c:v>
                </c:pt>
                <c:pt idx="682">
                  <c:v>49980.125</c:v>
                </c:pt>
                <c:pt idx="683">
                  <c:v>50010.5625</c:v>
                </c:pt>
                <c:pt idx="684">
                  <c:v>50041</c:v>
                </c:pt>
                <c:pt idx="685">
                  <c:v>50071.4375</c:v>
                </c:pt>
                <c:pt idx="686">
                  <c:v>50101.875</c:v>
                </c:pt>
                <c:pt idx="687">
                  <c:v>50132.3125</c:v>
                </c:pt>
                <c:pt idx="688">
                  <c:v>50162.75</c:v>
                </c:pt>
                <c:pt idx="689">
                  <c:v>50193.1875</c:v>
                </c:pt>
                <c:pt idx="690">
                  <c:v>50223.625</c:v>
                </c:pt>
                <c:pt idx="691">
                  <c:v>50254.0625</c:v>
                </c:pt>
                <c:pt idx="692">
                  <c:v>50284.5</c:v>
                </c:pt>
                <c:pt idx="693">
                  <c:v>50314.9375</c:v>
                </c:pt>
                <c:pt idx="694">
                  <c:v>50345.375</c:v>
                </c:pt>
                <c:pt idx="695">
                  <c:v>50375.8125</c:v>
                </c:pt>
                <c:pt idx="696">
                  <c:v>50406.25</c:v>
                </c:pt>
                <c:pt idx="697">
                  <c:v>50436.6875</c:v>
                </c:pt>
                <c:pt idx="698">
                  <c:v>50467.125</c:v>
                </c:pt>
                <c:pt idx="699">
                  <c:v>50497.5625</c:v>
                </c:pt>
                <c:pt idx="700">
                  <c:v>50528</c:v>
                </c:pt>
                <c:pt idx="701">
                  <c:v>50558.4375</c:v>
                </c:pt>
                <c:pt idx="702">
                  <c:v>50588.875</c:v>
                </c:pt>
                <c:pt idx="703">
                  <c:v>50619.3125</c:v>
                </c:pt>
                <c:pt idx="704">
                  <c:v>50649.75</c:v>
                </c:pt>
                <c:pt idx="705">
                  <c:v>50680.1875</c:v>
                </c:pt>
                <c:pt idx="706">
                  <c:v>50710.625</c:v>
                </c:pt>
                <c:pt idx="707">
                  <c:v>50741.0625</c:v>
                </c:pt>
                <c:pt idx="708">
                  <c:v>50771.5</c:v>
                </c:pt>
                <c:pt idx="709">
                  <c:v>50801.9375</c:v>
                </c:pt>
                <c:pt idx="710">
                  <c:v>50832.375</c:v>
                </c:pt>
                <c:pt idx="711">
                  <c:v>50862.8125</c:v>
                </c:pt>
                <c:pt idx="712">
                  <c:v>50893.25</c:v>
                </c:pt>
                <c:pt idx="713">
                  <c:v>50923.6875</c:v>
                </c:pt>
                <c:pt idx="714">
                  <c:v>50954.125</c:v>
                </c:pt>
                <c:pt idx="715">
                  <c:v>50984.5625</c:v>
                </c:pt>
                <c:pt idx="716">
                  <c:v>51015</c:v>
                </c:pt>
                <c:pt idx="717">
                  <c:v>51045.4375</c:v>
                </c:pt>
                <c:pt idx="718">
                  <c:v>51075.875</c:v>
                </c:pt>
                <c:pt idx="719">
                  <c:v>51106.3125</c:v>
                </c:pt>
                <c:pt idx="720">
                  <c:v>51136.75</c:v>
                </c:pt>
                <c:pt idx="721">
                  <c:v>51167.1875</c:v>
                </c:pt>
                <c:pt idx="722">
                  <c:v>51197.625</c:v>
                </c:pt>
                <c:pt idx="723">
                  <c:v>51228.0625</c:v>
                </c:pt>
                <c:pt idx="724">
                  <c:v>51258.5</c:v>
                </c:pt>
                <c:pt idx="725">
                  <c:v>51288.9375</c:v>
                </c:pt>
                <c:pt idx="726">
                  <c:v>51319.375</c:v>
                </c:pt>
                <c:pt idx="727">
                  <c:v>51349.8125</c:v>
                </c:pt>
                <c:pt idx="728">
                  <c:v>51380.25</c:v>
                </c:pt>
                <c:pt idx="729">
                  <c:v>51410.6875</c:v>
                </c:pt>
                <c:pt idx="730">
                  <c:v>51441.125</c:v>
                </c:pt>
                <c:pt idx="731">
                  <c:v>51471.5625</c:v>
                </c:pt>
                <c:pt idx="732">
                  <c:v>51502</c:v>
                </c:pt>
                <c:pt idx="733">
                  <c:v>51532.4375</c:v>
                </c:pt>
                <c:pt idx="734">
                  <c:v>51562.875</c:v>
                </c:pt>
                <c:pt idx="735">
                  <c:v>51593.3125</c:v>
                </c:pt>
                <c:pt idx="736">
                  <c:v>51623.75</c:v>
                </c:pt>
                <c:pt idx="737">
                  <c:v>51654.1875</c:v>
                </c:pt>
                <c:pt idx="738">
                  <c:v>51684.625</c:v>
                </c:pt>
                <c:pt idx="739">
                  <c:v>51715.0625</c:v>
                </c:pt>
                <c:pt idx="740">
                  <c:v>51745.5</c:v>
                </c:pt>
                <c:pt idx="741">
                  <c:v>51775.9375</c:v>
                </c:pt>
                <c:pt idx="742">
                  <c:v>51806.375</c:v>
                </c:pt>
                <c:pt idx="743">
                  <c:v>51836.8125</c:v>
                </c:pt>
                <c:pt idx="744">
                  <c:v>51867.25</c:v>
                </c:pt>
                <c:pt idx="745">
                  <c:v>51897.6875</c:v>
                </c:pt>
                <c:pt idx="746">
                  <c:v>51928.125</c:v>
                </c:pt>
                <c:pt idx="747">
                  <c:v>51958.5625</c:v>
                </c:pt>
                <c:pt idx="748">
                  <c:v>51989</c:v>
                </c:pt>
                <c:pt idx="749">
                  <c:v>52019.4375</c:v>
                </c:pt>
                <c:pt idx="750">
                  <c:v>52049.875</c:v>
                </c:pt>
                <c:pt idx="751">
                  <c:v>52080.3125</c:v>
                </c:pt>
                <c:pt idx="752">
                  <c:v>52110.75</c:v>
                </c:pt>
                <c:pt idx="753">
                  <c:v>52141.1875</c:v>
                </c:pt>
                <c:pt idx="754">
                  <c:v>52171.625</c:v>
                </c:pt>
                <c:pt idx="755">
                  <c:v>52202.0625</c:v>
                </c:pt>
                <c:pt idx="756">
                  <c:v>52232.5</c:v>
                </c:pt>
                <c:pt idx="757">
                  <c:v>52262.9375</c:v>
                </c:pt>
                <c:pt idx="758">
                  <c:v>52293.375</c:v>
                </c:pt>
                <c:pt idx="759">
                  <c:v>52323.8125</c:v>
                </c:pt>
                <c:pt idx="760">
                  <c:v>52354.25</c:v>
                </c:pt>
                <c:pt idx="761">
                  <c:v>52384.6875</c:v>
                </c:pt>
                <c:pt idx="762">
                  <c:v>52415.125</c:v>
                </c:pt>
                <c:pt idx="763">
                  <c:v>52445.5625</c:v>
                </c:pt>
                <c:pt idx="764">
                  <c:v>52476</c:v>
                </c:pt>
                <c:pt idx="765">
                  <c:v>52506.4375</c:v>
                </c:pt>
                <c:pt idx="766">
                  <c:v>52536.875</c:v>
                </c:pt>
                <c:pt idx="767">
                  <c:v>52567.3125</c:v>
                </c:pt>
                <c:pt idx="768">
                  <c:v>52597.75</c:v>
                </c:pt>
                <c:pt idx="769">
                  <c:v>52628.1875</c:v>
                </c:pt>
                <c:pt idx="770">
                  <c:v>52658.625</c:v>
                </c:pt>
                <c:pt idx="771">
                  <c:v>52689.0625</c:v>
                </c:pt>
                <c:pt idx="772">
                  <c:v>52719.5</c:v>
                </c:pt>
                <c:pt idx="773">
                  <c:v>52749.9375</c:v>
                </c:pt>
                <c:pt idx="774">
                  <c:v>52780.375</c:v>
                </c:pt>
                <c:pt idx="775">
                  <c:v>52810.8125</c:v>
                </c:pt>
                <c:pt idx="776">
                  <c:v>52841.25</c:v>
                </c:pt>
                <c:pt idx="777">
                  <c:v>52871.6875</c:v>
                </c:pt>
                <c:pt idx="778">
                  <c:v>52902.125</c:v>
                </c:pt>
                <c:pt idx="779">
                  <c:v>52932.5625</c:v>
                </c:pt>
                <c:pt idx="780">
                  <c:v>52963</c:v>
                </c:pt>
                <c:pt idx="781">
                  <c:v>52993.4375</c:v>
                </c:pt>
                <c:pt idx="782">
                  <c:v>53023.875</c:v>
                </c:pt>
                <c:pt idx="783">
                  <c:v>53054.3125</c:v>
                </c:pt>
                <c:pt idx="784">
                  <c:v>53084.75</c:v>
                </c:pt>
                <c:pt idx="785">
                  <c:v>53115.1875</c:v>
                </c:pt>
                <c:pt idx="786">
                  <c:v>53145.625</c:v>
                </c:pt>
                <c:pt idx="787">
                  <c:v>53176.0625</c:v>
                </c:pt>
                <c:pt idx="788">
                  <c:v>53206.5</c:v>
                </c:pt>
                <c:pt idx="789">
                  <c:v>53236.9375</c:v>
                </c:pt>
                <c:pt idx="790">
                  <c:v>53267.375</c:v>
                </c:pt>
                <c:pt idx="791">
                  <c:v>53297.8125</c:v>
                </c:pt>
                <c:pt idx="792">
                  <c:v>53328.25</c:v>
                </c:pt>
                <c:pt idx="793">
                  <c:v>53358.6875</c:v>
                </c:pt>
                <c:pt idx="794">
                  <c:v>53389.125</c:v>
                </c:pt>
                <c:pt idx="795">
                  <c:v>53419.5625</c:v>
                </c:pt>
                <c:pt idx="796">
                  <c:v>53450</c:v>
                </c:pt>
                <c:pt idx="797">
                  <c:v>53480.4375</c:v>
                </c:pt>
                <c:pt idx="798">
                  <c:v>53510.875</c:v>
                </c:pt>
                <c:pt idx="799">
                  <c:v>53541.3125</c:v>
                </c:pt>
                <c:pt idx="800">
                  <c:v>53571.75</c:v>
                </c:pt>
                <c:pt idx="801">
                  <c:v>53602.1875</c:v>
                </c:pt>
                <c:pt idx="802">
                  <c:v>53632.625</c:v>
                </c:pt>
                <c:pt idx="803">
                  <c:v>53663.0625</c:v>
                </c:pt>
                <c:pt idx="804">
                  <c:v>53693.5</c:v>
                </c:pt>
                <c:pt idx="805">
                  <c:v>53723.9375</c:v>
                </c:pt>
                <c:pt idx="806">
                  <c:v>53754.375</c:v>
                </c:pt>
                <c:pt idx="807">
                  <c:v>53784.8125</c:v>
                </c:pt>
                <c:pt idx="808">
                  <c:v>53815.25</c:v>
                </c:pt>
                <c:pt idx="809">
                  <c:v>53845.6875</c:v>
                </c:pt>
                <c:pt idx="810">
                  <c:v>53876.125</c:v>
                </c:pt>
                <c:pt idx="811">
                  <c:v>53906.5625</c:v>
                </c:pt>
                <c:pt idx="812">
                  <c:v>53937</c:v>
                </c:pt>
                <c:pt idx="813">
                  <c:v>53967.4375</c:v>
                </c:pt>
                <c:pt idx="814">
                  <c:v>53997.875</c:v>
                </c:pt>
                <c:pt idx="815">
                  <c:v>54028.3125</c:v>
                </c:pt>
                <c:pt idx="816">
                  <c:v>54058.75</c:v>
                </c:pt>
                <c:pt idx="817">
                  <c:v>54089.1875</c:v>
                </c:pt>
                <c:pt idx="818">
                  <c:v>54119.625</c:v>
                </c:pt>
                <c:pt idx="819">
                  <c:v>54150.0625</c:v>
                </c:pt>
                <c:pt idx="820">
                  <c:v>54180.5</c:v>
                </c:pt>
                <c:pt idx="821">
                  <c:v>54210.9375</c:v>
                </c:pt>
                <c:pt idx="822">
                  <c:v>54241.375</c:v>
                </c:pt>
                <c:pt idx="823">
                  <c:v>54271.8125</c:v>
                </c:pt>
                <c:pt idx="824">
                  <c:v>54302.25</c:v>
                </c:pt>
                <c:pt idx="825">
                  <c:v>54332.6875</c:v>
                </c:pt>
                <c:pt idx="826">
                  <c:v>54363.125</c:v>
                </c:pt>
                <c:pt idx="827">
                  <c:v>54393.5625</c:v>
                </c:pt>
                <c:pt idx="828">
                  <c:v>54424</c:v>
                </c:pt>
                <c:pt idx="829">
                  <c:v>54454.4375</c:v>
                </c:pt>
                <c:pt idx="830">
                  <c:v>54484.875</c:v>
                </c:pt>
                <c:pt idx="831">
                  <c:v>54515.3125</c:v>
                </c:pt>
                <c:pt idx="832">
                  <c:v>54545.75</c:v>
                </c:pt>
                <c:pt idx="833">
                  <c:v>54576.1875</c:v>
                </c:pt>
                <c:pt idx="834">
                  <c:v>54606.625</c:v>
                </c:pt>
                <c:pt idx="835">
                  <c:v>54637.0625</c:v>
                </c:pt>
                <c:pt idx="836">
                  <c:v>54667.5</c:v>
                </c:pt>
                <c:pt idx="837">
                  <c:v>54697.9375</c:v>
                </c:pt>
                <c:pt idx="838">
                  <c:v>54728.375</c:v>
                </c:pt>
                <c:pt idx="839">
                  <c:v>54758.8125</c:v>
                </c:pt>
                <c:pt idx="840">
                  <c:v>54789.25</c:v>
                </c:pt>
                <c:pt idx="841">
                  <c:v>54819.6875</c:v>
                </c:pt>
                <c:pt idx="842">
                  <c:v>54850.125</c:v>
                </c:pt>
                <c:pt idx="843">
                  <c:v>54880.5625</c:v>
                </c:pt>
                <c:pt idx="844">
                  <c:v>54911</c:v>
                </c:pt>
                <c:pt idx="845">
                  <c:v>54941.4375</c:v>
                </c:pt>
                <c:pt idx="846">
                  <c:v>54971.875</c:v>
                </c:pt>
                <c:pt idx="847">
                  <c:v>55002.3125</c:v>
                </c:pt>
                <c:pt idx="848">
                  <c:v>55032.75</c:v>
                </c:pt>
                <c:pt idx="849">
                  <c:v>55063.1875</c:v>
                </c:pt>
                <c:pt idx="850">
                  <c:v>55093.625</c:v>
                </c:pt>
                <c:pt idx="851">
                  <c:v>55124.0625</c:v>
                </c:pt>
                <c:pt idx="852">
                  <c:v>55154.5</c:v>
                </c:pt>
                <c:pt idx="853">
                  <c:v>55184.9375</c:v>
                </c:pt>
                <c:pt idx="854">
                  <c:v>55215.375</c:v>
                </c:pt>
                <c:pt idx="855">
                  <c:v>55245.8125</c:v>
                </c:pt>
                <c:pt idx="856">
                  <c:v>55276.25</c:v>
                </c:pt>
                <c:pt idx="857">
                  <c:v>55306.6875</c:v>
                </c:pt>
                <c:pt idx="858">
                  <c:v>55337.125</c:v>
                </c:pt>
                <c:pt idx="859">
                  <c:v>55367.5625</c:v>
                </c:pt>
                <c:pt idx="860">
                  <c:v>55398</c:v>
                </c:pt>
                <c:pt idx="861">
                  <c:v>55428.4375</c:v>
                </c:pt>
                <c:pt idx="862">
                  <c:v>55458.875</c:v>
                </c:pt>
                <c:pt idx="863">
                  <c:v>55489.3125</c:v>
                </c:pt>
                <c:pt idx="864">
                  <c:v>55519.75</c:v>
                </c:pt>
                <c:pt idx="865">
                  <c:v>55550.1875</c:v>
                </c:pt>
                <c:pt idx="866">
                  <c:v>55580.625</c:v>
                </c:pt>
                <c:pt idx="867">
                  <c:v>55611.0625</c:v>
                </c:pt>
                <c:pt idx="868">
                  <c:v>55641.5</c:v>
                </c:pt>
                <c:pt idx="869">
                  <c:v>55671.9375</c:v>
                </c:pt>
                <c:pt idx="870">
                  <c:v>55702.375</c:v>
                </c:pt>
                <c:pt idx="871">
                  <c:v>55732.8125</c:v>
                </c:pt>
                <c:pt idx="872">
                  <c:v>55763.25</c:v>
                </c:pt>
                <c:pt idx="873">
                  <c:v>55793.6875</c:v>
                </c:pt>
                <c:pt idx="874">
                  <c:v>55824.125</c:v>
                </c:pt>
                <c:pt idx="875">
                  <c:v>55854.5625</c:v>
                </c:pt>
                <c:pt idx="876">
                  <c:v>55885</c:v>
                </c:pt>
                <c:pt idx="877">
                  <c:v>55915.4375</c:v>
                </c:pt>
                <c:pt idx="878">
                  <c:v>55945.875</c:v>
                </c:pt>
                <c:pt idx="879">
                  <c:v>55976.3125</c:v>
                </c:pt>
                <c:pt idx="880">
                  <c:v>56006.75</c:v>
                </c:pt>
                <c:pt idx="881">
                  <c:v>56037.1875</c:v>
                </c:pt>
                <c:pt idx="882">
                  <c:v>56067.625</c:v>
                </c:pt>
                <c:pt idx="883">
                  <c:v>56098.0625</c:v>
                </c:pt>
                <c:pt idx="884">
                  <c:v>56128.5</c:v>
                </c:pt>
                <c:pt idx="885">
                  <c:v>56158.9375</c:v>
                </c:pt>
                <c:pt idx="886">
                  <c:v>56189.375</c:v>
                </c:pt>
                <c:pt idx="887">
                  <c:v>56219.8125</c:v>
                </c:pt>
                <c:pt idx="888">
                  <c:v>56250.25</c:v>
                </c:pt>
                <c:pt idx="889">
                  <c:v>56280.6875</c:v>
                </c:pt>
                <c:pt idx="890">
                  <c:v>56311.125</c:v>
                </c:pt>
                <c:pt idx="891">
                  <c:v>56341.5625</c:v>
                </c:pt>
                <c:pt idx="892">
                  <c:v>56372</c:v>
                </c:pt>
                <c:pt idx="893">
                  <c:v>56402.4375</c:v>
                </c:pt>
                <c:pt idx="894">
                  <c:v>56432.875</c:v>
                </c:pt>
                <c:pt idx="895">
                  <c:v>56463.3125</c:v>
                </c:pt>
                <c:pt idx="896">
                  <c:v>56493.75</c:v>
                </c:pt>
                <c:pt idx="897">
                  <c:v>56524.1875</c:v>
                </c:pt>
                <c:pt idx="898">
                  <c:v>56554.625</c:v>
                </c:pt>
                <c:pt idx="899">
                  <c:v>56585.0625</c:v>
                </c:pt>
                <c:pt idx="900">
                  <c:v>56615.5</c:v>
                </c:pt>
                <c:pt idx="901">
                  <c:v>56645.9375</c:v>
                </c:pt>
                <c:pt idx="902">
                  <c:v>56676.375</c:v>
                </c:pt>
                <c:pt idx="903">
                  <c:v>56706.8125</c:v>
                </c:pt>
                <c:pt idx="904">
                  <c:v>56737.25</c:v>
                </c:pt>
                <c:pt idx="905">
                  <c:v>56767.6875</c:v>
                </c:pt>
                <c:pt idx="906">
                  <c:v>56798.125</c:v>
                </c:pt>
                <c:pt idx="907">
                  <c:v>56828.5625</c:v>
                </c:pt>
                <c:pt idx="908">
                  <c:v>56859</c:v>
                </c:pt>
                <c:pt idx="909">
                  <c:v>56889.4375</c:v>
                </c:pt>
                <c:pt idx="910">
                  <c:v>56919.875</c:v>
                </c:pt>
                <c:pt idx="911">
                  <c:v>56950.3125</c:v>
                </c:pt>
                <c:pt idx="912">
                  <c:v>56980.75</c:v>
                </c:pt>
                <c:pt idx="913">
                  <c:v>57011.1875</c:v>
                </c:pt>
                <c:pt idx="914">
                  <c:v>57041.625</c:v>
                </c:pt>
                <c:pt idx="915">
                  <c:v>57072.0625</c:v>
                </c:pt>
                <c:pt idx="916">
                  <c:v>57102.5</c:v>
                </c:pt>
                <c:pt idx="917">
                  <c:v>57132.9375</c:v>
                </c:pt>
                <c:pt idx="918">
                  <c:v>57163.375</c:v>
                </c:pt>
                <c:pt idx="919">
                  <c:v>57193.8125</c:v>
                </c:pt>
                <c:pt idx="920">
                  <c:v>57224.25</c:v>
                </c:pt>
                <c:pt idx="921">
                  <c:v>57254.6875</c:v>
                </c:pt>
                <c:pt idx="922">
                  <c:v>57285.125</c:v>
                </c:pt>
                <c:pt idx="923">
                  <c:v>57315.5625</c:v>
                </c:pt>
                <c:pt idx="924">
                  <c:v>57346</c:v>
                </c:pt>
                <c:pt idx="925">
                  <c:v>57376.4375</c:v>
                </c:pt>
                <c:pt idx="926">
                  <c:v>57406.875</c:v>
                </c:pt>
                <c:pt idx="927">
                  <c:v>57437.3125</c:v>
                </c:pt>
                <c:pt idx="928">
                  <c:v>57467.75</c:v>
                </c:pt>
                <c:pt idx="929">
                  <c:v>57498.1875</c:v>
                </c:pt>
                <c:pt idx="930">
                  <c:v>57528.625</c:v>
                </c:pt>
                <c:pt idx="931">
                  <c:v>57559.0625</c:v>
                </c:pt>
                <c:pt idx="932">
                  <c:v>57589.5</c:v>
                </c:pt>
                <c:pt idx="933">
                  <c:v>57619.9375</c:v>
                </c:pt>
                <c:pt idx="934">
                  <c:v>57650.375</c:v>
                </c:pt>
                <c:pt idx="935">
                  <c:v>57680.8125</c:v>
                </c:pt>
                <c:pt idx="936">
                  <c:v>57711.25</c:v>
                </c:pt>
                <c:pt idx="937">
                  <c:v>57741.6875</c:v>
                </c:pt>
                <c:pt idx="938">
                  <c:v>57772.125</c:v>
                </c:pt>
                <c:pt idx="939">
                  <c:v>57802.5625</c:v>
                </c:pt>
                <c:pt idx="940">
                  <c:v>57833</c:v>
                </c:pt>
                <c:pt idx="941">
                  <c:v>57863.4375</c:v>
                </c:pt>
                <c:pt idx="942">
                  <c:v>57893.875</c:v>
                </c:pt>
                <c:pt idx="943">
                  <c:v>57924.3125</c:v>
                </c:pt>
                <c:pt idx="944">
                  <c:v>57954.75</c:v>
                </c:pt>
                <c:pt idx="945">
                  <c:v>57985.1875</c:v>
                </c:pt>
                <c:pt idx="946">
                  <c:v>58015.625</c:v>
                </c:pt>
                <c:pt idx="947">
                  <c:v>58046.0625</c:v>
                </c:pt>
                <c:pt idx="948">
                  <c:v>58076.5</c:v>
                </c:pt>
                <c:pt idx="949">
                  <c:v>58106.9375</c:v>
                </c:pt>
                <c:pt idx="950">
                  <c:v>58137.375</c:v>
                </c:pt>
                <c:pt idx="951">
                  <c:v>58167.8125</c:v>
                </c:pt>
                <c:pt idx="952">
                  <c:v>58198.25</c:v>
                </c:pt>
                <c:pt idx="953">
                  <c:v>58228.6875</c:v>
                </c:pt>
                <c:pt idx="954">
                  <c:v>58259.125</c:v>
                </c:pt>
                <c:pt idx="955">
                  <c:v>58289.5625</c:v>
                </c:pt>
                <c:pt idx="956">
                  <c:v>58320</c:v>
                </c:pt>
                <c:pt idx="957">
                  <c:v>58350.4375</c:v>
                </c:pt>
                <c:pt idx="958">
                  <c:v>58380.875</c:v>
                </c:pt>
                <c:pt idx="959">
                  <c:v>58411.3125</c:v>
                </c:pt>
                <c:pt idx="960">
                  <c:v>58441.75</c:v>
                </c:pt>
                <c:pt idx="961">
                  <c:v>58472.1875</c:v>
                </c:pt>
                <c:pt idx="962">
                  <c:v>58502.625</c:v>
                </c:pt>
                <c:pt idx="963">
                  <c:v>58533.0625</c:v>
                </c:pt>
                <c:pt idx="964">
                  <c:v>58563.5</c:v>
                </c:pt>
                <c:pt idx="965">
                  <c:v>58593.9375</c:v>
                </c:pt>
                <c:pt idx="966">
                  <c:v>58624.375</c:v>
                </c:pt>
                <c:pt idx="967">
                  <c:v>58654.8125</c:v>
                </c:pt>
                <c:pt idx="968">
                  <c:v>58685.25</c:v>
                </c:pt>
                <c:pt idx="969">
                  <c:v>58715.6875</c:v>
                </c:pt>
                <c:pt idx="970">
                  <c:v>58746.125</c:v>
                </c:pt>
                <c:pt idx="971">
                  <c:v>58776.5625</c:v>
                </c:pt>
                <c:pt idx="972">
                  <c:v>58807</c:v>
                </c:pt>
                <c:pt idx="973">
                  <c:v>58837.4375</c:v>
                </c:pt>
                <c:pt idx="974">
                  <c:v>58867.875</c:v>
                </c:pt>
                <c:pt idx="975">
                  <c:v>58898.3125</c:v>
                </c:pt>
                <c:pt idx="976">
                  <c:v>58928.75</c:v>
                </c:pt>
                <c:pt idx="977">
                  <c:v>58959.1875</c:v>
                </c:pt>
                <c:pt idx="978">
                  <c:v>58989.625</c:v>
                </c:pt>
                <c:pt idx="979">
                  <c:v>59020.0625</c:v>
                </c:pt>
                <c:pt idx="980">
                  <c:v>59050.5</c:v>
                </c:pt>
                <c:pt idx="981">
                  <c:v>59080.9375</c:v>
                </c:pt>
                <c:pt idx="982">
                  <c:v>59111.375</c:v>
                </c:pt>
                <c:pt idx="983">
                  <c:v>59141.8125</c:v>
                </c:pt>
                <c:pt idx="984">
                  <c:v>59172.25</c:v>
                </c:pt>
              </c:numCache>
            </c:numRef>
          </c:xVal>
          <c:yVal>
            <c:numRef>
              <c:f>Predictions!$P$16:$P$1000</c:f>
              <c:numCache>
                <c:formatCode>General</c:formatCode>
                <c:ptCount val="985"/>
                <c:pt idx="1">
                  <c:v>1.086179415054221</c:v>
                </c:pt>
                <c:pt idx="2">
                  <c:v>1.086179415054221</c:v>
                </c:pt>
                <c:pt idx="3">
                  <c:v>1.086179415054221</c:v>
                </c:pt>
                <c:pt idx="4">
                  <c:v>1.086179415054221</c:v>
                </c:pt>
                <c:pt idx="5">
                  <c:v>1.086179415054221</c:v>
                </c:pt>
                <c:pt idx="6">
                  <c:v>1.086179415054221</c:v>
                </c:pt>
                <c:pt idx="7">
                  <c:v>1.086179415054221</c:v>
                </c:pt>
                <c:pt idx="8">
                  <c:v>1.086179415054221</c:v>
                </c:pt>
                <c:pt idx="9">
                  <c:v>1.086179415054221</c:v>
                </c:pt>
                <c:pt idx="10">
                  <c:v>1.086179415054221</c:v>
                </c:pt>
                <c:pt idx="11">
                  <c:v>1.086179415054221</c:v>
                </c:pt>
                <c:pt idx="12">
                  <c:v>1.086179415054221</c:v>
                </c:pt>
                <c:pt idx="13">
                  <c:v>1.086179415054221</c:v>
                </c:pt>
                <c:pt idx="14">
                  <c:v>1.086179415054221</c:v>
                </c:pt>
                <c:pt idx="15">
                  <c:v>1.086179415054221</c:v>
                </c:pt>
                <c:pt idx="16">
                  <c:v>1.086179415054221</c:v>
                </c:pt>
                <c:pt idx="17">
                  <c:v>1.086179415054221</c:v>
                </c:pt>
                <c:pt idx="18">
                  <c:v>1.086179415054221</c:v>
                </c:pt>
                <c:pt idx="19">
                  <c:v>1.086179415054221</c:v>
                </c:pt>
                <c:pt idx="20">
                  <c:v>1.086179415054221</c:v>
                </c:pt>
                <c:pt idx="21">
                  <c:v>1.086179415054221</c:v>
                </c:pt>
                <c:pt idx="22">
                  <c:v>1.086179415054221</c:v>
                </c:pt>
                <c:pt idx="23">
                  <c:v>1.086179415054221</c:v>
                </c:pt>
                <c:pt idx="24">
                  <c:v>1.086179415054221</c:v>
                </c:pt>
                <c:pt idx="25">
                  <c:v>1.086179415054221</c:v>
                </c:pt>
                <c:pt idx="26">
                  <c:v>1.086179415054221</c:v>
                </c:pt>
                <c:pt idx="27">
                  <c:v>1.086179415054221</c:v>
                </c:pt>
                <c:pt idx="28">
                  <c:v>1.086179415054221</c:v>
                </c:pt>
                <c:pt idx="29">
                  <c:v>1.086179415054221</c:v>
                </c:pt>
                <c:pt idx="30">
                  <c:v>1.086179415054221</c:v>
                </c:pt>
                <c:pt idx="31">
                  <c:v>1.086179415054221</c:v>
                </c:pt>
                <c:pt idx="32">
                  <c:v>1.086179415054221</c:v>
                </c:pt>
                <c:pt idx="33">
                  <c:v>1.086179415054221</c:v>
                </c:pt>
                <c:pt idx="34">
                  <c:v>1.086179415054221</c:v>
                </c:pt>
                <c:pt idx="35">
                  <c:v>1.086179415054221</c:v>
                </c:pt>
                <c:pt idx="36">
                  <c:v>1.086179415054221</c:v>
                </c:pt>
                <c:pt idx="37">
                  <c:v>1.086179415054221</c:v>
                </c:pt>
                <c:pt idx="38">
                  <c:v>1.086179415054221</c:v>
                </c:pt>
                <c:pt idx="39">
                  <c:v>1.086179415054221</c:v>
                </c:pt>
                <c:pt idx="40">
                  <c:v>1.086179415054221</c:v>
                </c:pt>
                <c:pt idx="41">
                  <c:v>1.086179415054221</c:v>
                </c:pt>
                <c:pt idx="42">
                  <c:v>1.086179415054221</c:v>
                </c:pt>
                <c:pt idx="43">
                  <c:v>1.086179415054221</c:v>
                </c:pt>
                <c:pt idx="44">
                  <c:v>1.086179415054221</c:v>
                </c:pt>
                <c:pt idx="45">
                  <c:v>1.086179415054221</c:v>
                </c:pt>
                <c:pt idx="46">
                  <c:v>1.086179415054221</c:v>
                </c:pt>
                <c:pt idx="47">
                  <c:v>1.086179415054221</c:v>
                </c:pt>
                <c:pt idx="48">
                  <c:v>1.086179415054221</c:v>
                </c:pt>
                <c:pt idx="49">
                  <c:v>1.086179415054221</c:v>
                </c:pt>
                <c:pt idx="50">
                  <c:v>1.086179415054221</c:v>
                </c:pt>
                <c:pt idx="51">
                  <c:v>1.086179415054221</c:v>
                </c:pt>
                <c:pt idx="52">
                  <c:v>1.086179415054221</c:v>
                </c:pt>
                <c:pt idx="53">
                  <c:v>1.086179415054221</c:v>
                </c:pt>
                <c:pt idx="54">
                  <c:v>1.086179415054221</c:v>
                </c:pt>
                <c:pt idx="55">
                  <c:v>1.086179415054221</c:v>
                </c:pt>
                <c:pt idx="56">
                  <c:v>1.086179415054221</c:v>
                </c:pt>
                <c:pt idx="57">
                  <c:v>1.086179415054221</c:v>
                </c:pt>
                <c:pt idx="58">
                  <c:v>1.086179415054221</c:v>
                </c:pt>
                <c:pt idx="59">
                  <c:v>1.086179415054221</c:v>
                </c:pt>
                <c:pt idx="60">
                  <c:v>1.086179415054221</c:v>
                </c:pt>
                <c:pt idx="61">
                  <c:v>1.086179415054221</c:v>
                </c:pt>
                <c:pt idx="62">
                  <c:v>1.086179415054221</c:v>
                </c:pt>
                <c:pt idx="63">
                  <c:v>1.086179415054221</c:v>
                </c:pt>
                <c:pt idx="64">
                  <c:v>1.086179415054221</c:v>
                </c:pt>
                <c:pt idx="65">
                  <c:v>1.086179415054221</c:v>
                </c:pt>
                <c:pt idx="66">
                  <c:v>1.086179415054221</c:v>
                </c:pt>
                <c:pt idx="67">
                  <c:v>1.086179415054221</c:v>
                </c:pt>
                <c:pt idx="68">
                  <c:v>1.086179415054221</c:v>
                </c:pt>
                <c:pt idx="69">
                  <c:v>1.086179415054221</c:v>
                </c:pt>
                <c:pt idx="70">
                  <c:v>1.086179415054221</c:v>
                </c:pt>
                <c:pt idx="71">
                  <c:v>1.086179415054221</c:v>
                </c:pt>
                <c:pt idx="72">
                  <c:v>1.086179415054221</c:v>
                </c:pt>
                <c:pt idx="73">
                  <c:v>1.086179415054221</c:v>
                </c:pt>
                <c:pt idx="74">
                  <c:v>1.086179415054221</c:v>
                </c:pt>
                <c:pt idx="75">
                  <c:v>1.086179415054221</c:v>
                </c:pt>
                <c:pt idx="76">
                  <c:v>1.086179415054221</c:v>
                </c:pt>
                <c:pt idx="77">
                  <c:v>1.086179415054221</c:v>
                </c:pt>
                <c:pt idx="78">
                  <c:v>1.086179415054221</c:v>
                </c:pt>
                <c:pt idx="79">
                  <c:v>1.086179415054221</c:v>
                </c:pt>
                <c:pt idx="80">
                  <c:v>1.086179415054221</c:v>
                </c:pt>
                <c:pt idx="81">
                  <c:v>1.086179415054221</c:v>
                </c:pt>
                <c:pt idx="82">
                  <c:v>1.086179415054221</c:v>
                </c:pt>
                <c:pt idx="83">
                  <c:v>1.086179415054221</c:v>
                </c:pt>
                <c:pt idx="84">
                  <c:v>1.086179415054221</c:v>
                </c:pt>
                <c:pt idx="85">
                  <c:v>1.086179415054221</c:v>
                </c:pt>
                <c:pt idx="86">
                  <c:v>1.086179415054221</c:v>
                </c:pt>
                <c:pt idx="87">
                  <c:v>1.086179415054221</c:v>
                </c:pt>
                <c:pt idx="88">
                  <c:v>1.086179415054221</c:v>
                </c:pt>
                <c:pt idx="89">
                  <c:v>1.086179415054221</c:v>
                </c:pt>
                <c:pt idx="90">
                  <c:v>1.086179415054221</c:v>
                </c:pt>
                <c:pt idx="91">
                  <c:v>1.086179415054221</c:v>
                </c:pt>
                <c:pt idx="92">
                  <c:v>1.086179415054221</c:v>
                </c:pt>
                <c:pt idx="93">
                  <c:v>1.086179415054221</c:v>
                </c:pt>
                <c:pt idx="94">
                  <c:v>1.086179415054221</c:v>
                </c:pt>
                <c:pt idx="95">
                  <c:v>1.086179415054221</c:v>
                </c:pt>
                <c:pt idx="96">
                  <c:v>1.086179415054221</c:v>
                </c:pt>
                <c:pt idx="97">
                  <c:v>1.086179415054221</c:v>
                </c:pt>
                <c:pt idx="98">
                  <c:v>1.086179415054221</c:v>
                </c:pt>
                <c:pt idx="99">
                  <c:v>1.086179415054221</c:v>
                </c:pt>
                <c:pt idx="100">
                  <c:v>1.086179415054221</c:v>
                </c:pt>
                <c:pt idx="101">
                  <c:v>1.086179415054221</c:v>
                </c:pt>
                <c:pt idx="102">
                  <c:v>1.086179415054221</c:v>
                </c:pt>
                <c:pt idx="103">
                  <c:v>1.086179415054221</c:v>
                </c:pt>
                <c:pt idx="104">
                  <c:v>1.086179415054221</c:v>
                </c:pt>
                <c:pt idx="105">
                  <c:v>1.086179415054221</c:v>
                </c:pt>
                <c:pt idx="106">
                  <c:v>1.086179415054221</c:v>
                </c:pt>
                <c:pt idx="107">
                  <c:v>1.086179415054221</c:v>
                </c:pt>
                <c:pt idx="108">
                  <c:v>1.086179415054221</c:v>
                </c:pt>
                <c:pt idx="109">
                  <c:v>1.086179415054221</c:v>
                </c:pt>
                <c:pt idx="110">
                  <c:v>1.086179415054221</c:v>
                </c:pt>
                <c:pt idx="111">
                  <c:v>1.086179415054221</c:v>
                </c:pt>
                <c:pt idx="112">
                  <c:v>1.086179415054221</c:v>
                </c:pt>
                <c:pt idx="113">
                  <c:v>1.086179415054221</c:v>
                </c:pt>
                <c:pt idx="114">
                  <c:v>1.086179415054221</c:v>
                </c:pt>
                <c:pt idx="115">
                  <c:v>1.086179415054221</c:v>
                </c:pt>
                <c:pt idx="116">
                  <c:v>1.086179415054221</c:v>
                </c:pt>
                <c:pt idx="117">
                  <c:v>1.086179415054221</c:v>
                </c:pt>
                <c:pt idx="118">
                  <c:v>1.086179415054221</c:v>
                </c:pt>
                <c:pt idx="119">
                  <c:v>1.086179415054221</c:v>
                </c:pt>
                <c:pt idx="120">
                  <c:v>1.086179415054221</c:v>
                </c:pt>
                <c:pt idx="121">
                  <c:v>1.086179415054221</c:v>
                </c:pt>
                <c:pt idx="122">
                  <c:v>1.086179415054221</c:v>
                </c:pt>
                <c:pt idx="123">
                  <c:v>1.086179415054221</c:v>
                </c:pt>
                <c:pt idx="124">
                  <c:v>1.0861794150542212</c:v>
                </c:pt>
                <c:pt idx="125">
                  <c:v>1.0861794150542212</c:v>
                </c:pt>
                <c:pt idx="126">
                  <c:v>1.0861794150542212</c:v>
                </c:pt>
                <c:pt idx="127">
                  <c:v>1.0861794150542212</c:v>
                </c:pt>
                <c:pt idx="128">
                  <c:v>1.0861794150542212</c:v>
                </c:pt>
                <c:pt idx="129">
                  <c:v>1.0861794150542212</c:v>
                </c:pt>
                <c:pt idx="130">
                  <c:v>1.0861794150542212</c:v>
                </c:pt>
                <c:pt idx="131">
                  <c:v>1.0861794150542212</c:v>
                </c:pt>
                <c:pt idx="132">
                  <c:v>1.0861794150542212</c:v>
                </c:pt>
                <c:pt idx="133">
                  <c:v>1.0861794150542214</c:v>
                </c:pt>
                <c:pt idx="134">
                  <c:v>1.0861794150542214</c:v>
                </c:pt>
                <c:pt idx="135">
                  <c:v>1.0861794150542214</c:v>
                </c:pt>
                <c:pt idx="136">
                  <c:v>1.0861794150542214</c:v>
                </c:pt>
                <c:pt idx="137">
                  <c:v>1.0861794150542214</c:v>
                </c:pt>
                <c:pt idx="138">
                  <c:v>1.0861794150542217</c:v>
                </c:pt>
                <c:pt idx="139">
                  <c:v>1.0861794150542217</c:v>
                </c:pt>
                <c:pt idx="140">
                  <c:v>1.0861794150542219</c:v>
                </c:pt>
                <c:pt idx="141">
                  <c:v>1.0861794150542219</c:v>
                </c:pt>
                <c:pt idx="142">
                  <c:v>1.0861794150542221</c:v>
                </c:pt>
                <c:pt idx="143">
                  <c:v>1.0861794150542221</c:v>
                </c:pt>
                <c:pt idx="144">
                  <c:v>1.0861794150542223</c:v>
                </c:pt>
                <c:pt idx="145">
                  <c:v>1.0861794150542223</c:v>
                </c:pt>
                <c:pt idx="146">
                  <c:v>1.0861794150542226</c:v>
                </c:pt>
                <c:pt idx="147">
                  <c:v>1.0861794150542228</c:v>
                </c:pt>
                <c:pt idx="148">
                  <c:v>1.086179415054223</c:v>
                </c:pt>
                <c:pt idx="149">
                  <c:v>1.0861794150542232</c:v>
                </c:pt>
                <c:pt idx="150">
                  <c:v>1.0861794150542237</c:v>
                </c:pt>
                <c:pt idx="151">
                  <c:v>1.0861794150542239</c:v>
                </c:pt>
                <c:pt idx="152">
                  <c:v>1.0861794150542243</c:v>
                </c:pt>
                <c:pt idx="153">
                  <c:v>1.0861794150542248</c:v>
                </c:pt>
                <c:pt idx="154">
                  <c:v>1.0861794150542252</c:v>
                </c:pt>
                <c:pt idx="155">
                  <c:v>1.0861794150542257</c:v>
                </c:pt>
                <c:pt idx="156">
                  <c:v>1.0861794150542263</c:v>
                </c:pt>
                <c:pt idx="157">
                  <c:v>1.086179415054227</c:v>
                </c:pt>
                <c:pt idx="158">
                  <c:v>1.0861794150542277</c:v>
                </c:pt>
                <c:pt idx="159">
                  <c:v>1.0861794150542285</c:v>
                </c:pt>
                <c:pt idx="160">
                  <c:v>1.0861794150542297</c:v>
                </c:pt>
                <c:pt idx="161">
                  <c:v>1.0861794150542305</c:v>
                </c:pt>
                <c:pt idx="162">
                  <c:v>1.0861794150542319</c:v>
                </c:pt>
                <c:pt idx="163">
                  <c:v>1.0861794150542332</c:v>
                </c:pt>
                <c:pt idx="164">
                  <c:v>1.0861794150542348</c:v>
                </c:pt>
                <c:pt idx="165">
                  <c:v>1.0861794150542365</c:v>
                </c:pt>
                <c:pt idx="166">
                  <c:v>1.0861794150542385</c:v>
                </c:pt>
                <c:pt idx="167">
                  <c:v>1.0861794150542408</c:v>
                </c:pt>
                <c:pt idx="168">
                  <c:v>1.0861794150542432</c:v>
                </c:pt>
                <c:pt idx="169">
                  <c:v>1.0861794150542461</c:v>
                </c:pt>
                <c:pt idx="170">
                  <c:v>1.0861794150542492</c:v>
                </c:pt>
                <c:pt idx="171">
                  <c:v>1.0861794150542528</c:v>
                </c:pt>
                <c:pt idx="172">
                  <c:v>1.0861794150542567</c:v>
                </c:pt>
                <c:pt idx="173">
                  <c:v>1.0861794150542614</c:v>
                </c:pt>
                <c:pt idx="174">
                  <c:v>1.0861794150542665</c:v>
                </c:pt>
                <c:pt idx="175">
                  <c:v>1.0861794150542723</c:v>
                </c:pt>
                <c:pt idx="176">
                  <c:v>1.0861794150542787</c:v>
                </c:pt>
                <c:pt idx="177">
                  <c:v>1.0861794150542861</c:v>
                </c:pt>
                <c:pt idx="178">
                  <c:v>1.0861794150542943</c:v>
                </c:pt>
                <c:pt idx="179">
                  <c:v>1.0861794150543036</c:v>
                </c:pt>
                <c:pt idx="180">
                  <c:v>1.086179415054314</c:v>
                </c:pt>
                <c:pt idx="181">
                  <c:v>1.0861794150543258</c:v>
                </c:pt>
                <c:pt idx="182">
                  <c:v>1.0861794150543391</c:v>
                </c:pt>
                <c:pt idx="183">
                  <c:v>1.086179415054354</c:v>
                </c:pt>
                <c:pt idx="184">
                  <c:v>1.0861794150543709</c:v>
                </c:pt>
                <c:pt idx="185">
                  <c:v>1.0861794150543898</c:v>
                </c:pt>
                <c:pt idx="186">
                  <c:v>1.0861794150544113</c:v>
                </c:pt>
                <c:pt idx="187">
                  <c:v>1.0861794150544353</c:v>
                </c:pt>
                <c:pt idx="188">
                  <c:v>1.0861794150544624</c:v>
                </c:pt>
                <c:pt idx="189">
                  <c:v>1.086179415054493</c:v>
                </c:pt>
                <c:pt idx="190">
                  <c:v>1.0861794150545274</c:v>
                </c:pt>
                <c:pt idx="191">
                  <c:v>1.0861794150545663</c:v>
                </c:pt>
                <c:pt idx="192">
                  <c:v>1.08617941505461</c:v>
                </c:pt>
                <c:pt idx="193">
                  <c:v>1.0861794150546593</c:v>
                </c:pt>
                <c:pt idx="194">
                  <c:v>1.0861794150547148</c:v>
                </c:pt>
                <c:pt idx="195">
                  <c:v>1.0861794150547772</c:v>
                </c:pt>
                <c:pt idx="196">
                  <c:v>1.0861794150548478</c:v>
                </c:pt>
                <c:pt idx="197">
                  <c:v>1.0861794150549271</c:v>
                </c:pt>
                <c:pt idx="198">
                  <c:v>1.0861794150550166</c:v>
                </c:pt>
                <c:pt idx="199">
                  <c:v>1.0861794150551172</c:v>
                </c:pt>
                <c:pt idx="200">
                  <c:v>1.0861794150552309</c:v>
                </c:pt>
                <c:pt idx="201">
                  <c:v>1.0861794150553585</c:v>
                </c:pt>
                <c:pt idx="202">
                  <c:v>1.0861794150555026</c:v>
                </c:pt>
                <c:pt idx="203">
                  <c:v>1.086179415055665</c:v>
                </c:pt>
                <c:pt idx="204">
                  <c:v>1.0861794150558479</c:v>
                </c:pt>
                <c:pt idx="205">
                  <c:v>1.0861794150560538</c:v>
                </c:pt>
                <c:pt idx="206">
                  <c:v>1.086179415056286</c:v>
                </c:pt>
                <c:pt idx="207">
                  <c:v>1.0861794150565474</c:v>
                </c:pt>
                <c:pt idx="208">
                  <c:v>1.086179415056842</c:v>
                </c:pt>
                <c:pt idx="209">
                  <c:v>1.086179415057174</c:v>
                </c:pt>
                <c:pt idx="210">
                  <c:v>1.0861794150575479</c:v>
                </c:pt>
                <c:pt idx="211">
                  <c:v>1.0861794150579691</c:v>
                </c:pt>
                <c:pt idx="212">
                  <c:v>1.0861794150584436</c:v>
                </c:pt>
                <c:pt idx="213">
                  <c:v>1.0861794150589785</c:v>
                </c:pt>
                <c:pt idx="214">
                  <c:v>1.0861794150595809</c:v>
                </c:pt>
                <c:pt idx="215">
                  <c:v>1.0861794150602595</c:v>
                </c:pt>
                <c:pt idx="216">
                  <c:v>1.0861794150610242</c:v>
                </c:pt>
                <c:pt idx="217">
                  <c:v>1.0861794150618858</c:v>
                </c:pt>
                <c:pt idx="218">
                  <c:v>1.0861794150628563</c:v>
                </c:pt>
                <c:pt idx="219">
                  <c:v>1.0861794150639499</c:v>
                </c:pt>
                <c:pt idx="220">
                  <c:v>1.0861794150651818</c:v>
                </c:pt>
                <c:pt idx="221">
                  <c:v>1.0861794150665698</c:v>
                </c:pt>
                <c:pt idx="222">
                  <c:v>1.0861794150681334</c:v>
                </c:pt>
                <c:pt idx="223">
                  <c:v>1.0861794150698951</c:v>
                </c:pt>
                <c:pt idx="224">
                  <c:v>1.08617941507188</c:v>
                </c:pt>
                <c:pt idx="225">
                  <c:v>1.086179415074116</c:v>
                </c:pt>
                <c:pt idx="226">
                  <c:v>1.0861794150766353</c:v>
                </c:pt>
                <c:pt idx="227">
                  <c:v>1.0861794150794737</c:v>
                </c:pt>
                <c:pt idx="228">
                  <c:v>1.0861794150826714</c:v>
                </c:pt>
                <c:pt idx="229">
                  <c:v>1.086179415086274</c:v>
                </c:pt>
                <c:pt idx="230">
                  <c:v>1.0861794150903328</c:v>
                </c:pt>
                <c:pt idx="231">
                  <c:v>1.0861794150949056</c:v>
                </c:pt>
                <c:pt idx="232">
                  <c:v>1.0861794151000574</c:v>
                </c:pt>
                <c:pt idx="233">
                  <c:v>1.0861794151058617</c:v>
                </c:pt>
                <c:pt idx="234">
                  <c:v>1.0861794151124009</c:v>
                </c:pt>
                <c:pt idx="235">
                  <c:v>1.0861794151197681</c:v>
                </c:pt>
                <c:pt idx="236">
                  <c:v>1.0861794151280681</c:v>
                </c:pt>
                <c:pt idx="237">
                  <c:v>1.0861794151374193</c:v>
                </c:pt>
                <c:pt idx="238">
                  <c:v>1.0861794151479547</c:v>
                </c:pt>
                <c:pt idx="239">
                  <c:v>1.0861794151598241</c:v>
                </c:pt>
                <c:pt idx="240">
                  <c:v>1.0861794151731965</c:v>
                </c:pt>
                <c:pt idx="241">
                  <c:v>1.0861794151882622</c:v>
                </c:pt>
                <c:pt idx="242">
                  <c:v>1.0861794152052358</c:v>
                </c:pt>
                <c:pt idx="243">
                  <c:v>1.0861794152243587</c:v>
                </c:pt>
                <c:pt idx="244">
                  <c:v>1.086179415245903</c:v>
                </c:pt>
                <c:pt idx="245">
                  <c:v>1.0861794152701754</c:v>
                </c:pt>
                <c:pt idx="246">
                  <c:v>1.0861794152975215</c:v>
                </c:pt>
                <c:pt idx="247">
                  <c:v>1.0861794153283302</c:v>
                </c:pt>
                <c:pt idx="248">
                  <c:v>1.0861794153630404</c:v>
                </c:pt>
                <c:pt idx="249">
                  <c:v>1.0861794154021458</c:v>
                </c:pt>
                <c:pt idx="250">
                  <c:v>1.0861794154462032</c:v>
                </c:pt>
                <c:pt idx="251">
                  <c:v>1.0861794154958395</c:v>
                </c:pt>
                <c:pt idx="252">
                  <c:v>1.086179415551761</c:v>
                </c:pt>
                <c:pt idx="253">
                  <c:v>1.0861794156147639</c:v>
                </c:pt>
                <c:pt idx="254">
                  <c:v>1.0861794156857449</c:v>
                </c:pt>
                <c:pt idx="255">
                  <c:v>1.0861794157657141</c:v>
                </c:pt>
                <c:pt idx="256">
                  <c:v>1.0861794158558098</c:v>
                </c:pt>
                <c:pt idx="257">
                  <c:v>1.0861794159573139</c:v>
                </c:pt>
                <c:pt idx="258">
                  <c:v>1.0861794160716716</c:v>
                </c:pt>
                <c:pt idx="259">
                  <c:v>1.0861794162005103</c:v>
                </c:pt>
                <c:pt idx="260">
                  <c:v>1.0861794163456635</c:v>
                </c:pt>
                <c:pt idx="261">
                  <c:v>1.0861794165091974</c:v>
                </c:pt>
                <c:pt idx="262">
                  <c:v>1.0861794166934393</c:v>
                </c:pt>
                <c:pt idx="263">
                  <c:v>1.0861794169010117</c:v>
                </c:pt>
                <c:pt idx="264">
                  <c:v>1.0861794171348687</c:v>
                </c:pt>
                <c:pt idx="265">
                  <c:v>1.0861794173983388</c:v>
                </c:pt>
                <c:pt idx="266">
                  <c:v>1.0861794176951718</c:v>
                </c:pt>
                <c:pt idx="267">
                  <c:v>1.0861794180295923</c:v>
                </c:pt>
                <c:pt idx="268">
                  <c:v>1.0861794184063602</c:v>
                </c:pt>
                <c:pt idx="269">
                  <c:v>1.0861794188308378</c:v>
                </c:pt>
                <c:pt idx="270">
                  <c:v>1.0861794193090666</c:v>
                </c:pt>
                <c:pt idx="271">
                  <c:v>1.0861794198478527</c:v>
                </c:pt>
                <c:pt idx="272">
                  <c:v>1.0861794204548649</c:v>
                </c:pt>
                <c:pt idx="273">
                  <c:v>1.0861794211387423</c:v>
                </c:pt>
                <c:pt idx="274">
                  <c:v>1.0861794219092182</c:v>
                </c:pt>
                <c:pt idx="275">
                  <c:v>1.0861794227772588</c:v>
                </c:pt>
                <c:pt idx="276">
                  <c:v>1.0861794237552183</c:v>
                </c:pt>
                <c:pt idx="277">
                  <c:v>1.0861794248570158</c:v>
                </c:pt>
                <c:pt idx="278">
                  <c:v>1.0861794260983324</c:v>
                </c:pt>
                <c:pt idx="279">
                  <c:v>1.0861794274968357</c:v>
                </c:pt>
                <c:pt idx="280">
                  <c:v>1.0861794290724298</c:v>
                </c:pt>
                <c:pt idx="281">
                  <c:v>1.0861794308475397</c:v>
                </c:pt>
                <c:pt idx="282">
                  <c:v>1.0861794328474297</c:v>
                </c:pt>
                <c:pt idx="283">
                  <c:v>1.0861794351005634</c:v>
                </c:pt>
                <c:pt idx="284">
                  <c:v>1.0861794376390088</c:v>
                </c:pt>
                <c:pt idx="285">
                  <c:v>1.0861794404988949</c:v>
                </c:pt>
                <c:pt idx="286">
                  <c:v>1.0861794437209249</c:v>
                </c:pt>
                <c:pt idx="287">
                  <c:v>1.086179447350957</c:v>
                </c:pt>
                <c:pt idx="288">
                  <c:v>1.086179451440656</c:v>
                </c:pt>
                <c:pt idx="289">
                  <c:v>1.0861794560482287</c:v>
                </c:pt>
                <c:pt idx="290">
                  <c:v>1.0861794612392532</c:v>
                </c:pt>
                <c:pt idx="291">
                  <c:v>1.0861794670876115</c:v>
                </c:pt>
                <c:pt idx="292">
                  <c:v>1.0861794736765404</c:v>
                </c:pt>
                <c:pt idx="293">
                  <c:v>1.086179481099818</c:v>
                </c:pt>
                <c:pt idx="294">
                  <c:v>1.0861794894630967</c:v>
                </c:pt>
                <c:pt idx="295">
                  <c:v>1.0861794988854079</c:v>
                </c:pt>
                <c:pt idx="296">
                  <c:v>1.0861795095008557</c:v>
                </c:pt>
                <c:pt idx="297">
                  <c:v>1.0861795214605254</c:v>
                </c:pt>
                <c:pt idx="298">
                  <c:v>1.0861795349346346</c:v>
                </c:pt>
                <c:pt idx="299">
                  <c:v>1.0861795501149549</c:v>
                </c:pt>
                <c:pt idx="300">
                  <c:v>1.0861795672175421</c:v>
                </c:pt>
                <c:pt idx="301">
                  <c:v>1.0861795864858101</c:v>
                </c:pt>
                <c:pt idx="302">
                  <c:v>1.0861796081939972</c:v>
                </c:pt>
                <c:pt idx="303">
                  <c:v>1.0861796326510671</c:v>
                </c:pt>
                <c:pt idx="304">
                  <c:v>1.0861796602051079</c:v>
                </c:pt>
                <c:pt idx="305">
                  <c:v>1.0861796912482857</c:v>
                </c:pt>
                <c:pt idx="306">
                  <c:v>1.0861797262224258</c:v>
                </c:pt>
                <c:pt idx="307">
                  <c:v>1.0861797656253012</c:v>
                </c:pt>
                <c:pt idx="308">
                  <c:v>1.086179810017718</c:v>
                </c:pt>
                <c:pt idx="309">
                  <c:v>1.086179860031496</c:v>
                </c:pt>
                <c:pt idx="310">
                  <c:v>1.0861799163784618</c:v>
                </c:pt>
                <c:pt idx="311">
                  <c:v>1.0861799798605796</c:v>
                </c:pt>
                <c:pt idx="312">
                  <c:v>1.0861800513813658</c:v>
                </c:pt>
                <c:pt idx="313">
                  <c:v>1.0861801319587476</c:v>
                </c:pt>
                <c:pt idx="314">
                  <c:v>1.0861802227395518</c:v>
                </c:pt>
                <c:pt idx="315">
                  <c:v>1.0861803250158257</c:v>
                </c:pt>
                <c:pt idx="316">
                  <c:v>1.0861804402432278</c:v>
                </c:pt>
                <c:pt idx="317">
                  <c:v>1.0861805700617446</c:v>
                </c:pt>
                <c:pt idx="318">
                  <c:v>1.0861807163190325</c:v>
                </c:pt>
                <c:pt idx="319">
                  <c:v>1.0861808810967142</c:v>
                </c:pt>
                <c:pt idx="320">
                  <c:v>1.0861810667400063</c:v>
                </c:pt>
                <c:pt idx="321">
                  <c:v>1.0861812758910969</c:v>
                </c:pt>
                <c:pt idx="322">
                  <c:v>1.0861815115267521</c:v>
                </c:pt>
                <c:pt idx="323">
                  <c:v>1.0861817770006821</c:v>
                </c:pt>
                <c:pt idx="324">
                  <c:v>1.0861820760912735</c:v>
                </c:pt>
                <c:pt idx="325">
                  <c:v>1.0861824130553661</c:v>
                </c:pt>
                <c:pt idx="326">
                  <c:v>1.0861827926888381</c:v>
                </c:pt>
                <c:pt idx="327">
                  <c:v>1.0861832203948645</c:v>
                </c:pt>
                <c:pt idx="328">
                  <c:v>1.0861837022608181</c:v>
                </c:pt>
                <c:pt idx="329">
                  <c:v>1.0861842451449089</c:v>
                </c:pt>
                <c:pt idx="330">
                  <c:v>1.0861848567737939</c:v>
                </c:pt>
                <c:pt idx="331">
                  <c:v>1.0861855458525487</c:v>
                </c:pt>
                <c:pt idx="332">
                  <c:v>1.0861863221885615</c:v>
                </c:pt>
                <c:pt idx="333">
                  <c:v>1.0861871968311199</c:v>
                </c:pt>
                <c:pt idx="334">
                  <c:v>1.0861881822286696</c:v>
                </c:pt>
                <c:pt idx="335">
                  <c:v>1.0861892924059893</c:v>
                </c:pt>
                <c:pt idx="336">
                  <c:v>1.086190543163799</c:v>
                </c:pt>
                <c:pt idx="337">
                  <c:v>1.0861919523036465</c:v>
                </c:pt>
                <c:pt idx="338">
                  <c:v>1.0861935398812688</c:v>
                </c:pt>
                <c:pt idx="339">
                  <c:v>1.0861953284920378</c:v>
                </c:pt>
                <c:pt idx="340">
                  <c:v>1.0861973435925525</c:v>
                </c:pt>
                <c:pt idx="341">
                  <c:v>1.0861996138629511</c:v>
                </c:pt>
                <c:pt idx="342">
                  <c:v>1.086202171615106</c:v>
                </c:pt>
                <c:pt idx="343">
                  <c:v>1.0862050532525043</c:v>
                </c:pt>
                <c:pt idx="344">
                  <c:v>1.086208299788366</c:v>
                </c:pt>
                <c:pt idx="345">
                  <c:v>1.0862119574293678</c:v>
                </c:pt>
                <c:pt idx="346">
                  <c:v>1.0862160782332859</c:v>
                </c:pt>
                <c:pt idx="347">
                  <c:v>1.0862207208499128</c:v>
                </c:pt>
                <c:pt idx="348">
                  <c:v>1.0862259513557979</c:v>
                </c:pt>
                <c:pt idx="349">
                  <c:v>1.0862318441946888</c:v>
                </c:pt>
                <c:pt idx="350">
                  <c:v>1.08623848323706</c:v>
                </c:pt>
                <c:pt idx="351">
                  <c:v>1.0862459629738086</c:v>
                </c:pt>
                <c:pt idx="352">
                  <c:v>1.0862543898611068</c:v>
                </c:pt>
                <c:pt idx="353">
                  <c:v>1.0862638838355498</c:v>
                </c:pt>
                <c:pt idx="354">
                  <c:v>1.0862745800211688</c:v>
                </c:pt>
                <c:pt idx="355">
                  <c:v>1.086286630652596</c:v>
                </c:pt>
                <c:pt idx="356">
                  <c:v>1.086300207241762</c:v>
                </c:pt>
                <c:pt idx="357">
                  <c:v>1.0863155030189582</c:v>
                </c:pt>
                <c:pt idx="358">
                  <c:v>1.0863327356830079</c:v>
                </c:pt>
                <c:pt idx="359">
                  <c:v>1.0863521504996883</c:v>
                </c:pt>
                <c:pt idx="360">
                  <c:v>1.0863740237925026</c:v>
                </c:pt>
                <c:pt idx="361">
                  <c:v>1.086398666875485</c:v>
                </c:pt>
                <c:pt idx="362">
                  <c:v>1.0864264304840114</c:v>
                </c:pt>
                <c:pt idx="363">
                  <c:v>1.086457709766679</c:v>
                </c:pt>
                <c:pt idx="364">
                  <c:v>1.0864929499093019</c:v>
                </c:pt>
                <c:pt idx="365">
                  <c:v>1.086532652471067</c:v>
                </c:pt>
                <c:pt idx="366">
                  <c:v>1.0865773825230305</c:v>
                </c:pt>
                <c:pt idx="367">
                  <c:v>1.0866277766905523</c:v>
                </c:pt>
                <c:pt idx="368">
                  <c:v>1.086684552214138</c:v>
                </c:pt>
                <c:pt idx="369">
                  <c:v>1.086748517157641</c:v>
                </c:pt>
                <c:pt idx="370">
                  <c:v>1.086820581909121</c:v>
                </c:pt>
                <c:pt idx="371">
                  <c:v>1.086901772138041</c:v>
                </c:pt>
                <c:pt idx="372">
                  <c:v>1.0869932433932208</c:v>
                </c:pt>
                <c:pt idx="373">
                  <c:v>1.0870962975493115</c:v>
                </c:pt>
                <c:pt idx="374">
                  <c:v>1.087212401335869</c:v>
                </c:pt>
                <c:pt idx="375">
                  <c:v>1.087343207212744</c:v>
                </c:pt>
                <c:pt idx="376">
                  <c:v>1.0874905768888956</c:v>
                </c:pt>
                <c:pt idx="377">
                  <c:v>1.0876566078193701</c:v>
                </c:pt>
                <c:pt idx="378">
                  <c:v>1.0878436630575581</c:v>
                </c:pt>
                <c:pt idx="379">
                  <c:v>1.0880544048876106</c:v>
                </c:pt>
                <c:pt idx="380">
                  <c:v>1.0882918327156903</c:v>
                </c:pt>
                <c:pt idx="381">
                  <c:v>1.0885593257593478</c:v>
                </c:pt>
                <c:pt idx="382">
                  <c:v>1.0888606911426044</c:v>
                </c:pt>
                <c:pt idx="383">
                  <c:v>1.0892002180812632</c:v>
                </c:pt>
                <c:pt idx="384">
                  <c:v>1.0895827389296409</c:v>
                </c:pt>
                <c:pt idx="385">
                  <c:v>1.0900136979575799</c:v>
                </c:pt>
                <c:pt idx="386">
                  <c:v>1.0904992288366151</c:v>
                </c:pt>
                <c:pt idx="387">
                  <c:v>1.0910462419381255</c:v>
                </c:pt>
                <c:pt idx="388">
                  <c:v>1.0916625226859507</c:v>
                </c:pt>
                <c:pt idx="389">
                  <c:v>1.0923568423632877</c:v>
                </c:pt>
                <c:pt idx="390">
                  <c:v>1.0931390829509398</c:v>
                </c:pt>
                <c:pt idx="391">
                  <c:v>1.0940203777736894</c:v>
                </c:pt>
                <c:pt idx="392">
                  <c:v>1.095013269956562</c:v>
                </c:pt>
                <c:pt idx="393">
                  <c:v>1.0961318909462252</c:v>
                </c:pt>
                <c:pt idx="394">
                  <c:v>1.0973921616383513</c:v>
                </c:pt>
                <c:pt idx="395">
                  <c:v>1.0988120189735062</c:v>
                </c:pt>
                <c:pt idx="396">
                  <c:v>1.1004116712266205</c:v>
                </c:pt>
                <c:pt idx="397">
                  <c:v>1.1022138856234736</c:v>
                </c:pt>
                <c:pt idx="398">
                  <c:v>1.1042443123777266</c:v>
                </c:pt>
                <c:pt idx="399">
                  <c:v>1.1065318497603964</c:v>
                </c:pt>
                <c:pt idx="400">
                  <c:v>1.1091090553976597</c:v>
                </c:pt>
                <c:pt idx="401">
                  <c:v>1.112012609650832</c:v>
                </c:pt>
                <c:pt idx="402">
                  <c:v>1.1152838376736249</c:v>
                </c:pt>
                <c:pt idx="403">
                  <c:v>1.118969297576919</c:v>
                </c:pt>
                <c:pt idx="404">
                  <c:v>1.1231214430721728</c:v>
                </c:pt>
                <c:pt idx="405">
                  <c:v>1.1277993700246132</c:v>
                </c:pt>
                <c:pt idx="406">
                  <c:v>1.1330696575416046</c:v>
                </c:pt>
                <c:pt idx="407">
                  <c:v>1.1390073155670817</c:v>
                </c:pt>
                <c:pt idx="408">
                  <c:v>1.1456968524687878</c:v>
                </c:pt>
                <c:pt idx="409">
                  <c:v>1.1532334778128672</c:v>
                </c:pt>
                <c:pt idx="410">
                  <c:v>1.161724457444437</c:v>
                </c:pt>
                <c:pt idx="411">
                  <c:v>1.1712906401604675</c:v>
                </c:pt>
                <c:pt idx="412">
                  <c:v>1.1820681777035134</c:v>
                </c:pt>
                <c:pt idx="413">
                  <c:v>1.1942104625562917</c:v>
                </c:pt>
                <c:pt idx="414">
                  <c:v>1.2078903111169803</c:v>
                </c:pt>
                <c:pt idx="415">
                  <c:v>1.2233024233275223</c:v>
                </c:pt>
                <c:pt idx="416">
                  <c:v>1.2406661537618575</c:v>
                </c:pt>
                <c:pt idx="417">
                  <c:v>1.2602286336139077</c:v>
                </c:pt>
                <c:pt idx="418">
                  <c:v>1.2822682880193415</c:v>
                </c:pt>
                <c:pt idx="419">
                  <c:v>1.3070987987717915</c:v>
                </c:pt>
                <c:pt idx="420">
                  <c:v>1.3350735688333142</c:v>
                </c:pt>
                <c:pt idx="421">
                  <c:v>1.3665907521807215</c:v>
                </c:pt>
                <c:pt idx="422">
                  <c:v>1.4020989205756149</c:v>
                </c:pt>
                <c:pt idx="423">
                  <c:v>1.4421034479110193</c:v>
                </c:pt>
                <c:pt idx="424">
                  <c:v>1.4871737030004568</c:v>
                </c:pt>
                <c:pt idx="425">
                  <c:v>1.5379511531813823</c:v>
                </c:pt>
                <c:pt idx="426">
                  <c:v>1.5951584940677233</c:v>
                </c:pt>
                <c:pt idx="427">
                  <c:v>1.6596099353897209</c:v>
                </c:pt>
                <c:pt idx="428">
                  <c:v>1.7322227893094153</c:v>
                </c:pt>
                <c:pt idx="429">
                  <c:v>1.8140305261260139</c:v>
                </c:pt>
                <c:pt idx="430">
                  <c:v>1.9061974831352728</c:v>
                </c:pt>
                <c:pt idx="431">
                  <c:v>2.0100354358322647</c:v>
                </c:pt>
                <c:pt idx="432">
                  <c:v>2.1270222668460672</c:v>
                </c:pt>
                <c:pt idx="433">
                  <c:v>2.2588229969410332</c:v>
                </c:pt>
                <c:pt idx="434">
                  <c:v>2.4073134733383372</c:v>
                </c:pt>
                <c:pt idx="435">
                  <c:v>2.5746070404260877</c:v>
                </c:pt>
                <c:pt idx="436">
                  <c:v>2.7630845366278738</c:v>
                </c:pt>
                <c:pt idx="437">
                  <c:v>2.9754279381125857</c:v>
                </c:pt>
                <c:pt idx="438">
                  <c:v>3.2146578130615513</c:v>
                </c:pt>
                <c:pt idx="439">
                  <c:v>3.4841741850476913</c:v>
                </c:pt>
                <c:pt idx="440">
                  <c:v>3.787798616354058</c:v>
                </c:pt>
                <c:pt idx="441">
                  <c:v>4.1298098999132584</c:v>
                </c:pt>
                <c:pt idx="442">
                  <c:v>4.5149495768684407</c:v>
                </c:pt>
                <c:pt idx="443">
                  <c:v>4.9483257828026561</c:v>
                </c:pt>
                <c:pt idx="444">
                  <c:v>5.4350054117624067</c:v>
                </c:pt>
                <c:pt idx="445">
                  <c:v>5.9786978636686783</c:v>
                </c:pt>
                <c:pt idx="446">
                  <c:v>6.5779651292195416</c:v>
                </c:pt>
                <c:pt idx="447">
                  <c:v>7.2167133484236334</c:v>
                </c:pt>
                <c:pt idx="448">
                  <c:v>7.8469515804625107</c:v>
                </c:pt>
                <c:pt idx="449">
                  <c:v>8.3814563398572499</c:v>
                </c:pt>
                <c:pt idx="450">
                  <c:v>8.742871927234539</c:v>
                </c:pt>
                <c:pt idx="451">
                  <c:v>8.9354298196809179</c:v>
                </c:pt>
                <c:pt idx="452">
                  <c:v>9.0216420366323522</c:v>
                </c:pt>
                <c:pt idx="453">
                  <c:v>9.0567717511260444</c:v>
                </c:pt>
                <c:pt idx="454">
                  <c:v>9.070495074797428</c:v>
                </c:pt>
                <c:pt idx="455">
                  <c:v>9.0757647961227779</c:v>
                </c:pt>
                <c:pt idx="456">
                  <c:v>9.0777748389128643</c:v>
                </c:pt>
                <c:pt idx="457">
                  <c:v>9.078539564484938</c:v>
                </c:pt>
                <c:pt idx="458">
                  <c:v>9.0788302208153286</c:v>
                </c:pt>
                <c:pt idx="459">
                  <c:v>9.0789406520282814</c:v>
                </c:pt>
                <c:pt idx="460">
                  <c:v>9.0789826030248761</c:v>
                </c:pt>
                <c:pt idx="461">
                  <c:v>9.0789985386576237</c:v>
                </c:pt>
                <c:pt idx="462">
                  <c:v>9.0790045918914366</c:v>
                </c:pt>
                <c:pt idx="463">
                  <c:v>9.0790068912262143</c:v>
                </c:pt>
                <c:pt idx="464">
                  <c:v>9.0790077646312337</c:v>
                </c:pt>
                <c:pt idx="465">
                  <c:v>9.0790080963947855</c:v>
                </c:pt>
                <c:pt idx="466">
                  <c:v>9.0790082224153661</c:v>
                </c:pt>
                <c:pt idx="467">
                  <c:v>9.0790082702843495</c:v>
                </c:pt>
                <c:pt idx="468">
                  <c:v>9.0790082884674064</c:v>
                </c:pt>
                <c:pt idx="469">
                  <c:v>9.0790082953742512</c:v>
                </c:pt>
                <c:pt idx="470">
                  <c:v>9.0790082979978184</c:v>
                </c:pt>
                <c:pt idx="471">
                  <c:v>9.079008298994383</c:v>
                </c:pt>
                <c:pt idx="472">
                  <c:v>9.0790082993729264</c:v>
                </c:pt>
                <c:pt idx="473">
                  <c:v>9.0790082995167189</c:v>
                </c:pt>
                <c:pt idx="474">
                  <c:v>9.0790082995713366</c:v>
                </c:pt>
                <c:pt idx="475">
                  <c:v>9.0790082995920844</c:v>
                </c:pt>
                <c:pt idx="476">
                  <c:v>9.0790082995999661</c:v>
                </c:pt>
                <c:pt idx="477">
                  <c:v>9.0790082996029575</c:v>
                </c:pt>
                <c:pt idx="478">
                  <c:v>9.0790082996040962</c:v>
                </c:pt>
                <c:pt idx="479">
                  <c:v>9.079008299604526</c:v>
                </c:pt>
                <c:pt idx="480">
                  <c:v>9.0790082996046912</c:v>
                </c:pt>
                <c:pt idx="481">
                  <c:v>9.0790082996047534</c:v>
                </c:pt>
                <c:pt idx="482">
                  <c:v>9.0790082996047765</c:v>
                </c:pt>
                <c:pt idx="483">
                  <c:v>9.0790082996047854</c:v>
                </c:pt>
                <c:pt idx="484">
                  <c:v>9.0790082996047889</c:v>
                </c:pt>
                <c:pt idx="485">
                  <c:v>9.0790082996047907</c:v>
                </c:pt>
                <c:pt idx="486">
                  <c:v>9.0790082996047907</c:v>
                </c:pt>
                <c:pt idx="487">
                  <c:v>9.0790082996047907</c:v>
                </c:pt>
                <c:pt idx="488">
                  <c:v>9.0790082996047907</c:v>
                </c:pt>
                <c:pt idx="489">
                  <c:v>9.0790082996047907</c:v>
                </c:pt>
                <c:pt idx="490">
                  <c:v>9.0790082996047907</c:v>
                </c:pt>
                <c:pt idx="491">
                  <c:v>9.0790082996047907</c:v>
                </c:pt>
                <c:pt idx="492">
                  <c:v>9.0790082996047907</c:v>
                </c:pt>
                <c:pt idx="493">
                  <c:v>9.0790082996047907</c:v>
                </c:pt>
                <c:pt idx="494">
                  <c:v>9.0790082996047907</c:v>
                </c:pt>
                <c:pt idx="495">
                  <c:v>9.0790082996047907</c:v>
                </c:pt>
                <c:pt idx="496">
                  <c:v>9.0790082996047907</c:v>
                </c:pt>
                <c:pt idx="497">
                  <c:v>9.0790082996047907</c:v>
                </c:pt>
                <c:pt idx="498">
                  <c:v>9.0790082996047907</c:v>
                </c:pt>
                <c:pt idx="499">
                  <c:v>9.0790082996047907</c:v>
                </c:pt>
                <c:pt idx="500">
                  <c:v>9.0790082996047907</c:v>
                </c:pt>
                <c:pt idx="501">
                  <c:v>9.0790082996047907</c:v>
                </c:pt>
                <c:pt idx="502">
                  <c:v>9.0790082996047907</c:v>
                </c:pt>
                <c:pt idx="503">
                  <c:v>9.0790082996047907</c:v>
                </c:pt>
                <c:pt idx="504">
                  <c:v>9.0790082996047907</c:v>
                </c:pt>
                <c:pt idx="505">
                  <c:v>9.0790082996047907</c:v>
                </c:pt>
                <c:pt idx="506">
                  <c:v>9.0790082996047907</c:v>
                </c:pt>
                <c:pt idx="507">
                  <c:v>9.0790082996047907</c:v>
                </c:pt>
                <c:pt idx="508">
                  <c:v>9.0790082996047907</c:v>
                </c:pt>
                <c:pt idx="509">
                  <c:v>9.0790082996047907</c:v>
                </c:pt>
                <c:pt idx="510">
                  <c:v>9.0790082996047907</c:v>
                </c:pt>
                <c:pt idx="511">
                  <c:v>9.0790082996047907</c:v>
                </c:pt>
                <c:pt idx="512">
                  <c:v>9.0790082996047907</c:v>
                </c:pt>
                <c:pt idx="513">
                  <c:v>9.0790082996047907</c:v>
                </c:pt>
                <c:pt idx="514">
                  <c:v>9.0790082996047907</c:v>
                </c:pt>
                <c:pt idx="515">
                  <c:v>9.0790082996047907</c:v>
                </c:pt>
                <c:pt idx="516">
                  <c:v>9.0790082996047907</c:v>
                </c:pt>
                <c:pt idx="517">
                  <c:v>9.0790082996047907</c:v>
                </c:pt>
                <c:pt idx="518">
                  <c:v>9.0790082996047907</c:v>
                </c:pt>
                <c:pt idx="519">
                  <c:v>9.0790082996047907</c:v>
                </c:pt>
                <c:pt idx="520">
                  <c:v>9.0790082996047907</c:v>
                </c:pt>
                <c:pt idx="521">
                  <c:v>9.0790082996047907</c:v>
                </c:pt>
                <c:pt idx="522">
                  <c:v>9.0790082996047907</c:v>
                </c:pt>
                <c:pt idx="523">
                  <c:v>9.0790082996047907</c:v>
                </c:pt>
                <c:pt idx="524">
                  <c:v>9.0790082996047907</c:v>
                </c:pt>
                <c:pt idx="525">
                  <c:v>9.0790082996047907</c:v>
                </c:pt>
                <c:pt idx="526">
                  <c:v>9.0790082996047907</c:v>
                </c:pt>
                <c:pt idx="527">
                  <c:v>9.0790082996047907</c:v>
                </c:pt>
                <c:pt idx="528">
                  <c:v>9.0790082996047907</c:v>
                </c:pt>
                <c:pt idx="529">
                  <c:v>9.0790082996047907</c:v>
                </c:pt>
                <c:pt idx="530">
                  <c:v>9.0790082996047907</c:v>
                </c:pt>
                <c:pt idx="531">
                  <c:v>9.0790082996047907</c:v>
                </c:pt>
                <c:pt idx="532">
                  <c:v>9.0790082996047907</c:v>
                </c:pt>
                <c:pt idx="533">
                  <c:v>9.0790082996047907</c:v>
                </c:pt>
                <c:pt idx="534">
                  <c:v>9.0790082996047907</c:v>
                </c:pt>
                <c:pt idx="535">
                  <c:v>9.0790082996047907</c:v>
                </c:pt>
                <c:pt idx="536">
                  <c:v>9.0790082996047907</c:v>
                </c:pt>
                <c:pt idx="537">
                  <c:v>9.0790082996047907</c:v>
                </c:pt>
                <c:pt idx="538">
                  <c:v>9.0790082996047907</c:v>
                </c:pt>
                <c:pt idx="539">
                  <c:v>9.0790082996047907</c:v>
                </c:pt>
                <c:pt idx="540">
                  <c:v>9.0790082996047907</c:v>
                </c:pt>
                <c:pt idx="541">
                  <c:v>9.0790082996047907</c:v>
                </c:pt>
                <c:pt idx="542">
                  <c:v>9.0790082996047907</c:v>
                </c:pt>
                <c:pt idx="543">
                  <c:v>9.0790082996047907</c:v>
                </c:pt>
                <c:pt idx="544">
                  <c:v>9.0790082996047907</c:v>
                </c:pt>
                <c:pt idx="545">
                  <c:v>9.0790082996047907</c:v>
                </c:pt>
                <c:pt idx="546">
                  <c:v>9.0790082996047907</c:v>
                </c:pt>
                <c:pt idx="547">
                  <c:v>9.0790082996047907</c:v>
                </c:pt>
                <c:pt idx="548">
                  <c:v>9.0790082996047907</c:v>
                </c:pt>
                <c:pt idx="549">
                  <c:v>9.0790082996047907</c:v>
                </c:pt>
                <c:pt idx="550">
                  <c:v>9.0790082996047907</c:v>
                </c:pt>
                <c:pt idx="551">
                  <c:v>9.0790082996047907</c:v>
                </c:pt>
                <c:pt idx="552">
                  <c:v>9.0790082996047907</c:v>
                </c:pt>
                <c:pt idx="553">
                  <c:v>9.0790082996047907</c:v>
                </c:pt>
                <c:pt idx="554">
                  <c:v>9.0790082996047907</c:v>
                </c:pt>
                <c:pt idx="555">
                  <c:v>9.0790082996047907</c:v>
                </c:pt>
                <c:pt idx="556">
                  <c:v>9.0790082996047907</c:v>
                </c:pt>
                <c:pt idx="557">
                  <c:v>9.0790082996047907</c:v>
                </c:pt>
                <c:pt idx="558">
                  <c:v>9.0790082996047907</c:v>
                </c:pt>
                <c:pt idx="559">
                  <c:v>9.0790082996047907</c:v>
                </c:pt>
                <c:pt idx="560">
                  <c:v>9.0790082996047907</c:v>
                </c:pt>
                <c:pt idx="561">
                  <c:v>9.0790082996047907</c:v>
                </c:pt>
                <c:pt idx="562">
                  <c:v>9.0790082996047907</c:v>
                </c:pt>
                <c:pt idx="563">
                  <c:v>9.0790082996047907</c:v>
                </c:pt>
                <c:pt idx="564">
                  <c:v>9.0790082996047907</c:v>
                </c:pt>
                <c:pt idx="565">
                  <c:v>9.0790082996047907</c:v>
                </c:pt>
                <c:pt idx="566">
                  <c:v>9.0790082996047907</c:v>
                </c:pt>
                <c:pt idx="567">
                  <c:v>9.0790082996047907</c:v>
                </c:pt>
                <c:pt idx="568">
                  <c:v>9.0790082996047907</c:v>
                </c:pt>
                <c:pt idx="569">
                  <c:v>9.0790082996047907</c:v>
                </c:pt>
                <c:pt idx="570">
                  <c:v>9.0790082996047907</c:v>
                </c:pt>
                <c:pt idx="571">
                  <c:v>9.0790082996047907</c:v>
                </c:pt>
                <c:pt idx="572">
                  <c:v>9.0790082996047907</c:v>
                </c:pt>
                <c:pt idx="573">
                  <c:v>9.0790082996047907</c:v>
                </c:pt>
                <c:pt idx="574">
                  <c:v>9.0790082996047907</c:v>
                </c:pt>
                <c:pt idx="575">
                  <c:v>9.0790082996047907</c:v>
                </c:pt>
                <c:pt idx="576">
                  <c:v>9.0790082996047907</c:v>
                </c:pt>
                <c:pt idx="577">
                  <c:v>9.0790082996047907</c:v>
                </c:pt>
                <c:pt idx="578">
                  <c:v>9.0790082996047907</c:v>
                </c:pt>
                <c:pt idx="579">
                  <c:v>9.0790082996047907</c:v>
                </c:pt>
                <c:pt idx="580">
                  <c:v>9.0790082996047907</c:v>
                </c:pt>
                <c:pt idx="581">
                  <c:v>9.0790082996047907</c:v>
                </c:pt>
                <c:pt idx="582">
                  <c:v>9.0790082996047907</c:v>
                </c:pt>
                <c:pt idx="583">
                  <c:v>9.0790082996047907</c:v>
                </c:pt>
                <c:pt idx="584">
                  <c:v>9.0790082996047907</c:v>
                </c:pt>
                <c:pt idx="585">
                  <c:v>9.0790082996047907</c:v>
                </c:pt>
                <c:pt idx="586">
                  <c:v>9.0790082996047907</c:v>
                </c:pt>
                <c:pt idx="587">
                  <c:v>9.0790082996047907</c:v>
                </c:pt>
                <c:pt idx="588">
                  <c:v>9.0790082996047907</c:v>
                </c:pt>
                <c:pt idx="589">
                  <c:v>9.0790082996047907</c:v>
                </c:pt>
                <c:pt idx="590">
                  <c:v>9.0790082996047907</c:v>
                </c:pt>
                <c:pt idx="591">
                  <c:v>9.0790082996047907</c:v>
                </c:pt>
                <c:pt idx="592">
                  <c:v>9.0790082996047907</c:v>
                </c:pt>
                <c:pt idx="593">
                  <c:v>9.0790082996047907</c:v>
                </c:pt>
                <c:pt idx="594">
                  <c:v>9.0790082996047907</c:v>
                </c:pt>
                <c:pt idx="595">
                  <c:v>9.0790082996047907</c:v>
                </c:pt>
                <c:pt idx="596">
                  <c:v>9.0790082996047907</c:v>
                </c:pt>
                <c:pt idx="597">
                  <c:v>9.0790082996047907</c:v>
                </c:pt>
                <c:pt idx="598">
                  <c:v>9.0790082996047907</c:v>
                </c:pt>
                <c:pt idx="599">
                  <c:v>9.0790082996047907</c:v>
                </c:pt>
                <c:pt idx="600">
                  <c:v>9.0790082996047907</c:v>
                </c:pt>
                <c:pt idx="601">
                  <c:v>9.0790082996047907</c:v>
                </c:pt>
                <c:pt idx="602">
                  <c:v>9.0790082996047907</c:v>
                </c:pt>
                <c:pt idx="603">
                  <c:v>9.0790082996047907</c:v>
                </c:pt>
                <c:pt idx="604">
                  <c:v>9.0790082996047907</c:v>
                </c:pt>
                <c:pt idx="605">
                  <c:v>9.0790082996047907</c:v>
                </c:pt>
                <c:pt idx="606">
                  <c:v>9.0790082996047907</c:v>
                </c:pt>
                <c:pt idx="607">
                  <c:v>9.0790082996047907</c:v>
                </c:pt>
                <c:pt idx="608">
                  <c:v>9.0790082996047907</c:v>
                </c:pt>
                <c:pt idx="609">
                  <c:v>9.0790082996047907</c:v>
                </c:pt>
                <c:pt idx="610">
                  <c:v>9.0790082996047907</c:v>
                </c:pt>
                <c:pt idx="611">
                  <c:v>9.0790082996047907</c:v>
                </c:pt>
                <c:pt idx="612">
                  <c:v>9.0790082996047907</c:v>
                </c:pt>
                <c:pt idx="613">
                  <c:v>9.0790082996047907</c:v>
                </c:pt>
                <c:pt idx="614">
                  <c:v>9.0790082996047907</c:v>
                </c:pt>
                <c:pt idx="615">
                  <c:v>9.0790082996047907</c:v>
                </c:pt>
                <c:pt idx="616">
                  <c:v>9.0790082996047907</c:v>
                </c:pt>
                <c:pt idx="617">
                  <c:v>9.0790082996047907</c:v>
                </c:pt>
                <c:pt idx="618">
                  <c:v>9.0790082996047907</c:v>
                </c:pt>
                <c:pt idx="619">
                  <c:v>9.0790082996047907</c:v>
                </c:pt>
                <c:pt idx="620">
                  <c:v>9.0790082996047907</c:v>
                </c:pt>
                <c:pt idx="621">
                  <c:v>9.0790082996047907</c:v>
                </c:pt>
                <c:pt idx="622">
                  <c:v>9.0790082996047907</c:v>
                </c:pt>
                <c:pt idx="623">
                  <c:v>9.0790082996047907</c:v>
                </c:pt>
                <c:pt idx="624">
                  <c:v>9.0790082996047907</c:v>
                </c:pt>
                <c:pt idx="625">
                  <c:v>9.0790082996047907</c:v>
                </c:pt>
                <c:pt idx="626">
                  <c:v>9.0790082996047907</c:v>
                </c:pt>
                <c:pt idx="627">
                  <c:v>9.0790082996047907</c:v>
                </c:pt>
                <c:pt idx="628">
                  <c:v>9.0790082996047907</c:v>
                </c:pt>
                <c:pt idx="629">
                  <c:v>9.0790082996047907</c:v>
                </c:pt>
                <c:pt idx="630">
                  <c:v>9.0790082996047907</c:v>
                </c:pt>
                <c:pt idx="631">
                  <c:v>9.0790082996047907</c:v>
                </c:pt>
                <c:pt idx="632">
                  <c:v>9.0790082996047907</c:v>
                </c:pt>
                <c:pt idx="633">
                  <c:v>9.0790082996047907</c:v>
                </c:pt>
                <c:pt idx="634">
                  <c:v>9.0790082996047907</c:v>
                </c:pt>
              </c:numCache>
            </c:numRef>
          </c:yVal>
        </c:ser>
        <c:axId val="273678720"/>
        <c:axId val="273680256"/>
      </c:scatterChart>
      <c:valAx>
        <c:axId val="273678720"/>
        <c:scaling>
          <c:orientation val="minMax"/>
          <c:max val="47600"/>
          <c:min val="29300"/>
        </c:scaling>
        <c:axPos val="b"/>
        <c:numFmt formatCode="yyyy" sourceLinked="0"/>
        <c:tickLblPos val="nextTo"/>
        <c:crossAx val="273680256"/>
        <c:crosses val="autoZero"/>
        <c:crossBetween val="midCat"/>
        <c:majorUnit val="1825"/>
      </c:valAx>
      <c:valAx>
        <c:axId val="273680256"/>
        <c:scaling>
          <c:orientation val="minMax"/>
          <c:max val="12"/>
          <c:min val="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LOG(bytes</a:t>
                </a:r>
                <a:r>
                  <a:rPr lang="en-GB" baseline="0"/>
                  <a:t> per real US$)</a:t>
                </a:r>
                <a:endParaRPr lang="en-GB"/>
              </a:p>
            </c:rich>
          </c:tx>
          <c:layout/>
        </c:title>
        <c:numFmt formatCode="0.00" sourceLinked="1"/>
        <c:tickLblPos val="nextTo"/>
        <c:crossAx val="27367872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4</xdr:row>
      <xdr:rowOff>161925</xdr:rowOff>
    </xdr:from>
    <xdr:to>
      <xdr:col>22</xdr:col>
      <xdr:colOff>590549</xdr:colOff>
      <xdr:row>32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215899</xdr:colOff>
      <xdr:row>14</xdr:row>
      <xdr:rowOff>126999</xdr:rowOff>
    </xdr:from>
    <xdr:to>
      <xdr:col>29</xdr:col>
      <xdr:colOff>107949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0.86371</cdr:x>
      <cdr:y>0.18989</cdr:y>
    </cdr:from>
    <cdr:to>
      <cdr:x>1</cdr:x>
      <cdr:y>0.24071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146801" y="869381"/>
          <a:ext cx="969962" cy="232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IE" sz="1000"/>
            <a:t>R</a:t>
          </a:r>
          <a:r>
            <a:rPr lang="en-IE" sz="1000" baseline="30000"/>
            <a:t>2</a:t>
          </a:r>
          <a:r>
            <a:rPr lang="en-IE" sz="1000"/>
            <a:t> = 0.99748</a:t>
          </a:r>
        </a:p>
      </cdr:txBody>
    </cdr:sp>
  </cdr:relSizeAnchor>
  <cdr:relSizeAnchor xmlns:cdr="http://schemas.openxmlformats.org/drawingml/2006/chartDrawing">
    <cdr:from>
      <cdr:x>0.86295</cdr:x>
      <cdr:y>0.29602</cdr:y>
    </cdr:from>
    <cdr:to>
      <cdr:x>1</cdr:x>
      <cdr:y>0.34423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41411" y="1355283"/>
          <a:ext cx="975352" cy="220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IE" sz="1000"/>
            <a:t>R</a:t>
          </a:r>
          <a:r>
            <a:rPr lang="en-IE" sz="1000" baseline="30000"/>
            <a:t>2</a:t>
          </a:r>
          <a:r>
            <a:rPr lang="en-IE" sz="1000"/>
            <a:t> = 0.99722</a:t>
          </a:r>
        </a:p>
      </cdr:txBody>
    </cdr:sp>
  </cdr:relSizeAnchor>
  <cdr:relSizeAnchor xmlns:cdr="http://schemas.openxmlformats.org/drawingml/2006/chartDrawing">
    <cdr:from>
      <cdr:x>0.86161</cdr:x>
      <cdr:y>0.37136</cdr:y>
    </cdr:from>
    <cdr:to>
      <cdr:x>0.99866</cdr:x>
      <cdr:y>0.41957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131874" y="1700217"/>
          <a:ext cx="975353" cy="220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IE" sz="1000"/>
            <a:t>R</a:t>
          </a:r>
          <a:r>
            <a:rPr lang="en-IE" sz="1000" baseline="30000"/>
            <a:t>2</a:t>
          </a:r>
          <a:r>
            <a:rPr lang="en-IE" sz="1000"/>
            <a:t> = 0.99553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:9843/Documents/uilen.pair.com/hugo-nedprod/static/studystuff/ElectronicsAndHyperboli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US CPI"/>
      <sheetName val="Sheet3"/>
    </sheetNames>
    <sheetDataSet>
      <sheetData sheetId="0"/>
      <sheetData sheetId="1">
        <row r="2">
          <cell r="B2">
            <v>9.8000000000000007</v>
          </cell>
          <cell r="C2">
            <v>9.8000000000000007</v>
          </cell>
          <cell r="D2">
            <v>9.8000000000000007</v>
          </cell>
          <cell r="E2">
            <v>9.8000000000000007</v>
          </cell>
          <cell r="F2">
            <v>9.6999999999999993</v>
          </cell>
          <cell r="G2">
            <v>9.8000000000000007</v>
          </cell>
          <cell r="H2">
            <v>9.9</v>
          </cell>
          <cell r="I2">
            <v>9.9</v>
          </cell>
          <cell r="J2">
            <v>10</v>
          </cell>
          <cell r="K2">
            <v>10</v>
          </cell>
          <cell r="L2">
            <v>10.1</v>
          </cell>
          <cell r="M2">
            <v>10</v>
          </cell>
        </row>
        <row r="3">
          <cell r="B3">
            <v>10</v>
          </cell>
          <cell r="C3">
            <v>9.9</v>
          </cell>
          <cell r="D3">
            <v>9.9</v>
          </cell>
          <cell r="E3">
            <v>9.8000000000000007</v>
          </cell>
          <cell r="F3">
            <v>9.9</v>
          </cell>
          <cell r="G3">
            <v>9.9</v>
          </cell>
          <cell r="H3">
            <v>10</v>
          </cell>
          <cell r="I3">
            <v>10.199999999999999</v>
          </cell>
          <cell r="J3">
            <v>10.199999999999999</v>
          </cell>
          <cell r="K3">
            <v>10.1</v>
          </cell>
          <cell r="L3">
            <v>10.199999999999999</v>
          </cell>
          <cell r="M3">
            <v>10.1</v>
          </cell>
        </row>
        <row r="4">
          <cell r="B4">
            <v>10.1</v>
          </cell>
          <cell r="C4">
            <v>10</v>
          </cell>
          <cell r="D4">
            <v>9.9</v>
          </cell>
          <cell r="E4">
            <v>10</v>
          </cell>
          <cell r="F4">
            <v>10.1</v>
          </cell>
          <cell r="G4">
            <v>10.1</v>
          </cell>
          <cell r="H4">
            <v>10.1</v>
          </cell>
          <cell r="I4">
            <v>10.1</v>
          </cell>
          <cell r="J4">
            <v>10.1</v>
          </cell>
          <cell r="K4">
            <v>10.199999999999999</v>
          </cell>
          <cell r="L4">
            <v>10.3</v>
          </cell>
          <cell r="M4">
            <v>10.3</v>
          </cell>
        </row>
        <row r="5">
          <cell r="B5">
            <v>10.4</v>
          </cell>
          <cell r="C5">
            <v>10.4</v>
          </cell>
          <cell r="D5">
            <v>10.5</v>
          </cell>
          <cell r="E5">
            <v>10.6</v>
          </cell>
          <cell r="F5">
            <v>10.7</v>
          </cell>
          <cell r="G5">
            <v>10.8</v>
          </cell>
          <cell r="H5">
            <v>10.8</v>
          </cell>
          <cell r="I5">
            <v>10.9</v>
          </cell>
          <cell r="J5">
            <v>11.1</v>
          </cell>
          <cell r="K5">
            <v>11.3</v>
          </cell>
          <cell r="L5">
            <v>11.5</v>
          </cell>
          <cell r="M5">
            <v>11.6</v>
          </cell>
        </row>
        <row r="6">
          <cell r="B6">
            <v>11.7</v>
          </cell>
          <cell r="C6">
            <v>12</v>
          </cell>
          <cell r="D6">
            <v>12</v>
          </cell>
          <cell r="E6">
            <v>12.6</v>
          </cell>
          <cell r="F6">
            <v>12.8</v>
          </cell>
          <cell r="G6">
            <v>13</v>
          </cell>
          <cell r="H6">
            <v>12.8</v>
          </cell>
          <cell r="I6">
            <v>13</v>
          </cell>
          <cell r="J6">
            <v>13.3</v>
          </cell>
          <cell r="K6">
            <v>13.5</v>
          </cell>
          <cell r="L6">
            <v>13.5</v>
          </cell>
          <cell r="M6">
            <v>13.7</v>
          </cell>
        </row>
        <row r="7">
          <cell r="B7">
            <v>14</v>
          </cell>
          <cell r="C7">
            <v>14.1</v>
          </cell>
          <cell r="D7">
            <v>14</v>
          </cell>
          <cell r="E7">
            <v>14.2</v>
          </cell>
          <cell r="F7">
            <v>14.5</v>
          </cell>
          <cell r="G7">
            <v>14.7</v>
          </cell>
          <cell r="H7">
            <v>15.1</v>
          </cell>
          <cell r="I7">
            <v>15.4</v>
          </cell>
          <cell r="J7">
            <v>15.7</v>
          </cell>
          <cell r="K7">
            <v>16</v>
          </cell>
          <cell r="L7">
            <v>16.3</v>
          </cell>
          <cell r="M7">
            <v>16.5</v>
          </cell>
        </row>
        <row r="8">
          <cell r="B8">
            <v>16.5</v>
          </cell>
          <cell r="C8">
            <v>16.2</v>
          </cell>
          <cell r="D8">
            <v>16.399999999999999</v>
          </cell>
          <cell r="E8">
            <v>16.7</v>
          </cell>
          <cell r="F8">
            <v>16.899999999999999</v>
          </cell>
          <cell r="G8">
            <v>16.899999999999999</v>
          </cell>
          <cell r="H8">
            <v>17.399999999999999</v>
          </cell>
          <cell r="I8">
            <v>17.7</v>
          </cell>
          <cell r="J8">
            <v>17.8</v>
          </cell>
          <cell r="K8">
            <v>18.100000000000001</v>
          </cell>
          <cell r="L8">
            <v>18.5</v>
          </cell>
          <cell r="M8">
            <v>18.899999999999999</v>
          </cell>
        </row>
        <row r="9">
          <cell r="B9">
            <v>19.3</v>
          </cell>
          <cell r="C9">
            <v>19.5</v>
          </cell>
          <cell r="D9">
            <v>19.7</v>
          </cell>
          <cell r="E9">
            <v>20.3</v>
          </cell>
          <cell r="F9">
            <v>20.6</v>
          </cell>
          <cell r="G9">
            <v>20.9</v>
          </cell>
          <cell r="H9">
            <v>20.8</v>
          </cell>
          <cell r="I9">
            <v>20.3</v>
          </cell>
          <cell r="J9">
            <v>20</v>
          </cell>
          <cell r="K9">
            <v>19.899999999999999</v>
          </cell>
          <cell r="L9">
            <v>19.8</v>
          </cell>
          <cell r="M9">
            <v>19.399999999999999</v>
          </cell>
        </row>
        <row r="10">
          <cell r="B10">
            <v>19</v>
          </cell>
          <cell r="C10">
            <v>18.399999999999999</v>
          </cell>
          <cell r="D10">
            <v>18.3</v>
          </cell>
          <cell r="E10">
            <v>18.100000000000001</v>
          </cell>
          <cell r="F10">
            <v>17.7</v>
          </cell>
          <cell r="G10">
            <v>17.600000000000001</v>
          </cell>
          <cell r="H10">
            <v>17.7</v>
          </cell>
          <cell r="I10">
            <v>17.7</v>
          </cell>
          <cell r="J10">
            <v>17.5</v>
          </cell>
          <cell r="K10">
            <v>17.5</v>
          </cell>
          <cell r="L10">
            <v>17.399999999999999</v>
          </cell>
          <cell r="M10">
            <v>17.3</v>
          </cell>
        </row>
        <row r="11">
          <cell r="B11">
            <v>16.899999999999999</v>
          </cell>
          <cell r="C11">
            <v>16.899999999999999</v>
          </cell>
          <cell r="D11">
            <v>16.7</v>
          </cell>
          <cell r="E11">
            <v>16.7</v>
          </cell>
          <cell r="F11">
            <v>16.7</v>
          </cell>
          <cell r="G11">
            <v>16.7</v>
          </cell>
          <cell r="H11">
            <v>16.8</v>
          </cell>
          <cell r="I11">
            <v>16.600000000000001</v>
          </cell>
          <cell r="J11">
            <v>16.600000000000001</v>
          </cell>
          <cell r="K11">
            <v>16.7</v>
          </cell>
          <cell r="L11">
            <v>16.8</v>
          </cell>
          <cell r="M11">
            <v>16.899999999999999</v>
          </cell>
        </row>
        <row r="12">
          <cell r="B12">
            <v>16.8</v>
          </cell>
          <cell r="C12">
            <v>16.8</v>
          </cell>
          <cell r="D12">
            <v>16.8</v>
          </cell>
          <cell r="E12">
            <v>16.899999999999999</v>
          </cell>
          <cell r="F12">
            <v>16.899999999999999</v>
          </cell>
          <cell r="G12">
            <v>17</v>
          </cell>
          <cell r="H12">
            <v>17.2</v>
          </cell>
          <cell r="I12">
            <v>17.100000000000001</v>
          </cell>
          <cell r="J12">
            <v>17.2</v>
          </cell>
          <cell r="K12">
            <v>17.3</v>
          </cell>
          <cell r="L12">
            <v>17.3</v>
          </cell>
          <cell r="M12">
            <v>17.3</v>
          </cell>
        </row>
        <row r="13">
          <cell r="B13">
            <v>17.3</v>
          </cell>
          <cell r="C13">
            <v>17.2</v>
          </cell>
          <cell r="D13">
            <v>17.100000000000001</v>
          </cell>
          <cell r="E13">
            <v>17</v>
          </cell>
          <cell r="F13">
            <v>17</v>
          </cell>
          <cell r="G13">
            <v>17</v>
          </cell>
          <cell r="H13">
            <v>17.100000000000001</v>
          </cell>
          <cell r="I13">
            <v>17</v>
          </cell>
          <cell r="J13">
            <v>17.100000000000001</v>
          </cell>
          <cell r="K13">
            <v>17.2</v>
          </cell>
          <cell r="L13">
            <v>17.2</v>
          </cell>
          <cell r="M13">
            <v>17.3</v>
          </cell>
        </row>
        <row r="14">
          <cell r="B14">
            <v>17.3</v>
          </cell>
          <cell r="C14">
            <v>17.2</v>
          </cell>
          <cell r="D14">
            <v>17.3</v>
          </cell>
          <cell r="E14">
            <v>17.2</v>
          </cell>
          <cell r="F14">
            <v>17.3</v>
          </cell>
          <cell r="G14">
            <v>17.5</v>
          </cell>
          <cell r="H14">
            <v>17.7</v>
          </cell>
          <cell r="I14">
            <v>17.7</v>
          </cell>
          <cell r="J14">
            <v>17.7</v>
          </cell>
          <cell r="K14">
            <v>17.7</v>
          </cell>
          <cell r="L14">
            <v>18</v>
          </cell>
          <cell r="M14">
            <v>17.899999999999999</v>
          </cell>
        </row>
        <row r="15">
          <cell r="B15">
            <v>17.899999999999999</v>
          </cell>
          <cell r="C15">
            <v>17.899999999999999</v>
          </cell>
          <cell r="D15">
            <v>17.8</v>
          </cell>
          <cell r="E15">
            <v>17.899999999999999</v>
          </cell>
          <cell r="F15">
            <v>17.8</v>
          </cell>
          <cell r="G15">
            <v>17.7</v>
          </cell>
          <cell r="H15">
            <v>17.5</v>
          </cell>
          <cell r="I15">
            <v>17.399999999999999</v>
          </cell>
          <cell r="J15">
            <v>17.5</v>
          </cell>
          <cell r="K15">
            <v>17.600000000000001</v>
          </cell>
          <cell r="L15">
            <v>17.7</v>
          </cell>
          <cell r="M15">
            <v>17.7</v>
          </cell>
        </row>
        <row r="16">
          <cell r="B16">
            <v>17.5</v>
          </cell>
          <cell r="C16">
            <v>17.399999999999999</v>
          </cell>
          <cell r="D16">
            <v>17.3</v>
          </cell>
          <cell r="E16">
            <v>17.3</v>
          </cell>
          <cell r="F16">
            <v>17.399999999999999</v>
          </cell>
          <cell r="G16">
            <v>17.600000000000001</v>
          </cell>
          <cell r="H16">
            <v>17.3</v>
          </cell>
          <cell r="I16">
            <v>17.2</v>
          </cell>
          <cell r="J16">
            <v>17.3</v>
          </cell>
          <cell r="K16">
            <v>17.399999999999999</v>
          </cell>
          <cell r="L16">
            <v>17.3</v>
          </cell>
          <cell r="M16">
            <v>17.3</v>
          </cell>
        </row>
        <row r="17">
          <cell r="B17">
            <v>17.3</v>
          </cell>
          <cell r="C17">
            <v>17.100000000000001</v>
          </cell>
          <cell r="D17">
            <v>17.100000000000001</v>
          </cell>
          <cell r="E17">
            <v>17.100000000000001</v>
          </cell>
          <cell r="F17">
            <v>17.2</v>
          </cell>
          <cell r="G17">
            <v>17.100000000000001</v>
          </cell>
          <cell r="H17">
            <v>17.100000000000001</v>
          </cell>
          <cell r="I17">
            <v>17.100000000000001</v>
          </cell>
          <cell r="J17">
            <v>17.3</v>
          </cell>
          <cell r="K17">
            <v>17.2</v>
          </cell>
          <cell r="L17">
            <v>17.2</v>
          </cell>
          <cell r="M17">
            <v>17.100000000000001</v>
          </cell>
        </row>
        <row r="18">
          <cell r="B18">
            <v>17.100000000000001</v>
          </cell>
          <cell r="C18">
            <v>17.100000000000001</v>
          </cell>
          <cell r="D18">
            <v>17</v>
          </cell>
          <cell r="E18">
            <v>16.899999999999999</v>
          </cell>
          <cell r="F18">
            <v>17</v>
          </cell>
          <cell r="G18">
            <v>17.100000000000001</v>
          </cell>
          <cell r="H18">
            <v>17.3</v>
          </cell>
          <cell r="I18">
            <v>17.3</v>
          </cell>
          <cell r="J18">
            <v>17.3</v>
          </cell>
          <cell r="K18">
            <v>17.3</v>
          </cell>
          <cell r="L18">
            <v>17.3</v>
          </cell>
          <cell r="M18">
            <v>17.2</v>
          </cell>
        </row>
        <row r="19">
          <cell r="B19">
            <v>17.100000000000001</v>
          </cell>
          <cell r="C19">
            <v>17</v>
          </cell>
          <cell r="D19">
            <v>16.899999999999999</v>
          </cell>
          <cell r="E19">
            <v>17</v>
          </cell>
          <cell r="F19">
            <v>16.899999999999999</v>
          </cell>
          <cell r="G19">
            <v>16.8</v>
          </cell>
          <cell r="H19">
            <v>16.600000000000001</v>
          </cell>
          <cell r="I19">
            <v>16.5</v>
          </cell>
          <cell r="J19">
            <v>16.600000000000001</v>
          </cell>
          <cell r="K19">
            <v>16.5</v>
          </cell>
          <cell r="L19">
            <v>16.399999999999999</v>
          </cell>
          <cell r="M19">
            <v>16.100000000000001</v>
          </cell>
        </row>
        <row r="20">
          <cell r="B20">
            <v>15.9</v>
          </cell>
          <cell r="C20">
            <v>15.7</v>
          </cell>
          <cell r="D20">
            <v>15.6</v>
          </cell>
          <cell r="E20">
            <v>15.5</v>
          </cell>
          <cell r="F20">
            <v>15.3</v>
          </cell>
          <cell r="G20">
            <v>15.1</v>
          </cell>
          <cell r="H20">
            <v>15.1</v>
          </cell>
          <cell r="I20">
            <v>15.1</v>
          </cell>
          <cell r="J20">
            <v>15</v>
          </cell>
          <cell r="K20">
            <v>14.9</v>
          </cell>
          <cell r="L20">
            <v>14.7</v>
          </cell>
          <cell r="M20">
            <v>14.6</v>
          </cell>
        </row>
        <row r="21">
          <cell r="B21">
            <v>14.3</v>
          </cell>
          <cell r="C21">
            <v>14.1</v>
          </cell>
          <cell r="D21">
            <v>14</v>
          </cell>
          <cell r="E21">
            <v>13.9</v>
          </cell>
          <cell r="F21">
            <v>13.7</v>
          </cell>
          <cell r="G21">
            <v>13.6</v>
          </cell>
          <cell r="H21">
            <v>13.6</v>
          </cell>
          <cell r="I21">
            <v>13.5</v>
          </cell>
          <cell r="J21">
            <v>13.4</v>
          </cell>
          <cell r="K21">
            <v>13.3</v>
          </cell>
          <cell r="L21">
            <v>13.2</v>
          </cell>
          <cell r="M21">
            <v>13.1</v>
          </cell>
        </row>
        <row r="22">
          <cell r="B22">
            <v>12.9</v>
          </cell>
          <cell r="C22">
            <v>12.7</v>
          </cell>
          <cell r="D22">
            <v>12.6</v>
          </cell>
          <cell r="E22">
            <v>12.6</v>
          </cell>
          <cell r="F22">
            <v>12.6</v>
          </cell>
          <cell r="G22">
            <v>12.7</v>
          </cell>
          <cell r="H22">
            <v>13.1</v>
          </cell>
          <cell r="I22">
            <v>13.2</v>
          </cell>
          <cell r="J22">
            <v>13.2</v>
          </cell>
          <cell r="K22">
            <v>13.2</v>
          </cell>
          <cell r="L22">
            <v>13.2</v>
          </cell>
          <cell r="M22">
            <v>13.2</v>
          </cell>
        </row>
        <row r="23">
          <cell r="B23">
            <v>13.2</v>
          </cell>
          <cell r="C23">
            <v>13.3</v>
          </cell>
          <cell r="D23">
            <v>13.3</v>
          </cell>
          <cell r="E23">
            <v>13.3</v>
          </cell>
          <cell r="F23">
            <v>13.3</v>
          </cell>
          <cell r="G23">
            <v>13.4</v>
          </cell>
          <cell r="H23">
            <v>13.4</v>
          </cell>
          <cell r="I23">
            <v>13.4</v>
          </cell>
          <cell r="J23">
            <v>13.6</v>
          </cell>
          <cell r="K23">
            <v>13.5</v>
          </cell>
          <cell r="L23">
            <v>13.5</v>
          </cell>
          <cell r="M23">
            <v>13.4</v>
          </cell>
        </row>
        <row r="24">
          <cell r="B24">
            <v>13.6</v>
          </cell>
          <cell r="C24">
            <v>13.7</v>
          </cell>
          <cell r="D24">
            <v>13.7</v>
          </cell>
          <cell r="E24">
            <v>13.8</v>
          </cell>
          <cell r="F24">
            <v>13.8</v>
          </cell>
          <cell r="G24">
            <v>13.7</v>
          </cell>
          <cell r="H24">
            <v>13.7</v>
          </cell>
          <cell r="I24">
            <v>13.7</v>
          </cell>
          <cell r="J24">
            <v>13.7</v>
          </cell>
          <cell r="K24">
            <v>13.7</v>
          </cell>
          <cell r="L24">
            <v>13.8</v>
          </cell>
          <cell r="M24">
            <v>13.8</v>
          </cell>
        </row>
        <row r="25">
          <cell r="B25">
            <v>13.8</v>
          </cell>
          <cell r="C25">
            <v>13.8</v>
          </cell>
          <cell r="D25">
            <v>13.7</v>
          </cell>
          <cell r="E25">
            <v>13.7</v>
          </cell>
          <cell r="F25">
            <v>13.7</v>
          </cell>
          <cell r="G25">
            <v>13.8</v>
          </cell>
          <cell r="H25">
            <v>13.9</v>
          </cell>
          <cell r="I25">
            <v>14</v>
          </cell>
          <cell r="J25">
            <v>14</v>
          </cell>
          <cell r="K25">
            <v>14</v>
          </cell>
          <cell r="L25">
            <v>14</v>
          </cell>
          <cell r="M25">
            <v>14</v>
          </cell>
        </row>
        <row r="26">
          <cell r="B26">
            <v>14.1</v>
          </cell>
          <cell r="C26">
            <v>14.1</v>
          </cell>
          <cell r="D26">
            <v>14.2</v>
          </cell>
          <cell r="E26">
            <v>14.3</v>
          </cell>
          <cell r="F26">
            <v>14.4</v>
          </cell>
          <cell r="G26">
            <v>14.4</v>
          </cell>
          <cell r="H26">
            <v>14.5</v>
          </cell>
          <cell r="I26">
            <v>14.5</v>
          </cell>
          <cell r="J26">
            <v>14.6</v>
          </cell>
          <cell r="K26">
            <v>14.6</v>
          </cell>
          <cell r="L26">
            <v>14.5</v>
          </cell>
          <cell r="M26">
            <v>14.4</v>
          </cell>
        </row>
        <row r="27">
          <cell r="B27">
            <v>14.2</v>
          </cell>
          <cell r="C27">
            <v>14.1</v>
          </cell>
          <cell r="D27">
            <v>14.1</v>
          </cell>
          <cell r="E27">
            <v>14.2</v>
          </cell>
          <cell r="F27">
            <v>14.1</v>
          </cell>
          <cell r="G27">
            <v>14.1</v>
          </cell>
          <cell r="H27">
            <v>14.1</v>
          </cell>
          <cell r="I27">
            <v>14.1</v>
          </cell>
          <cell r="J27">
            <v>14.1</v>
          </cell>
          <cell r="K27">
            <v>14</v>
          </cell>
          <cell r="L27">
            <v>14</v>
          </cell>
          <cell r="M27">
            <v>14</v>
          </cell>
        </row>
        <row r="28">
          <cell r="B28">
            <v>14</v>
          </cell>
          <cell r="C28">
            <v>13.9</v>
          </cell>
          <cell r="D28">
            <v>13.9</v>
          </cell>
          <cell r="E28">
            <v>13.8</v>
          </cell>
          <cell r="F28">
            <v>13.8</v>
          </cell>
          <cell r="G28">
            <v>13.8</v>
          </cell>
          <cell r="H28">
            <v>13.8</v>
          </cell>
          <cell r="I28">
            <v>13.8</v>
          </cell>
          <cell r="J28">
            <v>14.1</v>
          </cell>
          <cell r="K28">
            <v>14</v>
          </cell>
          <cell r="L28">
            <v>14</v>
          </cell>
          <cell r="M28">
            <v>14</v>
          </cell>
        </row>
        <row r="29">
          <cell r="B29">
            <v>13.9</v>
          </cell>
          <cell r="C29">
            <v>14</v>
          </cell>
          <cell r="D29">
            <v>14</v>
          </cell>
          <cell r="E29">
            <v>14</v>
          </cell>
          <cell r="F29">
            <v>14</v>
          </cell>
          <cell r="G29">
            <v>14.1</v>
          </cell>
          <cell r="H29">
            <v>14</v>
          </cell>
          <cell r="I29">
            <v>14</v>
          </cell>
          <cell r="J29">
            <v>14</v>
          </cell>
          <cell r="K29">
            <v>14</v>
          </cell>
          <cell r="L29">
            <v>14</v>
          </cell>
          <cell r="M29">
            <v>14.1</v>
          </cell>
        </row>
        <row r="30">
          <cell r="B30">
            <v>14.1</v>
          </cell>
          <cell r="C30">
            <v>14.1</v>
          </cell>
          <cell r="D30">
            <v>14.2</v>
          </cell>
          <cell r="E30">
            <v>14.3</v>
          </cell>
          <cell r="F30">
            <v>14.4</v>
          </cell>
          <cell r="G30">
            <v>14.7</v>
          </cell>
          <cell r="H30">
            <v>14.7</v>
          </cell>
          <cell r="I30">
            <v>14.9</v>
          </cell>
          <cell r="J30">
            <v>15.1</v>
          </cell>
          <cell r="K30">
            <v>15.3</v>
          </cell>
          <cell r="L30">
            <v>15.4</v>
          </cell>
          <cell r="M30">
            <v>15.5</v>
          </cell>
        </row>
        <row r="31">
          <cell r="B31">
            <v>15.7</v>
          </cell>
          <cell r="C31">
            <v>15.8</v>
          </cell>
          <cell r="D31">
            <v>16</v>
          </cell>
          <cell r="E31">
            <v>16.100000000000001</v>
          </cell>
          <cell r="F31">
            <v>16.3</v>
          </cell>
          <cell r="G31">
            <v>16.3</v>
          </cell>
          <cell r="H31">
            <v>16.399999999999999</v>
          </cell>
          <cell r="I31">
            <v>16.5</v>
          </cell>
          <cell r="J31">
            <v>16.5</v>
          </cell>
          <cell r="K31">
            <v>16.7</v>
          </cell>
          <cell r="L31">
            <v>16.8</v>
          </cell>
          <cell r="M31">
            <v>16.899999999999999</v>
          </cell>
        </row>
        <row r="32">
          <cell r="B32">
            <v>16.899999999999999</v>
          </cell>
          <cell r="C32">
            <v>16.899999999999999</v>
          </cell>
          <cell r="D32">
            <v>17.2</v>
          </cell>
          <cell r="E32">
            <v>17.399999999999999</v>
          </cell>
          <cell r="F32">
            <v>17.5</v>
          </cell>
          <cell r="G32">
            <v>17.5</v>
          </cell>
          <cell r="H32">
            <v>17.399999999999999</v>
          </cell>
          <cell r="I32">
            <v>17.3</v>
          </cell>
          <cell r="J32">
            <v>17.399999999999999</v>
          </cell>
          <cell r="K32">
            <v>17.399999999999999</v>
          </cell>
          <cell r="L32">
            <v>17.399999999999999</v>
          </cell>
          <cell r="M32">
            <v>17.399999999999999</v>
          </cell>
        </row>
        <row r="33">
          <cell r="B33">
            <v>17.399999999999999</v>
          </cell>
          <cell r="C33">
            <v>17.399999999999999</v>
          </cell>
          <cell r="D33">
            <v>17.399999999999999</v>
          </cell>
          <cell r="E33">
            <v>17.5</v>
          </cell>
          <cell r="F33">
            <v>17.5</v>
          </cell>
          <cell r="G33">
            <v>17.600000000000001</v>
          </cell>
          <cell r="H33">
            <v>17.7</v>
          </cell>
          <cell r="I33">
            <v>17.7</v>
          </cell>
          <cell r="J33">
            <v>17.7</v>
          </cell>
          <cell r="K33">
            <v>17.7</v>
          </cell>
          <cell r="L33">
            <v>17.7</v>
          </cell>
          <cell r="M33">
            <v>17.8</v>
          </cell>
        </row>
        <row r="34">
          <cell r="B34">
            <v>17.8</v>
          </cell>
          <cell r="C34">
            <v>17.8</v>
          </cell>
          <cell r="D34">
            <v>17.8</v>
          </cell>
          <cell r="E34">
            <v>17.8</v>
          </cell>
          <cell r="F34">
            <v>17.899999999999999</v>
          </cell>
          <cell r="G34">
            <v>18.100000000000001</v>
          </cell>
          <cell r="H34">
            <v>18.100000000000001</v>
          </cell>
          <cell r="I34">
            <v>18.100000000000001</v>
          </cell>
          <cell r="J34">
            <v>18.100000000000001</v>
          </cell>
          <cell r="K34">
            <v>18.100000000000001</v>
          </cell>
          <cell r="L34">
            <v>18.100000000000001</v>
          </cell>
          <cell r="M34">
            <v>18.2</v>
          </cell>
        </row>
        <row r="35">
          <cell r="B35">
            <v>18.2</v>
          </cell>
          <cell r="C35">
            <v>18.100000000000001</v>
          </cell>
          <cell r="D35">
            <v>18.3</v>
          </cell>
          <cell r="E35">
            <v>18.399999999999999</v>
          </cell>
          <cell r="F35">
            <v>18.5</v>
          </cell>
          <cell r="G35">
            <v>18.7</v>
          </cell>
          <cell r="H35">
            <v>19.8</v>
          </cell>
          <cell r="I35">
            <v>20.2</v>
          </cell>
          <cell r="J35">
            <v>20.399999999999999</v>
          </cell>
          <cell r="K35">
            <v>20.8</v>
          </cell>
          <cell r="L35">
            <v>21.3</v>
          </cell>
          <cell r="M35">
            <v>21.5</v>
          </cell>
        </row>
        <row r="36">
          <cell r="B36">
            <v>21.5</v>
          </cell>
          <cell r="C36">
            <v>21.5</v>
          </cell>
          <cell r="D36">
            <v>21.9</v>
          </cell>
          <cell r="E36">
            <v>21.9</v>
          </cell>
          <cell r="F36">
            <v>21.9</v>
          </cell>
          <cell r="G36">
            <v>22</v>
          </cell>
          <cell r="H36">
            <v>22.2</v>
          </cell>
          <cell r="I36">
            <v>22.5</v>
          </cell>
          <cell r="J36">
            <v>23</v>
          </cell>
          <cell r="K36">
            <v>23</v>
          </cell>
          <cell r="L36">
            <v>23.1</v>
          </cell>
          <cell r="M36">
            <v>23.4</v>
          </cell>
        </row>
        <row r="37">
          <cell r="B37">
            <v>23.7</v>
          </cell>
          <cell r="C37">
            <v>23.5</v>
          </cell>
          <cell r="D37">
            <v>23.4</v>
          </cell>
          <cell r="E37">
            <v>23.8</v>
          </cell>
          <cell r="F37">
            <v>23.9</v>
          </cell>
          <cell r="G37">
            <v>24.1</v>
          </cell>
          <cell r="H37">
            <v>24.4</v>
          </cell>
          <cell r="I37">
            <v>24.5</v>
          </cell>
          <cell r="J37">
            <v>24.5</v>
          </cell>
          <cell r="K37">
            <v>24.4</v>
          </cell>
          <cell r="L37">
            <v>24.2</v>
          </cell>
          <cell r="M37">
            <v>24.1</v>
          </cell>
        </row>
        <row r="38">
          <cell r="B38">
            <v>24</v>
          </cell>
          <cell r="C38">
            <v>23.8</v>
          </cell>
          <cell r="D38">
            <v>23.8</v>
          </cell>
          <cell r="E38">
            <v>23.9</v>
          </cell>
          <cell r="F38">
            <v>23.8</v>
          </cell>
          <cell r="G38">
            <v>23.9</v>
          </cell>
          <cell r="H38">
            <v>23.7</v>
          </cell>
          <cell r="I38">
            <v>23.8</v>
          </cell>
          <cell r="J38">
            <v>23.9</v>
          </cell>
          <cell r="K38">
            <v>23.7</v>
          </cell>
          <cell r="L38">
            <v>23.8</v>
          </cell>
          <cell r="M38">
            <v>23.6</v>
          </cell>
        </row>
        <row r="39">
          <cell r="B39">
            <v>23.5</v>
          </cell>
          <cell r="C39">
            <v>23.5</v>
          </cell>
          <cell r="D39">
            <v>23.6</v>
          </cell>
          <cell r="E39">
            <v>23.6</v>
          </cell>
          <cell r="F39">
            <v>23.7</v>
          </cell>
          <cell r="G39">
            <v>23.8</v>
          </cell>
          <cell r="H39">
            <v>24.1</v>
          </cell>
          <cell r="I39">
            <v>24.3</v>
          </cell>
          <cell r="J39">
            <v>24.4</v>
          </cell>
          <cell r="K39">
            <v>24.6</v>
          </cell>
          <cell r="L39">
            <v>24.7</v>
          </cell>
          <cell r="M39">
            <v>25</v>
          </cell>
        </row>
        <row r="40">
          <cell r="B40">
            <v>25.4</v>
          </cell>
          <cell r="C40">
            <v>25.7</v>
          </cell>
          <cell r="D40">
            <v>25.8</v>
          </cell>
          <cell r="E40">
            <v>25.8</v>
          </cell>
          <cell r="F40">
            <v>25.9</v>
          </cell>
          <cell r="G40">
            <v>25.9</v>
          </cell>
          <cell r="H40">
            <v>25.9</v>
          </cell>
          <cell r="I40">
            <v>25.9</v>
          </cell>
          <cell r="J40">
            <v>26.1</v>
          </cell>
          <cell r="K40">
            <v>26.2</v>
          </cell>
          <cell r="L40">
            <v>26.4</v>
          </cell>
          <cell r="M40">
            <v>26.5</v>
          </cell>
        </row>
        <row r="41">
          <cell r="B41">
            <v>26.5</v>
          </cell>
          <cell r="C41">
            <v>26.3</v>
          </cell>
          <cell r="D41">
            <v>26.3</v>
          </cell>
          <cell r="E41">
            <v>26.4</v>
          </cell>
          <cell r="F41">
            <v>26.4</v>
          </cell>
          <cell r="G41">
            <v>26.5</v>
          </cell>
          <cell r="H41">
            <v>26.7</v>
          </cell>
          <cell r="I41">
            <v>26.7</v>
          </cell>
          <cell r="J41">
            <v>26.7</v>
          </cell>
          <cell r="K41">
            <v>26.7</v>
          </cell>
          <cell r="L41">
            <v>26.7</v>
          </cell>
          <cell r="M41">
            <v>26.7</v>
          </cell>
        </row>
        <row r="42">
          <cell r="B42">
            <v>26.6</v>
          </cell>
          <cell r="C42">
            <v>26.5</v>
          </cell>
          <cell r="D42">
            <v>26.6</v>
          </cell>
          <cell r="E42">
            <v>26.6</v>
          </cell>
          <cell r="F42">
            <v>26.7</v>
          </cell>
          <cell r="G42">
            <v>26.8</v>
          </cell>
          <cell r="H42">
            <v>26.8</v>
          </cell>
          <cell r="I42">
            <v>26.9</v>
          </cell>
          <cell r="J42">
            <v>26.9</v>
          </cell>
          <cell r="K42">
            <v>27</v>
          </cell>
          <cell r="L42">
            <v>26.9</v>
          </cell>
          <cell r="M42">
            <v>26.9</v>
          </cell>
        </row>
        <row r="43">
          <cell r="B43">
            <v>26.9</v>
          </cell>
          <cell r="C43">
            <v>26.9</v>
          </cell>
          <cell r="D43">
            <v>26.9</v>
          </cell>
          <cell r="E43">
            <v>26.8</v>
          </cell>
          <cell r="F43">
            <v>26.9</v>
          </cell>
          <cell r="G43">
            <v>26.9</v>
          </cell>
          <cell r="H43">
            <v>26.9</v>
          </cell>
          <cell r="I43">
            <v>26.9</v>
          </cell>
          <cell r="J43">
            <v>26.8</v>
          </cell>
          <cell r="K43">
            <v>26.8</v>
          </cell>
          <cell r="L43">
            <v>26.8</v>
          </cell>
          <cell r="M43">
            <v>26.7</v>
          </cell>
        </row>
        <row r="44">
          <cell r="B44">
            <v>26.7</v>
          </cell>
          <cell r="C44">
            <v>26.7</v>
          </cell>
          <cell r="D44">
            <v>26.7</v>
          </cell>
          <cell r="E44">
            <v>26.7</v>
          </cell>
          <cell r="F44">
            <v>26.7</v>
          </cell>
          <cell r="G44">
            <v>26.7</v>
          </cell>
          <cell r="H44">
            <v>26.8</v>
          </cell>
          <cell r="I44">
            <v>26.8</v>
          </cell>
          <cell r="J44">
            <v>26.9</v>
          </cell>
          <cell r="K44">
            <v>26.9</v>
          </cell>
          <cell r="L44">
            <v>26.9</v>
          </cell>
          <cell r="M44">
            <v>26.8</v>
          </cell>
        </row>
        <row r="45">
          <cell r="B45">
            <v>26.8</v>
          </cell>
          <cell r="C45">
            <v>26.8</v>
          </cell>
          <cell r="D45">
            <v>26.8</v>
          </cell>
          <cell r="E45">
            <v>26.9</v>
          </cell>
          <cell r="F45">
            <v>27</v>
          </cell>
          <cell r="G45">
            <v>27.2</v>
          </cell>
          <cell r="H45">
            <v>27.4</v>
          </cell>
          <cell r="I45">
            <v>27.3</v>
          </cell>
          <cell r="J45">
            <v>27.4</v>
          </cell>
          <cell r="K45">
            <v>27.5</v>
          </cell>
          <cell r="L45">
            <v>27.5</v>
          </cell>
          <cell r="M45">
            <v>27.6</v>
          </cell>
        </row>
        <row r="46">
          <cell r="B46">
            <v>27.6</v>
          </cell>
          <cell r="C46">
            <v>27.7</v>
          </cell>
          <cell r="D46">
            <v>27.8</v>
          </cell>
          <cell r="E46">
            <v>27.9</v>
          </cell>
          <cell r="F46">
            <v>28</v>
          </cell>
          <cell r="G46">
            <v>28.1</v>
          </cell>
          <cell r="H46">
            <v>28.3</v>
          </cell>
          <cell r="I46">
            <v>28.3</v>
          </cell>
          <cell r="J46">
            <v>28.3</v>
          </cell>
          <cell r="K46">
            <v>28.3</v>
          </cell>
          <cell r="L46">
            <v>28.4</v>
          </cell>
          <cell r="M46">
            <v>28.4</v>
          </cell>
        </row>
        <row r="47">
          <cell r="B47">
            <v>28.6</v>
          </cell>
          <cell r="C47">
            <v>28.6</v>
          </cell>
          <cell r="D47">
            <v>28.8</v>
          </cell>
          <cell r="E47">
            <v>28.9</v>
          </cell>
          <cell r="F47">
            <v>28.9</v>
          </cell>
          <cell r="G47">
            <v>28.9</v>
          </cell>
          <cell r="H47">
            <v>29</v>
          </cell>
          <cell r="I47">
            <v>28.9</v>
          </cell>
          <cell r="J47">
            <v>28.9</v>
          </cell>
          <cell r="K47">
            <v>28.9</v>
          </cell>
          <cell r="L47">
            <v>29</v>
          </cell>
          <cell r="M47">
            <v>28.9</v>
          </cell>
        </row>
        <row r="48">
          <cell r="B48">
            <v>29</v>
          </cell>
          <cell r="C48">
            <v>28.9</v>
          </cell>
          <cell r="D48">
            <v>28.9</v>
          </cell>
          <cell r="E48">
            <v>29</v>
          </cell>
          <cell r="F48">
            <v>29</v>
          </cell>
          <cell r="G48">
            <v>29.1</v>
          </cell>
          <cell r="H48">
            <v>29.2</v>
          </cell>
          <cell r="I48">
            <v>29.2</v>
          </cell>
          <cell r="J48">
            <v>29.3</v>
          </cell>
          <cell r="K48">
            <v>29.4</v>
          </cell>
          <cell r="L48">
            <v>29.4</v>
          </cell>
          <cell r="M48">
            <v>29.4</v>
          </cell>
        </row>
        <row r="49">
          <cell r="B49">
            <v>29.3</v>
          </cell>
          <cell r="C49">
            <v>29.4</v>
          </cell>
          <cell r="D49">
            <v>29.4</v>
          </cell>
          <cell r="E49">
            <v>29.5</v>
          </cell>
          <cell r="F49">
            <v>29.5</v>
          </cell>
          <cell r="G49">
            <v>29.6</v>
          </cell>
          <cell r="H49">
            <v>29.6</v>
          </cell>
          <cell r="I49">
            <v>29.6</v>
          </cell>
          <cell r="J49">
            <v>29.6</v>
          </cell>
          <cell r="K49">
            <v>29.8</v>
          </cell>
          <cell r="L49">
            <v>29.8</v>
          </cell>
          <cell r="M49">
            <v>29.8</v>
          </cell>
        </row>
        <row r="50">
          <cell r="B50">
            <v>29.8</v>
          </cell>
          <cell r="C50">
            <v>29.8</v>
          </cell>
          <cell r="D50">
            <v>29.8</v>
          </cell>
          <cell r="E50">
            <v>29.8</v>
          </cell>
          <cell r="F50">
            <v>29.8</v>
          </cell>
          <cell r="G50">
            <v>29.8</v>
          </cell>
          <cell r="H50">
            <v>30</v>
          </cell>
          <cell r="I50">
            <v>29.9</v>
          </cell>
          <cell r="J50">
            <v>30</v>
          </cell>
          <cell r="K50">
            <v>30</v>
          </cell>
          <cell r="L50">
            <v>30</v>
          </cell>
          <cell r="M50">
            <v>30</v>
          </cell>
        </row>
        <row r="51">
          <cell r="B51">
            <v>30</v>
          </cell>
          <cell r="C51">
            <v>30.1</v>
          </cell>
          <cell r="D51">
            <v>30.1</v>
          </cell>
          <cell r="E51">
            <v>30.2</v>
          </cell>
          <cell r="F51">
            <v>30.2</v>
          </cell>
          <cell r="G51">
            <v>30.2</v>
          </cell>
          <cell r="H51">
            <v>30.3</v>
          </cell>
          <cell r="I51">
            <v>30.3</v>
          </cell>
          <cell r="J51">
            <v>30.4</v>
          </cell>
          <cell r="K51">
            <v>30.4</v>
          </cell>
          <cell r="L51">
            <v>30.4</v>
          </cell>
          <cell r="M51">
            <v>30.4</v>
          </cell>
        </row>
        <row r="52">
          <cell r="B52">
            <v>30.4</v>
          </cell>
          <cell r="C52">
            <v>30.4</v>
          </cell>
          <cell r="D52">
            <v>30.5</v>
          </cell>
          <cell r="E52">
            <v>30.5</v>
          </cell>
          <cell r="F52">
            <v>30.5</v>
          </cell>
          <cell r="G52">
            <v>30.6</v>
          </cell>
          <cell r="H52">
            <v>30.7</v>
          </cell>
          <cell r="I52">
            <v>30.7</v>
          </cell>
          <cell r="J52">
            <v>30.7</v>
          </cell>
          <cell r="K52">
            <v>30.8</v>
          </cell>
          <cell r="L52">
            <v>30.8</v>
          </cell>
          <cell r="M52">
            <v>30.9</v>
          </cell>
        </row>
        <row r="53">
          <cell r="B53">
            <v>30.9</v>
          </cell>
          <cell r="C53">
            <v>30.9</v>
          </cell>
          <cell r="D53">
            <v>30.9</v>
          </cell>
          <cell r="E53">
            <v>30.9</v>
          </cell>
          <cell r="F53">
            <v>30.9</v>
          </cell>
          <cell r="G53">
            <v>31</v>
          </cell>
          <cell r="H53">
            <v>31.1</v>
          </cell>
          <cell r="I53">
            <v>31</v>
          </cell>
          <cell r="J53">
            <v>31.1</v>
          </cell>
          <cell r="K53">
            <v>31.1</v>
          </cell>
          <cell r="L53">
            <v>31.2</v>
          </cell>
          <cell r="M53">
            <v>31.2</v>
          </cell>
        </row>
        <row r="54">
          <cell r="B54">
            <v>31.2</v>
          </cell>
          <cell r="C54">
            <v>31.2</v>
          </cell>
          <cell r="D54">
            <v>31.3</v>
          </cell>
          <cell r="E54">
            <v>31.4</v>
          </cell>
          <cell r="F54">
            <v>31.4</v>
          </cell>
          <cell r="G54">
            <v>31.6</v>
          </cell>
          <cell r="H54">
            <v>31.6</v>
          </cell>
          <cell r="I54">
            <v>31.6</v>
          </cell>
          <cell r="J54">
            <v>31.6</v>
          </cell>
          <cell r="K54">
            <v>31.7</v>
          </cell>
          <cell r="L54">
            <v>31.7</v>
          </cell>
          <cell r="M54">
            <v>31.8</v>
          </cell>
        </row>
        <row r="55">
          <cell r="B55">
            <v>31.8</v>
          </cell>
          <cell r="C55">
            <v>32</v>
          </cell>
          <cell r="D55">
            <v>32.1</v>
          </cell>
          <cell r="E55">
            <v>32.299999999999997</v>
          </cell>
          <cell r="F55">
            <v>32.299999999999997</v>
          </cell>
          <cell r="G55">
            <v>32.4</v>
          </cell>
          <cell r="H55">
            <v>32.5</v>
          </cell>
          <cell r="I55">
            <v>32.700000000000003</v>
          </cell>
          <cell r="J55">
            <v>32.700000000000003</v>
          </cell>
          <cell r="K55">
            <v>32.9</v>
          </cell>
          <cell r="L55">
            <v>32.9</v>
          </cell>
          <cell r="M55">
            <v>32.9</v>
          </cell>
        </row>
        <row r="56">
          <cell r="B56">
            <v>32.9</v>
          </cell>
          <cell r="C56">
            <v>32.9</v>
          </cell>
          <cell r="D56">
            <v>33</v>
          </cell>
          <cell r="E56">
            <v>33.1</v>
          </cell>
          <cell r="F56">
            <v>33.200000000000003</v>
          </cell>
          <cell r="G56">
            <v>33.299999999999997</v>
          </cell>
          <cell r="H56">
            <v>33.4</v>
          </cell>
          <cell r="I56">
            <v>33.5</v>
          </cell>
          <cell r="J56">
            <v>33.6</v>
          </cell>
          <cell r="K56">
            <v>33.700000000000003</v>
          </cell>
          <cell r="L56">
            <v>33.799999999999997</v>
          </cell>
          <cell r="M56">
            <v>33.9</v>
          </cell>
        </row>
        <row r="57">
          <cell r="B57">
            <v>34.1</v>
          </cell>
          <cell r="C57">
            <v>34.200000000000003</v>
          </cell>
          <cell r="D57">
            <v>34.299999999999997</v>
          </cell>
          <cell r="E57">
            <v>34.4</v>
          </cell>
          <cell r="F57">
            <v>34.5</v>
          </cell>
          <cell r="G57">
            <v>34.700000000000003</v>
          </cell>
          <cell r="H57">
            <v>34.9</v>
          </cell>
          <cell r="I57">
            <v>35</v>
          </cell>
          <cell r="J57">
            <v>35.1</v>
          </cell>
          <cell r="K57">
            <v>35.299999999999997</v>
          </cell>
          <cell r="L57">
            <v>35.4</v>
          </cell>
          <cell r="M57">
            <v>35.5</v>
          </cell>
        </row>
        <row r="58">
          <cell r="B58">
            <v>35.6</v>
          </cell>
          <cell r="C58">
            <v>35.799999999999997</v>
          </cell>
          <cell r="D58">
            <v>36.1</v>
          </cell>
          <cell r="E58">
            <v>36.299999999999997</v>
          </cell>
          <cell r="F58">
            <v>36.4</v>
          </cell>
          <cell r="G58">
            <v>36.6</v>
          </cell>
          <cell r="H58">
            <v>36.799999999999997</v>
          </cell>
          <cell r="I58">
            <v>37</v>
          </cell>
          <cell r="J58">
            <v>37.1</v>
          </cell>
          <cell r="K58">
            <v>37.299999999999997</v>
          </cell>
          <cell r="L58">
            <v>37.5</v>
          </cell>
          <cell r="M58">
            <v>37.700000000000003</v>
          </cell>
        </row>
        <row r="59">
          <cell r="B59">
            <v>37.799999999999997</v>
          </cell>
          <cell r="C59">
            <v>38</v>
          </cell>
          <cell r="D59">
            <v>38.200000000000003</v>
          </cell>
          <cell r="E59">
            <v>38.5</v>
          </cell>
          <cell r="F59">
            <v>38.6</v>
          </cell>
          <cell r="G59">
            <v>38.799999999999997</v>
          </cell>
          <cell r="H59">
            <v>39</v>
          </cell>
          <cell r="I59">
            <v>39</v>
          </cell>
          <cell r="J59">
            <v>39.200000000000003</v>
          </cell>
          <cell r="K59">
            <v>39.4</v>
          </cell>
          <cell r="L59">
            <v>39.6</v>
          </cell>
          <cell r="M59">
            <v>39.799999999999997</v>
          </cell>
        </row>
        <row r="60">
          <cell r="B60">
            <v>39.799999999999997</v>
          </cell>
          <cell r="C60">
            <v>39.9</v>
          </cell>
          <cell r="D60">
            <v>40</v>
          </cell>
          <cell r="E60">
            <v>40.1</v>
          </cell>
          <cell r="F60">
            <v>40.299999999999997</v>
          </cell>
          <cell r="G60">
            <v>40.6</v>
          </cell>
          <cell r="H60">
            <v>40.700000000000003</v>
          </cell>
          <cell r="I60">
            <v>40.799999999999997</v>
          </cell>
          <cell r="J60">
            <v>40.799999999999997</v>
          </cell>
          <cell r="K60">
            <v>40.9</v>
          </cell>
          <cell r="L60">
            <v>40.9</v>
          </cell>
          <cell r="M60">
            <v>41.1</v>
          </cell>
        </row>
        <row r="61">
          <cell r="B61">
            <v>41.1</v>
          </cell>
          <cell r="C61">
            <v>41.3</v>
          </cell>
          <cell r="D61">
            <v>41.4</v>
          </cell>
          <cell r="E61">
            <v>41.5</v>
          </cell>
          <cell r="F61">
            <v>41.6</v>
          </cell>
          <cell r="G61">
            <v>41.7</v>
          </cell>
          <cell r="H61">
            <v>41.9</v>
          </cell>
          <cell r="I61">
            <v>42</v>
          </cell>
          <cell r="J61">
            <v>42.1</v>
          </cell>
          <cell r="K61">
            <v>42.3</v>
          </cell>
          <cell r="L61">
            <v>42.4</v>
          </cell>
          <cell r="M61">
            <v>42.5</v>
          </cell>
        </row>
        <row r="62">
          <cell r="B62">
            <v>42.6</v>
          </cell>
          <cell r="C62">
            <v>42.9</v>
          </cell>
          <cell r="D62">
            <v>43.3</v>
          </cell>
          <cell r="E62">
            <v>43.6</v>
          </cell>
          <cell r="F62">
            <v>43.9</v>
          </cell>
          <cell r="G62">
            <v>44.2</v>
          </cell>
          <cell r="H62">
            <v>44.3</v>
          </cell>
          <cell r="I62">
            <v>45.1</v>
          </cell>
          <cell r="J62">
            <v>45.2</v>
          </cell>
          <cell r="K62">
            <v>45.6</v>
          </cell>
          <cell r="L62">
            <v>45.9</v>
          </cell>
          <cell r="M62">
            <v>46.2</v>
          </cell>
        </row>
        <row r="63">
          <cell r="B63">
            <v>46.6</v>
          </cell>
          <cell r="C63">
            <v>47.2</v>
          </cell>
          <cell r="D63">
            <v>47.8</v>
          </cell>
          <cell r="E63">
            <v>48</v>
          </cell>
          <cell r="F63">
            <v>48.6</v>
          </cell>
          <cell r="G63">
            <v>49</v>
          </cell>
          <cell r="H63">
            <v>49.4</v>
          </cell>
          <cell r="I63">
            <v>50</v>
          </cell>
          <cell r="J63">
            <v>50.6</v>
          </cell>
          <cell r="K63">
            <v>51.1</v>
          </cell>
          <cell r="L63">
            <v>51.5</v>
          </cell>
          <cell r="M63">
            <v>51.9</v>
          </cell>
        </row>
        <row r="64">
          <cell r="B64">
            <v>52.1</v>
          </cell>
          <cell r="C64">
            <v>52.5</v>
          </cell>
          <cell r="D64">
            <v>52.7</v>
          </cell>
          <cell r="E64">
            <v>52.9</v>
          </cell>
          <cell r="F64">
            <v>53.2</v>
          </cell>
          <cell r="G64">
            <v>53.6</v>
          </cell>
          <cell r="H64">
            <v>54.2</v>
          </cell>
          <cell r="I64">
            <v>54.3</v>
          </cell>
          <cell r="J64">
            <v>54.6</v>
          </cell>
          <cell r="K64">
            <v>54.9</v>
          </cell>
          <cell r="L64">
            <v>55.3</v>
          </cell>
          <cell r="M64">
            <v>55.5</v>
          </cell>
        </row>
        <row r="65">
          <cell r="B65">
            <v>55.6</v>
          </cell>
          <cell r="C65">
            <v>55.8</v>
          </cell>
          <cell r="D65">
            <v>55.9</v>
          </cell>
          <cell r="E65">
            <v>56.1</v>
          </cell>
          <cell r="F65">
            <v>56.5</v>
          </cell>
          <cell r="G65">
            <v>56.8</v>
          </cell>
          <cell r="H65">
            <v>57.1</v>
          </cell>
          <cell r="I65">
            <v>57.4</v>
          </cell>
          <cell r="J65">
            <v>57.6</v>
          </cell>
          <cell r="K65">
            <v>57.9</v>
          </cell>
          <cell r="L65">
            <v>58</v>
          </cell>
          <cell r="M65">
            <v>58.2</v>
          </cell>
        </row>
        <row r="66">
          <cell r="B66">
            <v>58.5</v>
          </cell>
          <cell r="C66">
            <v>59.1</v>
          </cell>
          <cell r="D66">
            <v>59.5</v>
          </cell>
          <cell r="E66">
            <v>60</v>
          </cell>
          <cell r="F66">
            <v>60.3</v>
          </cell>
          <cell r="G66">
            <v>60.7</v>
          </cell>
          <cell r="H66">
            <v>61</v>
          </cell>
          <cell r="I66">
            <v>61.2</v>
          </cell>
          <cell r="J66">
            <v>61.4</v>
          </cell>
          <cell r="K66">
            <v>61.6</v>
          </cell>
          <cell r="L66">
            <v>61.9</v>
          </cell>
          <cell r="M66">
            <v>62.1</v>
          </cell>
        </row>
        <row r="67">
          <cell r="B67">
            <v>62.5</v>
          </cell>
          <cell r="C67">
            <v>62.9</v>
          </cell>
          <cell r="D67">
            <v>63.4</v>
          </cell>
          <cell r="E67">
            <v>63.9</v>
          </cell>
          <cell r="F67">
            <v>64.5</v>
          </cell>
          <cell r="G67">
            <v>65.2</v>
          </cell>
          <cell r="H67">
            <v>65.7</v>
          </cell>
          <cell r="I67">
            <v>66</v>
          </cell>
          <cell r="J67">
            <v>66.5</v>
          </cell>
          <cell r="K67">
            <v>67.099999999999994</v>
          </cell>
          <cell r="L67">
            <v>67.400000000000006</v>
          </cell>
          <cell r="M67">
            <v>67.7</v>
          </cell>
        </row>
        <row r="68">
          <cell r="B68">
            <v>68.3</v>
          </cell>
          <cell r="C68">
            <v>69.099999999999994</v>
          </cell>
          <cell r="D68">
            <v>69.8</v>
          </cell>
          <cell r="E68">
            <v>70.599999999999994</v>
          </cell>
          <cell r="F68">
            <v>71.5</v>
          </cell>
          <cell r="G68">
            <v>72.3</v>
          </cell>
          <cell r="H68">
            <v>73.099999999999994</v>
          </cell>
          <cell r="I68">
            <v>73.8</v>
          </cell>
          <cell r="J68">
            <v>74.599999999999994</v>
          </cell>
          <cell r="K68">
            <v>75.2</v>
          </cell>
          <cell r="L68">
            <v>75.900000000000006</v>
          </cell>
          <cell r="M68">
            <v>76.7</v>
          </cell>
        </row>
        <row r="69">
          <cell r="B69">
            <v>77.8</v>
          </cell>
          <cell r="C69">
            <v>78.900000000000006</v>
          </cell>
          <cell r="D69">
            <v>80.099999999999994</v>
          </cell>
          <cell r="E69">
            <v>81</v>
          </cell>
          <cell r="F69">
            <v>81.8</v>
          </cell>
          <cell r="G69">
            <v>82.7</v>
          </cell>
          <cell r="H69">
            <v>82.7</v>
          </cell>
          <cell r="I69">
            <v>83.3</v>
          </cell>
          <cell r="J69">
            <v>84</v>
          </cell>
          <cell r="K69">
            <v>84.8</v>
          </cell>
          <cell r="L69">
            <v>85.5</v>
          </cell>
          <cell r="M69">
            <v>86.3</v>
          </cell>
        </row>
        <row r="70">
          <cell r="B70">
            <v>87</v>
          </cell>
          <cell r="C70">
            <v>87.9</v>
          </cell>
          <cell r="D70">
            <v>88.5</v>
          </cell>
          <cell r="E70">
            <v>89.1</v>
          </cell>
          <cell r="F70">
            <v>89.8</v>
          </cell>
          <cell r="G70">
            <v>90.6</v>
          </cell>
          <cell r="H70">
            <v>91.6</v>
          </cell>
          <cell r="I70">
            <v>92.3</v>
          </cell>
          <cell r="J70">
            <v>93.2</v>
          </cell>
          <cell r="K70">
            <v>93.4</v>
          </cell>
          <cell r="L70">
            <v>93.7</v>
          </cell>
          <cell r="M70">
            <v>94</v>
          </cell>
        </row>
        <row r="71">
          <cell r="B71">
            <v>94.3</v>
          </cell>
          <cell r="C71">
            <v>94.6</v>
          </cell>
          <cell r="D71">
            <v>94.5</v>
          </cell>
          <cell r="E71">
            <v>94.9</v>
          </cell>
          <cell r="F71">
            <v>95.8</v>
          </cell>
          <cell r="G71">
            <v>97</v>
          </cell>
          <cell r="H71">
            <v>97.5</v>
          </cell>
          <cell r="I71">
            <v>97.7</v>
          </cell>
          <cell r="J71">
            <v>97.9</v>
          </cell>
          <cell r="K71">
            <v>98.2</v>
          </cell>
          <cell r="L71">
            <v>98</v>
          </cell>
          <cell r="M71">
            <v>97.6</v>
          </cell>
        </row>
        <row r="72">
          <cell r="B72">
            <v>97.8</v>
          </cell>
          <cell r="C72">
            <v>97.9</v>
          </cell>
          <cell r="D72">
            <v>97.9</v>
          </cell>
          <cell r="E72">
            <v>98.6</v>
          </cell>
          <cell r="F72">
            <v>99.2</v>
          </cell>
          <cell r="G72">
            <v>99.5</v>
          </cell>
          <cell r="H72">
            <v>99.9</v>
          </cell>
          <cell r="I72">
            <v>100.2</v>
          </cell>
          <cell r="J72">
            <v>100.7</v>
          </cell>
          <cell r="K72">
            <v>101</v>
          </cell>
          <cell r="L72">
            <v>101.2</v>
          </cell>
          <cell r="M72">
            <v>101.3</v>
          </cell>
        </row>
        <row r="73">
          <cell r="B73">
            <v>101.9</v>
          </cell>
          <cell r="C73">
            <v>102.4</v>
          </cell>
          <cell r="D73">
            <v>102.6</v>
          </cell>
          <cell r="E73">
            <v>103.1</v>
          </cell>
          <cell r="F73">
            <v>103.4</v>
          </cell>
          <cell r="G73">
            <v>103.7</v>
          </cell>
          <cell r="H73">
            <v>104.1</v>
          </cell>
          <cell r="I73">
            <v>104.5</v>
          </cell>
          <cell r="J73">
            <v>105</v>
          </cell>
          <cell r="K73">
            <v>105.3</v>
          </cell>
          <cell r="L73">
            <v>105.3</v>
          </cell>
          <cell r="M73">
            <v>105.3</v>
          </cell>
        </row>
        <row r="74">
          <cell r="B74">
            <v>105.5</v>
          </cell>
          <cell r="C74">
            <v>106</v>
          </cell>
          <cell r="D74">
            <v>106.4</v>
          </cell>
          <cell r="E74">
            <v>106.9</v>
          </cell>
          <cell r="F74">
            <v>107.3</v>
          </cell>
          <cell r="G74">
            <v>107.6</v>
          </cell>
          <cell r="H74">
            <v>107.8</v>
          </cell>
          <cell r="I74">
            <v>108</v>
          </cell>
          <cell r="J74">
            <v>108.3</v>
          </cell>
          <cell r="K74">
            <v>108.7</v>
          </cell>
          <cell r="L74">
            <v>109</v>
          </cell>
          <cell r="M74">
            <v>109.3</v>
          </cell>
        </row>
        <row r="75">
          <cell r="B75">
            <v>109.6</v>
          </cell>
          <cell r="C75">
            <v>109.3</v>
          </cell>
          <cell r="D75">
            <v>108.8</v>
          </cell>
          <cell r="E75">
            <v>108.6</v>
          </cell>
          <cell r="F75">
            <v>108.9</v>
          </cell>
          <cell r="G75">
            <v>109.5</v>
          </cell>
          <cell r="H75">
            <v>109.5</v>
          </cell>
          <cell r="I75">
            <v>109.7</v>
          </cell>
          <cell r="J75">
            <v>110.2</v>
          </cell>
          <cell r="K75">
            <v>110.3</v>
          </cell>
          <cell r="L75">
            <v>110.4</v>
          </cell>
          <cell r="M75">
            <v>110.5</v>
          </cell>
        </row>
        <row r="76">
          <cell r="B76">
            <v>111.2</v>
          </cell>
          <cell r="C76">
            <v>111.6</v>
          </cell>
          <cell r="D76">
            <v>112.1</v>
          </cell>
          <cell r="E76">
            <v>112.7</v>
          </cell>
          <cell r="F76">
            <v>113.1</v>
          </cell>
          <cell r="G76">
            <v>113.5</v>
          </cell>
          <cell r="H76">
            <v>113.8</v>
          </cell>
          <cell r="I76">
            <v>114.4</v>
          </cell>
          <cell r="J76">
            <v>115</v>
          </cell>
          <cell r="K76">
            <v>115.3</v>
          </cell>
          <cell r="L76">
            <v>115.4</v>
          </cell>
          <cell r="M76">
            <v>115.4</v>
          </cell>
        </row>
        <row r="77">
          <cell r="B77">
            <v>115.7</v>
          </cell>
          <cell r="C77">
            <v>116</v>
          </cell>
          <cell r="D77">
            <v>116.5</v>
          </cell>
          <cell r="E77">
            <v>117.1</v>
          </cell>
          <cell r="F77">
            <v>117.5</v>
          </cell>
          <cell r="G77">
            <v>118</v>
          </cell>
          <cell r="H77">
            <v>118.5</v>
          </cell>
          <cell r="I77">
            <v>119</v>
          </cell>
          <cell r="J77">
            <v>119.8</v>
          </cell>
          <cell r="K77">
            <v>120.2</v>
          </cell>
          <cell r="L77">
            <v>120.3</v>
          </cell>
          <cell r="M77">
            <v>120.5</v>
          </cell>
        </row>
        <row r="78">
          <cell r="B78">
            <v>121.1</v>
          </cell>
          <cell r="C78">
            <v>121.6</v>
          </cell>
          <cell r="D78">
            <v>122.3</v>
          </cell>
          <cell r="E78">
            <v>123.1</v>
          </cell>
          <cell r="F78">
            <v>123.8</v>
          </cell>
          <cell r="G78">
            <v>124.1</v>
          </cell>
          <cell r="H78">
            <v>124.4</v>
          </cell>
          <cell r="I78">
            <v>124.6</v>
          </cell>
          <cell r="J78">
            <v>125</v>
          </cell>
          <cell r="K78">
            <v>125.6</v>
          </cell>
          <cell r="L78">
            <v>125.9</v>
          </cell>
          <cell r="M78">
            <v>126.1</v>
          </cell>
        </row>
        <row r="79">
          <cell r="B79">
            <v>127.4</v>
          </cell>
          <cell r="C79">
            <v>128</v>
          </cell>
          <cell r="D79">
            <v>128.69999999999999</v>
          </cell>
          <cell r="E79">
            <v>128.9</v>
          </cell>
          <cell r="F79">
            <v>129.19999999999999</v>
          </cell>
          <cell r="G79">
            <v>129.9</v>
          </cell>
          <cell r="H79">
            <v>130.4</v>
          </cell>
          <cell r="I79">
            <v>131.6</v>
          </cell>
          <cell r="J79">
            <v>132.69999999999999</v>
          </cell>
          <cell r="K79">
            <v>133.5</v>
          </cell>
          <cell r="L79">
            <v>133.80000000000001</v>
          </cell>
          <cell r="M79">
            <v>133.80000000000001</v>
          </cell>
        </row>
        <row r="80">
          <cell r="B80">
            <v>134.6</v>
          </cell>
          <cell r="C80">
            <v>134.80000000000001</v>
          </cell>
          <cell r="D80">
            <v>135</v>
          </cell>
          <cell r="E80">
            <v>135.19999999999999</v>
          </cell>
          <cell r="F80">
            <v>135.6</v>
          </cell>
          <cell r="G80">
            <v>136</v>
          </cell>
          <cell r="H80">
            <v>136.19999999999999</v>
          </cell>
          <cell r="I80">
            <v>136.6</v>
          </cell>
          <cell r="J80">
            <v>137.19999999999999</v>
          </cell>
          <cell r="K80">
            <v>137.4</v>
          </cell>
          <cell r="L80">
            <v>137.80000000000001</v>
          </cell>
          <cell r="M80">
            <v>137.9</v>
          </cell>
        </row>
        <row r="81">
          <cell r="B81">
            <v>138.1</v>
          </cell>
          <cell r="C81">
            <v>138.6</v>
          </cell>
          <cell r="D81">
            <v>139.30000000000001</v>
          </cell>
          <cell r="E81">
            <v>139.5</v>
          </cell>
          <cell r="F81">
            <v>139.69999999999999</v>
          </cell>
          <cell r="G81">
            <v>140.19999999999999</v>
          </cell>
          <cell r="H81">
            <v>140.5</v>
          </cell>
          <cell r="I81">
            <v>140.9</v>
          </cell>
          <cell r="J81">
            <v>141.30000000000001</v>
          </cell>
          <cell r="K81">
            <v>141.80000000000001</v>
          </cell>
          <cell r="L81">
            <v>142</v>
          </cell>
          <cell r="M81">
            <v>141.9</v>
          </cell>
        </row>
        <row r="82">
          <cell r="B82">
            <v>142.6</v>
          </cell>
          <cell r="C82">
            <v>143.1</v>
          </cell>
          <cell r="D82">
            <v>143.6</v>
          </cell>
          <cell r="E82">
            <v>144</v>
          </cell>
          <cell r="F82">
            <v>144.19999999999999</v>
          </cell>
          <cell r="G82">
            <v>144.4</v>
          </cell>
          <cell r="H82">
            <v>144.4</v>
          </cell>
          <cell r="I82">
            <v>144.80000000000001</v>
          </cell>
          <cell r="J82">
            <v>145.1</v>
          </cell>
          <cell r="K82">
            <v>145.69999999999999</v>
          </cell>
          <cell r="L82">
            <v>145.80000000000001</v>
          </cell>
          <cell r="M82">
            <v>145.80000000000001</v>
          </cell>
        </row>
        <row r="83">
          <cell r="B83">
            <v>146.19999999999999</v>
          </cell>
          <cell r="C83">
            <v>146.69999999999999</v>
          </cell>
          <cell r="D83">
            <v>147.19999999999999</v>
          </cell>
          <cell r="E83">
            <v>147.4</v>
          </cell>
          <cell r="F83">
            <v>147.5</v>
          </cell>
          <cell r="G83">
            <v>148</v>
          </cell>
          <cell r="H83">
            <v>148.4</v>
          </cell>
          <cell r="I83">
            <v>149</v>
          </cell>
          <cell r="J83">
            <v>149.4</v>
          </cell>
          <cell r="K83">
            <v>149.5</v>
          </cell>
          <cell r="L83">
            <v>149.69999999999999</v>
          </cell>
          <cell r="M83">
            <v>149.69999999999999</v>
          </cell>
        </row>
        <row r="84">
          <cell r="B84">
            <v>150.30000000000001</v>
          </cell>
          <cell r="C84">
            <v>150.9</v>
          </cell>
          <cell r="D84">
            <v>151.4</v>
          </cell>
          <cell r="E84">
            <v>151.9</v>
          </cell>
          <cell r="F84">
            <v>152.19999999999999</v>
          </cell>
          <cell r="G84">
            <v>152.5</v>
          </cell>
          <cell r="H84">
            <v>152.5</v>
          </cell>
          <cell r="I84">
            <v>152.9</v>
          </cell>
          <cell r="J84">
            <v>153.19999999999999</v>
          </cell>
          <cell r="K84">
            <v>153.69999999999999</v>
          </cell>
          <cell r="L84">
            <v>153.6</v>
          </cell>
          <cell r="M84">
            <v>153.5</v>
          </cell>
        </row>
        <row r="85">
          <cell r="B85">
            <v>154.4</v>
          </cell>
          <cell r="C85">
            <v>154.9</v>
          </cell>
          <cell r="D85">
            <v>155.69999999999999</v>
          </cell>
          <cell r="E85">
            <v>156.30000000000001</v>
          </cell>
          <cell r="F85">
            <v>156.6</v>
          </cell>
          <cell r="G85">
            <v>156.69999999999999</v>
          </cell>
          <cell r="H85">
            <v>157</v>
          </cell>
          <cell r="I85">
            <v>157.30000000000001</v>
          </cell>
          <cell r="J85">
            <v>157.80000000000001</v>
          </cell>
          <cell r="K85">
            <v>158.30000000000001</v>
          </cell>
          <cell r="L85">
            <v>158.6</v>
          </cell>
          <cell r="M85">
            <v>158.6</v>
          </cell>
        </row>
        <row r="86">
          <cell r="B86">
            <v>159.1</v>
          </cell>
          <cell r="C86">
            <v>159.6</v>
          </cell>
          <cell r="D86">
            <v>160</v>
          </cell>
          <cell r="E86">
            <v>160.19999999999999</v>
          </cell>
          <cell r="F86">
            <v>160.1</v>
          </cell>
          <cell r="G86">
            <v>160.30000000000001</v>
          </cell>
          <cell r="H86">
            <v>160.5</v>
          </cell>
          <cell r="I86">
            <v>160.80000000000001</v>
          </cell>
          <cell r="J86">
            <v>161.19999999999999</v>
          </cell>
          <cell r="K86">
            <v>161.6</v>
          </cell>
          <cell r="L86">
            <v>161.5</v>
          </cell>
          <cell r="M86">
            <v>161.30000000000001</v>
          </cell>
        </row>
        <row r="87">
          <cell r="B87">
            <v>161.6</v>
          </cell>
          <cell r="C87">
            <v>161.9</v>
          </cell>
          <cell r="D87">
            <v>162.19999999999999</v>
          </cell>
          <cell r="E87">
            <v>162.5</v>
          </cell>
          <cell r="F87">
            <v>162.80000000000001</v>
          </cell>
          <cell r="G87">
            <v>163</v>
          </cell>
          <cell r="H87">
            <v>163.19999999999999</v>
          </cell>
          <cell r="I87">
            <v>163.4</v>
          </cell>
          <cell r="J87">
            <v>163.6</v>
          </cell>
          <cell r="K87">
            <v>164</v>
          </cell>
          <cell r="L87">
            <v>164</v>
          </cell>
          <cell r="M87">
            <v>163.9</v>
          </cell>
        </row>
        <row r="88">
          <cell r="B88">
            <v>164.3</v>
          </cell>
          <cell r="C88">
            <v>164.5</v>
          </cell>
          <cell r="D88">
            <v>165</v>
          </cell>
          <cell r="E88">
            <v>166.2</v>
          </cell>
          <cell r="F88">
            <v>166.2</v>
          </cell>
          <cell r="G88">
            <v>166.2</v>
          </cell>
          <cell r="H88">
            <v>166.7</v>
          </cell>
          <cell r="I88">
            <v>167.1</v>
          </cell>
          <cell r="J88">
            <v>167.9</v>
          </cell>
          <cell r="K88">
            <v>168.2</v>
          </cell>
          <cell r="L88">
            <v>168.3</v>
          </cell>
          <cell r="M88">
            <v>168.3</v>
          </cell>
        </row>
        <row r="89">
          <cell r="B89">
            <v>168.8</v>
          </cell>
          <cell r="C89">
            <v>169.8</v>
          </cell>
          <cell r="D89">
            <v>171.2</v>
          </cell>
          <cell r="E89">
            <v>171.3</v>
          </cell>
          <cell r="F89">
            <v>171.5</v>
          </cell>
          <cell r="G89">
            <v>172.4</v>
          </cell>
          <cell r="H89">
            <v>172.8</v>
          </cell>
          <cell r="I89">
            <v>172.8</v>
          </cell>
          <cell r="J89">
            <v>173.7</v>
          </cell>
          <cell r="K89">
            <v>174</v>
          </cell>
          <cell r="L89">
            <v>174.1</v>
          </cell>
          <cell r="M89">
            <v>174</v>
          </cell>
        </row>
        <row r="90">
          <cell r="B90">
            <v>175.1</v>
          </cell>
          <cell r="C90">
            <v>175.8</v>
          </cell>
          <cell r="D90">
            <v>176.2</v>
          </cell>
          <cell r="E90">
            <v>176.9</v>
          </cell>
          <cell r="F90">
            <v>177.7</v>
          </cell>
          <cell r="G90">
            <v>178</v>
          </cell>
          <cell r="H90">
            <v>177.5</v>
          </cell>
          <cell r="I90">
            <v>177.5</v>
          </cell>
          <cell r="J90">
            <v>178.3</v>
          </cell>
          <cell r="K90">
            <v>177.7</v>
          </cell>
          <cell r="L90">
            <v>177.4</v>
          </cell>
          <cell r="M90">
            <v>176.7</v>
          </cell>
        </row>
        <row r="91">
          <cell r="B91">
            <v>177.1</v>
          </cell>
          <cell r="C91">
            <v>177.8</v>
          </cell>
          <cell r="D91">
            <v>178.8</v>
          </cell>
          <cell r="E91">
            <v>179.8</v>
          </cell>
          <cell r="F91">
            <v>179.8</v>
          </cell>
          <cell r="G91">
            <v>179.9</v>
          </cell>
          <cell r="H91">
            <v>180.1</v>
          </cell>
          <cell r="I91">
            <v>180.7</v>
          </cell>
          <cell r="J91">
            <v>181</v>
          </cell>
          <cell r="K91">
            <v>181.3</v>
          </cell>
          <cell r="L91">
            <v>181.3</v>
          </cell>
          <cell r="M91">
            <v>180.9</v>
          </cell>
        </row>
        <row r="92">
          <cell r="B92">
            <v>181.7</v>
          </cell>
          <cell r="C92">
            <v>183.1</v>
          </cell>
          <cell r="D92">
            <v>184.2</v>
          </cell>
          <cell r="E92">
            <v>183.8</v>
          </cell>
          <cell r="F92">
            <v>183.5</v>
          </cell>
          <cell r="G92">
            <v>183.7</v>
          </cell>
          <cell r="H92">
            <v>183.9</v>
          </cell>
          <cell r="I92">
            <v>184.6</v>
          </cell>
          <cell r="J92">
            <v>185.2</v>
          </cell>
          <cell r="K92">
            <v>185</v>
          </cell>
          <cell r="L92">
            <v>184.5</v>
          </cell>
          <cell r="M92">
            <v>184.3</v>
          </cell>
        </row>
        <row r="93">
          <cell r="B93">
            <v>185.2</v>
          </cell>
          <cell r="C93">
            <v>186.2</v>
          </cell>
          <cell r="D93">
            <v>187.4</v>
          </cell>
          <cell r="E93">
            <v>188</v>
          </cell>
          <cell r="F93">
            <v>189.1</v>
          </cell>
          <cell r="G93">
            <v>189.7</v>
          </cell>
          <cell r="H93">
            <v>189.4</v>
          </cell>
          <cell r="I93">
            <v>189.5</v>
          </cell>
          <cell r="J93">
            <v>189.9</v>
          </cell>
          <cell r="K93">
            <v>190.9</v>
          </cell>
          <cell r="L93">
            <v>191</v>
          </cell>
          <cell r="M93">
            <v>190.3</v>
          </cell>
        </row>
        <row r="94">
          <cell r="B94">
            <v>190.7</v>
          </cell>
          <cell r="C94">
            <v>191.8</v>
          </cell>
          <cell r="D94">
            <v>193.3</v>
          </cell>
          <cell r="E94">
            <v>194.6</v>
          </cell>
          <cell r="F94">
            <v>194.4</v>
          </cell>
          <cell r="G94">
            <v>194.5</v>
          </cell>
          <cell r="H94">
            <v>195.4</v>
          </cell>
          <cell r="I94">
            <v>196.4</v>
          </cell>
          <cell r="J94">
            <v>198.8</v>
          </cell>
          <cell r="K94">
            <v>199.2</v>
          </cell>
          <cell r="L94">
            <v>197.6</v>
          </cell>
          <cell r="M94">
            <v>196.8</v>
          </cell>
        </row>
        <row r="95">
          <cell r="B95">
            <v>198.3</v>
          </cell>
          <cell r="C95">
            <v>198.7</v>
          </cell>
          <cell r="D95">
            <v>199.8</v>
          </cell>
          <cell r="E95">
            <v>201.5</v>
          </cell>
          <cell r="F95">
            <v>202.5</v>
          </cell>
          <cell r="G95">
            <v>202.9</v>
          </cell>
          <cell r="H95">
            <v>203.5</v>
          </cell>
          <cell r="I95">
            <v>203.9</v>
          </cell>
          <cell r="J95">
            <v>202.9</v>
          </cell>
          <cell r="K95">
            <v>201.8</v>
          </cell>
          <cell r="L95">
            <v>201.5</v>
          </cell>
          <cell r="M95">
            <v>201.8</v>
          </cell>
        </row>
        <row r="96">
          <cell r="B96">
            <v>202.416</v>
          </cell>
          <cell r="C96">
            <v>203.499</v>
          </cell>
          <cell r="D96">
            <v>205.352</v>
          </cell>
          <cell r="E96">
            <v>206.68600000000001</v>
          </cell>
          <cell r="F96">
            <v>207.94900000000001</v>
          </cell>
          <cell r="G96">
            <v>208.352</v>
          </cell>
          <cell r="H96">
            <v>208.29900000000001</v>
          </cell>
          <cell r="I96">
            <v>207.917</v>
          </cell>
          <cell r="J96">
            <v>208.49</v>
          </cell>
          <cell r="K96">
            <v>208.93600000000001</v>
          </cell>
          <cell r="L96">
            <v>210.17699999999999</v>
          </cell>
          <cell r="M96">
            <v>210.036</v>
          </cell>
        </row>
        <row r="97">
          <cell r="B97">
            <v>211.08</v>
          </cell>
          <cell r="C97">
            <v>211.69300000000001</v>
          </cell>
          <cell r="D97">
            <v>213.52799999999999</v>
          </cell>
          <cell r="E97">
            <v>214.82300000000001</v>
          </cell>
          <cell r="F97">
            <v>216.63200000000001</v>
          </cell>
          <cell r="G97">
            <v>218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n.wikipedia.org/wiki/Generalised_logistic_fun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1"/>
  <sheetViews>
    <sheetView workbookViewId="0">
      <pane ySplit="4" topLeftCell="A339" activePane="bottomLeft" state="frozen"/>
      <selection pane="bottomLeft" activeCell="H354" sqref="H354:H357"/>
    </sheetView>
  </sheetViews>
  <sheetFormatPr defaultRowHeight="15"/>
  <cols>
    <col min="1" max="1" width="10.7109375" bestFit="1" customWidth="1"/>
    <col min="2" max="2" width="10.140625" customWidth="1"/>
    <col min="6" max="6" width="16.7109375" bestFit="1" customWidth="1"/>
    <col min="7" max="7" width="14.7109375" bestFit="1" customWidth="1"/>
    <col min="8" max="8" width="12.28515625" customWidth="1"/>
    <col min="27" max="27" width="18.28515625" bestFit="1" customWidth="1"/>
    <col min="28" max="28" width="16.7109375" bestFit="1" customWidth="1"/>
  </cols>
  <sheetData>
    <row r="1" spans="1:9">
      <c r="A1" t="s">
        <v>238</v>
      </c>
      <c r="B1" t="s">
        <v>241</v>
      </c>
    </row>
    <row r="2" spans="1:9">
      <c r="B2" t="s">
        <v>240</v>
      </c>
    </row>
    <row r="3" spans="1:9">
      <c r="B3" t="s">
        <v>239</v>
      </c>
    </row>
    <row r="4" spans="1:9">
      <c r="A4" t="s">
        <v>0</v>
      </c>
      <c r="B4" t="s">
        <v>1</v>
      </c>
      <c r="C4" t="s">
        <v>2</v>
      </c>
      <c r="D4" t="s">
        <v>3</v>
      </c>
      <c r="F4" t="s">
        <v>4</v>
      </c>
      <c r="G4" t="s">
        <v>5</v>
      </c>
      <c r="H4" t="s">
        <v>6</v>
      </c>
      <c r="I4" t="s">
        <v>7</v>
      </c>
    </row>
    <row r="5" spans="1:9">
      <c r="A5" s="1">
        <v>20469</v>
      </c>
      <c r="B5">
        <v>5.0000000000000001E-3</v>
      </c>
      <c r="C5">
        <f>B5*1000</f>
        <v>5</v>
      </c>
      <c r="D5" s="2" t="s">
        <v>8</v>
      </c>
      <c r="E5" t="str">
        <f t="shared" ref="E5:E53" si="0">MID(D5, 2, 2000)</f>
        <v>10,000</v>
      </c>
      <c r="F5" s="3">
        <f>E5*1000</f>
        <v>10000000</v>
      </c>
      <c r="G5" s="4">
        <f>1000000000/F5</f>
        <v>100</v>
      </c>
      <c r="H5" s="3">
        <f>200/INDEX('[1]US CPI'!$B$2:$M$97, YEAR(A5)-1912, MONTH(A5))</f>
        <v>7.4626865671641793</v>
      </c>
      <c r="I5" s="4">
        <f>LOG(G5/H5)</f>
        <v>1.1271047983648077</v>
      </c>
    </row>
    <row r="6" spans="1:9">
      <c r="A6" s="1">
        <v>29235</v>
      </c>
      <c r="B6">
        <v>2.5999999999999999E-2</v>
      </c>
      <c r="C6">
        <f t="shared" ref="C6:C69" si="1">B6*1000</f>
        <v>26</v>
      </c>
      <c r="D6" s="2" t="s">
        <v>9</v>
      </c>
      <c r="E6" t="str">
        <f t="shared" si="0"/>
        <v>193</v>
      </c>
      <c r="F6" s="3">
        <f t="shared" ref="F6:F57" si="2">E6*1000</f>
        <v>193000</v>
      </c>
      <c r="G6" s="4">
        <f t="shared" ref="G6:G69" si="3">1000000000/F6</f>
        <v>5181.3471502590673</v>
      </c>
      <c r="H6" s="3">
        <f>200/INDEX('[1]US CPI'!$B$2:$M$97, YEAR(A6)-1912, MONTH(A6))</f>
        <v>2.5706940874035991</v>
      </c>
      <c r="I6" s="4">
        <f t="shared" ref="I6:I69" si="4">LOG(G6/H6)</f>
        <v>3.3043922923179339</v>
      </c>
    </row>
    <row r="7" spans="1:9">
      <c r="A7" s="1">
        <v>29417</v>
      </c>
      <c r="B7">
        <v>1.7999999999999999E-2</v>
      </c>
      <c r="C7">
        <f t="shared" si="1"/>
        <v>18</v>
      </c>
      <c r="D7" s="2" t="s">
        <v>10</v>
      </c>
      <c r="E7" t="str">
        <f t="shared" si="0"/>
        <v>233</v>
      </c>
      <c r="F7" s="3">
        <f t="shared" si="2"/>
        <v>233000</v>
      </c>
      <c r="G7" s="4">
        <f t="shared" si="3"/>
        <v>4291.8454935622321</v>
      </c>
      <c r="H7" s="3">
        <f>200/INDEX('[1]US CPI'!$B$2:$M$97, YEAR(A7)-1912, MONTH(A7))</f>
        <v>2.418379685610641</v>
      </c>
      <c r="I7" s="4">
        <f t="shared" si="4"/>
        <v>3.2491195928625465</v>
      </c>
    </row>
    <row r="8" spans="1:9">
      <c r="A8" s="1">
        <v>29844</v>
      </c>
      <c r="B8">
        <v>5.0000000000000001E-3</v>
      </c>
      <c r="C8">
        <f t="shared" si="1"/>
        <v>5</v>
      </c>
      <c r="D8" s="2" t="s">
        <v>11</v>
      </c>
      <c r="E8" t="str">
        <f t="shared" si="0"/>
        <v>700</v>
      </c>
      <c r="F8" s="3">
        <f t="shared" si="2"/>
        <v>700000</v>
      </c>
      <c r="G8" s="4">
        <f t="shared" si="3"/>
        <v>1428.5714285714287</v>
      </c>
      <c r="H8" s="3">
        <f>200/INDEX('[1]US CPI'!$B$2:$M$97, YEAR(A8)-1912, MONTH(A8))</f>
        <v>2.1459227467811157</v>
      </c>
      <c r="I8" s="4">
        <f t="shared" si="4"/>
        <v>2.8232878766757432</v>
      </c>
    </row>
    <row r="9" spans="1:9">
      <c r="A9" s="1">
        <v>29905</v>
      </c>
      <c r="B9">
        <v>5.0000000000000001E-3</v>
      </c>
      <c r="C9">
        <f t="shared" si="1"/>
        <v>5</v>
      </c>
      <c r="D9" s="2" t="s">
        <v>12</v>
      </c>
      <c r="E9" t="str">
        <f t="shared" si="0"/>
        <v>340</v>
      </c>
      <c r="F9" s="3">
        <f t="shared" si="2"/>
        <v>340000</v>
      </c>
      <c r="G9" s="4">
        <f t="shared" si="3"/>
        <v>2941.1764705882351</v>
      </c>
      <c r="H9" s="3">
        <f>200/INDEX('[1]US CPI'!$B$2:$M$97, YEAR(A9)-1912, MONTH(A9))</f>
        <v>2.134471718249733</v>
      </c>
      <c r="I9" s="4">
        <f t="shared" si="4"/>
        <v>3.139230678181542</v>
      </c>
    </row>
    <row r="10" spans="1:9">
      <c r="A10" s="1">
        <v>29935</v>
      </c>
      <c r="B10">
        <v>6.3E-3</v>
      </c>
      <c r="C10">
        <f t="shared" si="1"/>
        <v>6.3</v>
      </c>
      <c r="D10" s="2" t="s">
        <v>13</v>
      </c>
      <c r="E10" t="str">
        <f t="shared" si="0"/>
        <v>460</v>
      </c>
      <c r="F10" s="3">
        <f t="shared" si="2"/>
        <v>460000</v>
      </c>
      <c r="G10" s="4">
        <f t="shared" si="3"/>
        <v>2173.913043478261</v>
      </c>
      <c r="H10" s="3">
        <f>200/INDEX('[1]US CPI'!$B$2:$M$97, YEAR(A10)-1912, MONTH(A10))</f>
        <v>2.1276595744680851</v>
      </c>
      <c r="I10" s="4">
        <f t="shared" si="4"/>
        <v>3.0093400262541437</v>
      </c>
    </row>
    <row r="11" spans="1:9">
      <c r="A11" s="1">
        <v>29935</v>
      </c>
      <c r="B11">
        <v>0.01</v>
      </c>
      <c r="C11">
        <f t="shared" si="1"/>
        <v>10</v>
      </c>
      <c r="D11" s="2" t="s">
        <v>14</v>
      </c>
      <c r="E11" t="str">
        <f t="shared" si="0"/>
        <v>300</v>
      </c>
      <c r="F11" s="3">
        <f t="shared" si="2"/>
        <v>300000</v>
      </c>
      <c r="G11" s="4">
        <f t="shared" si="3"/>
        <v>3333.3333333333335</v>
      </c>
      <c r="H11" s="3">
        <f>200/INDEX('[1]US CPI'!$B$2:$M$97, YEAR(A11)-1912, MONTH(A11))</f>
        <v>2.1276595744680851</v>
      </c>
      <c r="I11" s="4">
        <f t="shared" si="4"/>
        <v>3.1949766032160549</v>
      </c>
    </row>
    <row r="12" spans="1:9">
      <c r="A12" s="1">
        <v>29935</v>
      </c>
      <c r="B12">
        <v>0.01</v>
      </c>
      <c r="C12">
        <f t="shared" si="1"/>
        <v>10</v>
      </c>
      <c r="D12" s="2" t="s">
        <v>15</v>
      </c>
      <c r="E12" t="str">
        <f t="shared" si="0"/>
        <v>295</v>
      </c>
      <c r="F12" s="3">
        <f t="shared" si="2"/>
        <v>295000</v>
      </c>
      <c r="G12" s="4">
        <f t="shared" si="3"/>
        <v>3389.8305084745762</v>
      </c>
      <c r="H12" s="3">
        <f>200/INDEX('[1]US CPI'!$B$2:$M$97, YEAR(A12)-1912, MONTH(A12))</f>
        <v>2.1276595744680851</v>
      </c>
      <c r="I12" s="4">
        <f t="shared" si="4"/>
        <v>3.2022758419575545</v>
      </c>
    </row>
    <row r="13" spans="1:9">
      <c r="A13" s="1">
        <v>29935</v>
      </c>
      <c r="B13">
        <v>1.9E-2</v>
      </c>
      <c r="C13">
        <f t="shared" si="1"/>
        <v>19</v>
      </c>
      <c r="D13" s="2" t="s">
        <v>16</v>
      </c>
      <c r="E13" t="str">
        <f t="shared" si="0"/>
        <v>289</v>
      </c>
      <c r="F13" s="3">
        <f t="shared" si="2"/>
        <v>289000</v>
      </c>
      <c r="G13" s="4">
        <f t="shared" si="3"/>
        <v>3460.2076124567475</v>
      </c>
      <c r="H13" s="3">
        <f>200/INDEX('[1]US CPI'!$B$2:$M$97, YEAR(A13)-1912, MONTH(A13))</f>
        <v>2.1276595744680851</v>
      </c>
      <c r="I13" s="4">
        <f t="shared" si="4"/>
        <v>3.2112000151791698</v>
      </c>
    </row>
    <row r="14" spans="1:9">
      <c r="A14" s="1">
        <v>29935</v>
      </c>
      <c r="B14">
        <v>0.02</v>
      </c>
      <c r="C14">
        <f t="shared" si="1"/>
        <v>20</v>
      </c>
      <c r="D14" s="2" t="s">
        <v>17</v>
      </c>
      <c r="E14" t="str">
        <f t="shared" si="0"/>
        <v>191</v>
      </c>
      <c r="F14" s="3">
        <f t="shared" si="2"/>
        <v>191000</v>
      </c>
      <c r="G14" s="4">
        <f t="shared" si="3"/>
        <v>5235.6020942408377</v>
      </c>
      <c r="H14" s="3">
        <f>200/INDEX('[1]US CPI'!$B$2:$M$97, YEAR(A14)-1912, MONTH(A14))</f>
        <v>2.1276595744680851</v>
      </c>
      <c r="I14" s="4">
        <f t="shared" si="4"/>
        <v>3.3910644906879899</v>
      </c>
    </row>
    <row r="15" spans="1:9">
      <c r="A15" s="1">
        <v>29935</v>
      </c>
      <c r="B15">
        <v>2.5999999999999999E-2</v>
      </c>
      <c r="C15">
        <f t="shared" si="1"/>
        <v>26</v>
      </c>
      <c r="D15" s="2" t="s">
        <v>18</v>
      </c>
      <c r="E15" t="str">
        <f t="shared" si="0"/>
        <v>152</v>
      </c>
      <c r="F15" s="3">
        <f t="shared" si="2"/>
        <v>152000</v>
      </c>
      <c r="G15" s="4">
        <f t="shared" si="3"/>
        <v>6578.9473684210525</v>
      </c>
      <c r="H15" s="3">
        <f>200/INDEX('[1]US CPI'!$B$2:$M$97, YEAR(A15)-1912, MONTH(A15))</f>
        <v>2.1276595744680851</v>
      </c>
      <c r="I15" s="4">
        <f t="shared" si="4"/>
        <v>3.4902542699909449</v>
      </c>
    </row>
    <row r="16" spans="1:9">
      <c r="A16" s="1">
        <v>29935</v>
      </c>
      <c r="B16">
        <v>2.5999999999999999E-2</v>
      </c>
      <c r="C16">
        <f t="shared" si="1"/>
        <v>26</v>
      </c>
      <c r="D16" s="2" t="s">
        <v>19</v>
      </c>
      <c r="E16" t="str">
        <f t="shared" si="0"/>
        <v>138</v>
      </c>
      <c r="F16" s="3">
        <f t="shared" si="2"/>
        <v>138000</v>
      </c>
      <c r="G16" s="4">
        <f t="shared" si="3"/>
        <v>7246.376811594203</v>
      </c>
      <c r="H16" s="3">
        <f>200/INDEX('[1]US CPI'!$B$2:$M$97, YEAR(A16)-1912, MONTH(A16))</f>
        <v>2.1276595744680851</v>
      </c>
      <c r="I16" s="4">
        <f t="shared" si="4"/>
        <v>3.532218771534481</v>
      </c>
    </row>
    <row r="17" spans="1:9">
      <c r="A17" s="1">
        <v>30665</v>
      </c>
      <c r="B17">
        <v>6.0000000000000001E-3</v>
      </c>
      <c r="C17">
        <f t="shared" si="1"/>
        <v>6</v>
      </c>
      <c r="D17" s="2" t="s">
        <v>20</v>
      </c>
      <c r="E17" t="str">
        <f t="shared" si="0"/>
        <v>316</v>
      </c>
      <c r="F17" s="3">
        <f t="shared" si="2"/>
        <v>316000</v>
      </c>
      <c r="G17" s="4">
        <f t="shared" si="3"/>
        <v>3164.5569620253164</v>
      </c>
      <c r="H17" s="3">
        <f>200/INDEX('[1]US CPI'!$B$2:$M$97, YEAR(A17)-1912, MONTH(A17))</f>
        <v>1.9743336623889438</v>
      </c>
      <c r="I17" s="4">
        <f t="shared" si="4"/>
        <v>3.2048923670778953</v>
      </c>
    </row>
    <row r="18" spans="1:9">
      <c r="A18" s="1">
        <v>30665</v>
      </c>
      <c r="B18">
        <v>0.01</v>
      </c>
      <c r="C18">
        <f t="shared" si="1"/>
        <v>10</v>
      </c>
      <c r="D18" s="2" t="s">
        <v>21</v>
      </c>
      <c r="E18" t="str">
        <f t="shared" si="0"/>
        <v>270</v>
      </c>
      <c r="F18" s="3">
        <f t="shared" si="2"/>
        <v>270000</v>
      </c>
      <c r="G18" s="4">
        <f t="shared" si="3"/>
        <v>3703.7037037037039</v>
      </c>
      <c r="H18" s="3">
        <f>200/INDEX('[1]US CPI'!$B$2:$M$97, YEAR(A18)-1912, MONTH(A18))</f>
        <v>1.9743336623889438</v>
      </c>
      <c r="I18" s="4">
        <f t="shared" si="4"/>
        <v>3.2732156855373118</v>
      </c>
    </row>
    <row r="19" spans="1:9">
      <c r="A19" s="1">
        <v>30665</v>
      </c>
      <c r="B19">
        <v>0.01</v>
      </c>
      <c r="C19">
        <f t="shared" si="1"/>
        <v>10</v>
      </c>
      <c r="D19" s="2" t="s">
        <v>22</v>
      </c>
      <c r="E19" t="str">
        <f t="shared" si="0"/>
        <v>190</v>
      </c>
      <c r="F19" s="3">
        <f t="shared" si="2"/>
        <v>190000</v>
      </c>
      <c r="G19" s="4">
        <f t="shared" si="3"/>
        <v>5263.1578947368425</v>
      </c>
      <c r="H19" s="3">
        <f>200/INDEX('[1]US CPI'!$B$2:$M$97, YEAR(A19)-1912, MONTH(A19))</f>
        <v>1.9743336623889438</v>
      </c>
      <c r="I19" s="4">
        <f t="shared" si="4"/>
        <v>3.4258258487434703</v>
      </c>
    </row>
    <row r="20" spans="1:9">
      <c r="A20" s="1">
        <v>30665</v>
      </c>
      <c r="B20">
        <v>0.02</v>
      </c>
      <c r="C20">
        <f t="shared" si="1"/>
        <v>20</v>
      </c>
      <c r="D20" s="2" t="s">
        <v>23</v>
      </c>
      <c r="E20" t="str">
        <f t="shared" si="0"/>
        <v>175</v>
      </c>
      <c r="F20" s="3">
        <f t="shared" si="2"/>
        <v>175000</v>
      </c>
      <c r="G20" s="4">
        <f t="shared" si="3"/>
        <v>5714.2857142857147</v>
      </c>
      <c r="H20" s="3">
        <f>200/INDEX('[1]US CPI'!$B$2:$M$97, YEAR(A20)-1912, MONTH(A20))</f>
        <v>1.9743336623889438</v>
      </c>
      <c r="I20" s="4">
        <f t="shared" si="4"/>
        <v>3.4615414010100047</v>
      </c>
    </row>
    <row r="21" spans="1:9">
      <c r="A21" s="1">
        <v>30665</v>
      </c>
      <c r="B21">
        <v>0.01</v>
      </c>
      <c r="C21">
        <f t="shared" si="1"/>
        <v>10</v>
      </c>
      <c r="D21" s="2" t="s">
        <v>24</v>
      </c>
      <c r="E21" t="str">
        <f t="shared" si="0"/>
        <v>165</v>
      </c>
      <c r="F21" s="3">
        <f t="shared" si="2"/>
        <v>165000</v>
      </c>
      <c r="G21" s="4">
        <f t="shared" si="3"/>
        <v>6060.606060606061</v>
      </c>
      <c r="H21" s="3">
        <f>200/INDEX('[1]US CPI'!$B$2:$M$97, YEAR(A21)-1912, MONTH(A21))</f>
        <v>1.9743336623889438</v>
      </c>
      <c r="I21" s="4">
        <f t="shared" si="4"/>
        <v>3.4870955054823929</v>
      </c>
    </row>
    <row r="22" spans="1:9">
      <c r="A22" s="1">
        <v>30665</v>
      </c>
      <c r="B22">
        <v>1.6E-2</v>
      </c>
      <c r="C22">
        <f t="shared" si="1"/>
        <v>16</v>
      </c>
      <c r="D22" s="2" t="s">
        <v>25</v>
      </c>
      <c r="E22" t="str">
        <f t="shared" si="0"/>
        <v>131</v>
      </c>
      <c r="F22" s="3">
        <f t="shared" si="2"/>
        <v>131000</v>
      </c>
      <c r="G22" s="4">
        <f t="shared" si="3"/>
        <v>7633.5877862595416</v>
      </c>
      <c r="H22" s="3">
        <f>200/INDEX('[1]US CPI'!$B$2:$M$97, YEAR(A22)-1912, MONTH(A22))</f>
        <v>1.9743336623889438</v>
      </c>
      <c r="I22" s="4">
        <f t="shared" si="4"/>
        <v>3.5873081540405352</v>
      </c>
    </row>
    <row r="23" spans="1:9">
      <c r="A23" s="1">
        <v>30665</v>
      </c>
      <c r="B23">
        <v>2.1000000000000001E-2</v>
      </c>
      <c r="C23">
        <f t="shared" si="1"/>
        <v>21</v>
      </c>
      <c r="D23" s="2" t="s">
        <v>26</v>
      </c>
      <c r="E23" t="str">
        <f t="shared" si="0"/>
        <v>119</v>
      </c>
      <c r="F23" s="3">
        <f t="shared" si="2"/>
        <v>119000</v>
      </c>
      <c r="G23" s="4">
        <f t="shared" si="3"/>
        <v>8403.361344537816</v>
      </c>
      <c r="H23" s="3">
        <f>200/INDEX('[1]US CPI'!$B$2:$M$97, YEAR(A23)-1912, MONTH(A23))</f>
        <v>1.9743336623889438</v>
      </c>
      <c r="I23" s="4">
        <f t="shared" si="4"/>
        <v>3.6290324883037686</v>
      </c>
    </row>
    <row r="24" spans="1:9">
      <c r="A24" s="1">
        <v>30756</v>
      </c>
      <c r="B24">
        <v>5.0000000000000001E-3</v>
      </c>
      <c r="C24">
        <f t="shared" si="1"/>
        <v>5</v>
      </c>
      <c r="D24" s="2" t="s">
        <v>27</v>
      </c>
      <c r="E24" t="str">
        <f t="shared" si="0"/>
        <v>280</v>
      </c>
      <c r="F24" s="3">
        <f t="shared" si="2"/>
        <v>280000</v>
      </c>
      <c r="G24" s="4">
        <f t="shared" si="3"/>
        <v>3571.4285714285716</v>
      </c>
      <c r="H24" s="3">
        <f>200/INDEX('[1]US CPI'!$B$2:$M$97, YEAR(A24)-1912, MONTH(A24))</f>
        <v>1.9493177387914231</v>
      </c>
      <c r="I24" s="4">
        <f t="shared" si="4"/>
        <v>3.2629593337695972</v>
      </c>
    </row>
    <row r="25" spans="1:9">
      <c r="A25" s="1">
        <v>30756</v>
      </c>
      <c r="B25">
        <v>5.0000000000000001E-3</v>
      </c>
      <c r="C25">
        <f t="shared" si="1"/>
        <v>5</v>
      </c>
      <c r="D25" s="2" t="s">
        <v>21</v>
      </c>
      <c r="E25" t="str">
        <f t="shared" si="0"/>
        <v>270</v>
      </c>
      <c r="F25" s="3">
        <f t="shared" si="2"/>
        <v>270000</v>
      </c>
      <c r="G25" s="4">
        <f t="shared" si="3"/>
        <v>3703.7037037037039</v>
      </c>
      <c r="H25" s="3">
        <f>200/INDEX('[1]US CPI'!$B$2:$M$97, YEAR(A25)-1912, MONTH(A25))</f>
        <v>1.9493177387914231</v>
      </c>
      <c r="I25" s="4">
        <f t="shared" si="4"/>
        <v>3.2787536009528289</v>
      </c>
    </row>
    <row r="26" spans="1:9">
      <c r="A26" s="1">
        <v>30756</v>
      </c>
      <c r="B26">
        <v>0.01</v>
      </c>
      <c r="C26">
        <f t="shared" si="1"/>
        <v>10</v>
      </c>
      <c r="D26" s="2" t="s">
        <v>28</v>
      </c>
      <c r="E26" t="str">
        <f t="shared" si="0"/>
        <v>170</v>
      </c>
      <c r="F26" s="3">
        <f t="shared" si="2"/>
        <v>170000</v>
      </c>
      <c r="G26" s="4">
        <f t="shared" si="3"/>
        <v>5882.3529411764703</v>
      </c>
      <c r="H26" s="3">
        <f>200/INDEX('[1]US CPI'!$B$2:$M$97, YEAR(A26)-1912, MONTH(A26))</f>
        <v>1.9493177387914231</v>
      </c>
      <c r="I26" s="4">
        <f t="shared" si="4"/>
        <v>3.4796684437335421</v>
      </c>
    </row>
    <row r="27" spans="1:9">
      <c r="A27" s="1">
        <v>30756</v>
      </c>
      <c r="B27">
        <v>0.01</v>
      </c>
      <c r="C27">
        <f t="shared" si="1"/>
        <v>10</v>
      </c>
      <c r="D27" s="2" t="s">
        <v>29</v>
      </c>
      <c r="E27" t="str">
        <f t="shared" si="0"/>
        <v>160</v>
      </c>
      <c r="F27" s="3">
        <f t="shared" si="2"/>
        <v>160000</v>
      </c>
      <c r="G27" s="4">
        <f t="shared" si="3"/>
        <v>6250</v>
      </c>
      <c r="H27" s="3">
        <f>200/INDEX('[1]US CPI'!$B$2:$M$97, YEAR(A27)-1912, MONTH(A27))</f>
        <v>1.9493177387914231</v>
      </c>
      <c r="I27" s="4">
        <f t="shared" si="4"/>
        <v>3.5059973824558917</v>
      </c>
    </row>
    <row r="28" spans="1:9">
      <c r="A28" s="1">
        <v>30756</v>
      </c>
      <c r="B28">
        <v>1.4999999999999999E-2</v>
      </c>
      <c r="C28">
        <f t="shared" si="1"/>
        <v>15</v>
      </c>
      <c r="D28" s="2" t="s">
        <v>30</v>
      </c>
      <c r="E28" t="str">
        <f t="shared" si="0"/>
        <v>140</v>
      </c>
      <c r="F28" s="3">
        <f t="shared" si="2"/>
        <v>140000</v>
      </c>
      <c r="G28" s="4">
        <f t="shared" si="3"/>
        <v>7142.8571428571431</v>
      </c>
      <c r="H28" s="3">
        <f>200/INDEX('[1]US CPI'!$B$2:$M$97, YEAR(A28)-1912, MONTH(A28))</f>
        <v>1.9493177387914231</v>
      </c>
      <c r="I28" s="4">
        <f t="shared" si="4"/>
        <v>3.563989329433578</v>
      </c>
    </row>
    <row r="29" spans="1:9">
      <c r="A29" s="1">
        <v>30756</v>
      </c>
      <c r="B29">
        <v>1.4999999999999999E-2</v>
      </c>
      <c r="C29">
        <f t="shared" si="1"/>
        <v>15</v>
      </c>
      <c r="D29" s="2" t="s">
        <v>31</v>
      </c>
      <c r="E29" t="str">
        <f t="shared" si="0"/>
        <v>133</v>
      </c>
      <c r="F29" s="3">
        <f t="shared" si="2"/>
        <v>133000</v>
      </c>
      <c r="G29" s="4">
        <f t="shared" si="3"/>
        <v>7518.7969924812032</v>
      </c>
      <c r="H29" s="3">
        <f>200/INDEX('[1]US CPI'!$B$2:$M$97, YEAR(A29)-1912, MONTH(A29))</f>
        <v>1.9493177387914231</v>
      </c>
      <c r="I29" s="4">
        <f t="shared" si="4"/>
        <v>3.5862657241447304</v>
      </c>
    </row>
    <row r="30" spans="1:9">
      <c r="A30" s="1">
        <v>30756</v>
      </c>
      <c r="B30">
        <v>0.02</v>
      </c>
      <c r="C30">
        <f t="shared" si="1"/>
        <v>20</v>
      </c>
      <c r="D30" s="2" t="s">
        <v>32</v>
      </c>
      <c r="E30" t="str">
        <f t="shared" si="0"/>
        <v>120</v>
      </c>
      <c r="F30" s="3">
        <f t="shared" si="2"/>
        <v>120000</v>
      </c>
      <c r="G30" s="4">
        <f t="shared" si="3"/>
        <v>8333.3333333333339</v>
      </c>
      <c r="H30" s="3">
        <f>200/INDEX('[1]US CPI'!$B$2:$M$97, YEAR(A30)-1912, MONTH(A30))</f>
        <v>1.9493177387914231</v>
      </c>
      <c r="I30" s="4">
        <f t="shared" si="4"/>
        <v>3.6309361190641916</v>
      </c>
    </row>
    <row r="31" spans="1:9">
      <c r="A31" s="1">
        <v>30756</v>
      </c>
      <c r="B31">
        <v>0.02</v>
      </c>
      <c r="C31">
        <f t="shared" si="1"/>
        <v>20</v>
      </c>
      <c r="D31" s="2" t="s">
        <v>33</v>
      </c>
      <c r="E31" t="str">
        <f t="shared" si="0"/>
        <v>118</v>
      </c>
      <c r="F31" s="3">
        <f t="shared" si="2"/>
        <v>118000</v>
      </c>
      <c r="G31" s="4">
        <f t="shared" si="3"/>
        <v>8474.5762711864409</v>
      </c>
      <c r="H31" s="3">
        <f>200/INDEX('[1]US CPI'!$B$2:$M$97, YEAR(A31)-1912, MONTH(A31))</f>
        <v>1.9493177387914231</v>
      </c>
      <c r="I31" s="4">
        <f t="shared" si="4"/>
        <v>3.6382353578056907</v>
      </c>
    </row>
    <row r="32" spans="1:9">
      <c r="A32" s="1">
        <v>30817</v>
      </c>
      <c r="B32">
        <v>5.0000000000000001E-3</v>
      </c>
      <c r="C32">
        <f t="shared" si="1"/>
        <v>5</v>
      </c>
      <c r="D32" s="2" t="s">
        <v>34</v>
      </c>
      <c r="E32" t="str">
        <f t="shared" si="0"/>
        <v>299</v>
      </c>
      <c r="F32" s="3">
        <f t="shared" si="2"/>
        <v>299000</v>
      </c>
      <c r="G32" s="4">
        <f t="shared" si="3"/>
        <v>3344.4816053511704</v>
      </c>
      <c r="H32" s="3">
        <f>200/INDEX('[1]US CPI'!$B$2:$M$97, YEAR(A32)-1912, MONTH(A32))</f>
        <v>1.9342359767891681</v>
      </c>
      <c r="I32" s="4">
        <f t="shared" si="4"/>
        <v>3.2378193547695129</v>
      </c>
    </row>
    <row r="33" spans="1:9">
      <c r="A33" s="1">
        <v>30817</v>
      </c>
      <c r="B33">
        <v>6.0000000000000001E-3</v>
      </c>
      <c r="C33">
        <f t="shared" si="1"/>
        <v>6</v>
      </c>
      <c r="D33" s="2" t="s">
        <v>35</v>
      </c>
      <c r="E33" t="str">
        <f t="shared" si="0"/>
        <v>283</v>
      </c>
      <c r="F33" s="3">
        <f t="shared" si="2"/>
        <v>283000</v>
      </c>
      <c r="G33" s="4">
        <f t="shared" si="3"/>
        <v>3533.5689045936397</v>
      </c>
      <c r="H33" s="3">
        <f>200/INDEX('[1]US CPI'!$B$2:$M$97, YEAR(A33)-1912, MONTH(A33))</f>
        <v>1.9342359767891681</v>
      </c>
      <c r="I33" s="4">
        <f t="shared" si="4"/>
        <v>3.2617041075696522</v>
      </c>
    </row>
    <row r="34" spans="1:9">
      <c r="A34" s="1">
        <v>30817</v>
      </c>
      <c r="B34">
        <v>1.0999999999999999E-2</v>
      </c>
      <c r="C34">
        <f t="shared" si="1"/>
        <v>11</v>
      </c>
      <c r="D34" s="2" t="s">
        <v>36</v>
      </c>
      <c r="E34" t="str">
        <f t="shared" si="0"/>
        <v>214</v>
      </c>
      <c r="F34" s="3">
        <f t="shared" si="2"/>
        <v>214000</v>
      </c>
      <c r="G34" s="4">
        <f t="shared" si="3"/>
        <v>4672.8971962616824</v>
      </c>
      <c r="H34" s="3">
        <f>200/INDEX('[1]US CPI'!$B$2:$M$97, YEAR(A34)-1912, MONTH(A34))</f>
        <v>1.9342359767891681</v>
      </c>
      <c r="I34" s="4">
        <f t="shared" si="4"/>
        <v>3.3830767697447515</v>
      </c>
    </row>
    <row r="35" spans="1:9">
      <c r="A35" s="1">
        <v>30817</v>
      </c>
      <c r="B35">
        <v>0.01</v>
      </c>
      <c r="C35">
        <f t="shared" si="1"/>
        <v>10</v>
      </c>
      <c r="D35" s="2" t="s">
        <v>37</v>
      </c>
      <c r="E35" t="str">
        <f t="shared" si="0"/>
        <v>200</v>
      </c>
      <c r="F35" s="3">
        <f t="shared" si="2"/>
        <v>200000</v>
      </c>
      <c r="G35" s="4">
        <f t="shared" si="3"/>
        <v>5000</v>
      </c>
      <c r="H35" s="3">
        <f>200/INDEX('[1]US CPI'!$B$2:$M$97, YEAR(A35)-1912, MONTH(A35))</f>
        <v>1.9342359767891681</v>
      </c>
      <c r="I35" s="4">
        <f t="shared" si="4"/>
        <v>3.4124605474299612</v>
      </c>
    </row>
    <row r="36" spans="1:9">
      <c r="A36" s="1">
        <v>30817</v>
      </c>
      <c r="B36">
        <v>1.0999999999999999E-2</v>
      </c>
      <c r="C36">
        <f t="shared" si="1"/>
        <v>11</v>
      </c>
      <c r="D36" s="2" t="s">
        <v>38</v>
      </c>
      <c r="E36" t="str">
        <f t="shared" si="0"/>
        <v>181</v>
      </c>
      <c r="F36" s="3">
        <f t="shared" si="2"/>
        <v>181000</v>
      </c>
      <c r="G36" s="4">
        <f t="shared" si="3"/>
        <v>5524.861878453039</v>
      </c>
      <c r="H36" s="3">
        <f>200/INDEX('[1]US CPI'!$B$2:$M$97, YEAR(A36)-1912, MONTH(A36))</f>
        <v>1.9342359767891681</v>
      </c>
      <c r="I36" s="4">
        <f t="shared" si="4"/>
        <v>3.4558119682247579</v>
      </c>
    </row>
    <row r="37" spans="1:9">
      <c r="A37" s="1">
        <v>30817</v>
      </c>
      <c r="B37">
        <v>0.01</v>
      </c>
      <c r="C37">
        <f t="shared" si="1"/>
        <v>10</v>
      </c>
      <c r="D37" s="2" t="s">
        <v>24</v>
      </c>
      <c r="E37" t="str">
        <f t="shared" si="0"/>
        <v>165</v>
      </c>
      <c r="F37" s="3">
        <f t="shared" si="2"/>
        <v>165000</v>
      </c>
      <c r="G37" s="4">
        <f t="shared" si="3"/>
        <v>6060.606060606061</v>
      </c>
      <c r="H37" s="3">
        <f>200/INDEX('[1]US CPI'!$B$2:$M$97, YEAR(A37)-1912, MONTH(A37))</f>
        <v>1.9342359767891681</v>
      </c>
      <c r="I37" s="4">
        <f t="shared" si="4"/>
        <v>3.4960065988800362</v>
      </c>
    </row>
    <row r="38" spans="1:9">
      <c r="A38" s="1">
        <v>30817</v>
      </c>
      <c r="B38">
        <v>0.02</v>
      </c>
      <c r="C38">
        <f t="shared" si="1"/>
        <v>20</v>
      </c>
      <c r="D38" s="2" t="s">
        <v>39</v>
      </c>
      <c r="E38" t="str">
        <f t="shared" si="0"/>
        <v>158</v>
      </c>
      <c r="F38" s="3">
        <f t="shared" si="2"/>
        <v>158000</v>
      </c>
      <c r="G38" s="4">
        <f t="shared" si="3"/>
        <v>6329.1139240506327</v>
      </c>
      <c r="H38" s="3">
        <f>200/INDEX('[1]US CPI'!$B$2:$M$97, YEAR(A38)-1912, MONTH(A38))</f>
        <v>1.9342359767891681</v>
      </c>
      <c r="I38" s="4">
        <f t="shared" si="4"/>
        <v>3.5148334561395198</v>
      </c>
    </row>
    <row r="39" spans="1:9">
      <c r="A39" s="1">
        <v>30817</v>
      </c>
      <c r="B39">
        <v>1.4999999999999999E-2</v>
      </c>
      <c r="C39">
        <f t="shared" si="1"/>
        <v>15</v>
      </c>
      <c r="D39" s="2" t="s">
        <v>30</v>
      </c>
      <c r="E39" t="str">
        <f t="shared" si="0"/>
        <v>140</v>
      </c>
      <c r="F39" s="3">
        <f t="shared" si="2"/>
        <v>140000</v>
      </c>
      <c r="G39" s="4">
        <f t="shared" si="3"/>
        <v>7142.8571428571431</v>
      </c>
      <c r="H39" s="3">
        <f>200/INDEX('[1]US CPI'!$B$2:$M$97, YEAR(A39)-1912, MONTH(A39))</f>
        <v>1.9342359767891681</v>
      </c>
      <c r="I39" s="4">
        <f t="shared" si="4"/>
        <v>3.5673625074157047</v>
      </c>
    </row>
    <row r="40" spans="1:9">
      <c r="A40" s="1">
        <v>30817</v>
      </c>
      <c r="B40">
        <v>2.1000000000000001E-2</v>
      </c>
      <c r="C40">
        <f t="shared" si="1"/>
        <v>21</v>
      </c>
      <c r="D40" s="2" t="s">
        <v>26</v>
      </c>
      <c r="E40" t="str">
        <f t="shared" si="0"/>
        <v>119</v>
      </c>
      <c r="F40" s="3">
        <f t="shared" si="2"/>
        <v>119000</v>
      </c>
      <c r="G40" s="4">
        <f t="shared" si="3"/>
        <v>8403.361344537816</v>
      </c>
      <c r="H40" s="3">
        <f>200/INDEX('[1]US CPI'!$B$2:$M$97, YEAR(A40)-1912, MONTH(A40))</f>
        <v>1.9342359767891681</v>
      </c>
      <c r="I40" s="4">
        <f t="shared" si="4"/>
        <v>3.6379435817014119</v>
      </c>
    </row>
    <row r="41" spans="1:9">
      <c r="A41" s="1">
        <v>30817</v>
      </c>
      <c r="B41">
        <v>0.01</v>
      </c>
      <c r="C41">
        <f t="shared" si="1"/>
        <v>10</v>
      </c>
      <c r="D41" s="2" t="s">
        <v>40</v>
      </c>
      <c r="E41" t="str">
        <f t="shared" si="0"/>
        <v>108</v>
      </c>
      <c r="F41" s="3">
        <f t="shared" si="2"/>
        <v>108000</v>
      </c>
      <c r="G41" s="4">
        <f t="shared" si="3"/>
        <v>9259.2592592592591</v>
      </c>
      <c r="H41" s="3">
        <f>200/INDEX('[1]US CPI'!$B$2:$M$97, YEAR(A41)-1912, MONTH(A41))</f>
        <v>1.9342359767891681</v>
      </c>
      <c r="I41" s="4">
        <f t="shared" si="4"/>
        <v>3.680066787606993</v>
      </c>
    </row>
    <row r="42" spans="1:9">
      <c r="A42" s="1">
        <v>30817</v>
      </c>
      <c r="B42">
        <v>2.3E-2</v>
      </c>
      <c r="C42">
        <f t="shared" si="1"/>
        <v>23</v>
      </c>
      <c r="D42" s="2" t="s">
        <v>41</v>
      </c>
      <c r="E42" t="str">
        <f t="shared" si="0"/>
        <v>80</v>
      </c>
      <c r="F42" s="3">
        <f t="shared" si="2"/>
        <v>80000</v>
      </c>
      <c r="G42" s="4">
        <f t="shared" si="3"/>
        <v>12500</v>
      </c>
      <c r="H42" s="3">
        <f>200/INDEX('[1]US CPI'!$B$2:$M$97, YEAR(A42)-1912, MONTH(A42))</f>
        <v>1.9342359767891681</v>
      </c>
      <c r="I42" s="4">
        <f t="shared" si="4"/>
        <v>3.8104005561019991</v>
      </c>
    </row>
    <row r="43" spans="1:9">
      <c r="A43" s="1">
        <v>31243</v>
      </c>
      <c r="B43">
        <v>0.01</v>
      </c>
      <c r="C43">
        <f t="shared" si="1"/>
        <v>10</v>
      </c>
      <c r="D43" s="2" t="s">
        <v>42</v>
      </c>
      <c r="E43" t="str">
        <f t="shared" si="0"/>
        <v>71</v>
      </c>
      <c r="F43" s="3">
        <f t="shared" si="2"/>
        <v>71000</v>
      </c>
      <c r="G43" s="4">
        <f t="shared" si="3"/>
        <v>14084.507042253521</v>
      </c>
      <c r="H43" s="3">
        <f>200/INDEX('[1]US CPI'!$B$2:$M$97, YEAR(A43)-1912, MONTH(A43))</f>
        <v>1.855287569573284</v>
      </c>
      <c r="I43" s="4">
        <f t="shared" si="4"/>
        <v>3.8803304164676633</v>
      </c>
    </row>
    <row r="44" spans="1:9">
      <c r="A44" s="1">
        <v>32065</v>
      </c>
      <c r="B44">
        <v>0.01</v>
      </c>
      <c r="C44">
        <f t="shared" si="1"/>
        <v>10</v>
      </c>
      <c r="D44" s="2" t="s">
        <v>43</v>
      </c>
      <c r="E44" t="str">
        <f t="shared" si="0"/>
        <v>90</v>
      </c>
      <c r="F44" s="3">
        <f t="shared" si="2"/>
        <v>90000</v>
      </c>
      <c r="G44" s="4">
        <f t="shared" si="3"/>
        <v>11111.111111111111</v>
      </c>
      <c r="H44" s="3">
        <f>200/INDEX('[1]US CPI'!$B$2:$M$97, YEAR(A44)-1912, MONTH(A44))</f>
        <v>1.7346053772766696</v>
      </c>
      <c r="I44" s="4">
        <f t="shared" si="4"/>
        <v>3.8065568021913929</v>
      </c>
    </row>
    <row r="45" spans="1:9">
      <c r="A45" s="1">
        <v>32065</v>
      </c>
      <c r="B45">
        <v>0.02</v>
      </c>
      <c r="C45">
        <f t="shared" si="1"/>
        <v>20</v>
      </c>
      <c r="D45" s="2" t="s">
        <v>44</v>
      </c>
      <c r="E45" t="str">
        <f t="shared" si="0"/>
        <v>60</v>
      </c>
      <c r="F45" s="3">
        <f t="shared" si="2"/>
        <v>60000</v>
      </c>
      <c r="G45" s="4">
        <f t="shared" si="3"/>
        <v>16666.666666666668</v>
      </c>
      <c r="H45" s="3">
        <f>200/INDEX('[1]US CPI'!$B$2:$M$97, YEAR(A45)-1912, MONTH(A45))</f>
        <v>1.7346053772766696</v>
      </c>
      <c r="I45" s="4">
        <f t="shared" si="4"/>
        <v>3.9826480612470743</v>
      </c>
    </row>
    <row r="46" spans="1:9">
      <c r="A46" s="1">
        <v>32065</v>
      </c>
      <c r="B46">
        <v>0.04</v>
      </c>
      <c r="C46">
        <f t="shared" si="1"/>
        <v>40</v>
      </c>
      <c r="D46" s="2" t="s">
        <v>45</v>
      </c>
      <c r="E46" t="str">
        <f t="shared" si="0"/>
        <v>45</v>
      </c>
      <c r="F46" s="3">
        <f t="shared" si="2"/>
        <v>45000</v>
      </c>
      <c r="G46" s="4">
        <f t="shared" si="3"/>
        <v>22222.222222222223</v>
      </c>
      <c r="H46" s="3">
        <f>200/INDEX('[1]US CPI'!$B$2:$M$97, YEAR(A46)-1912, MONTH(A46))</f>
        <v>1.7346053772766696</v>
      </c>
      <c r="I46" s="4">
        <f t="shared" si="4"/>
        <v>4.1075867978553742</v>
      </c>
    </row>
    <row r="47" spans="1:9">
      <c r="A47" s="1">
        <v>32278</v>
      </c>
      <c r="B47">
        <v>0.02</v>
      </c>
      <c r="C47">
        <f t="shared" si="1"/>
        <v>20</v>
      </c>
      <c r="D47" s="2" t="s">
        <v>46</v>
      </c>
      <c r="E47" t="str">
        <f t="shared" si="0"/>
        <v>40</v>
      </c>
      <c r="F47" s="3">
        <f t="shared" si="2"/>
        <v>40000</v>
      </c>
      <c r="G47" s="4">
        <f t="shared" si="3"/>
        <v>25000</v>
      </c>
      <c r="H47" s="3">
        <f>200/INDEX('[1]US CPI'!$B$2:$M$97, YEAR(A47)-1912, MONTH(A47))</f>
        <v>1.7021276595744681</v>
      </c>
      <c r="I47" s="4">
        <f t="shared" si="4"/>
        <v>4.1669478796158117</v>
      </c>
    </row>
    <row r="48" spans="1:9">
      <c r="A48" s="1">
        <v>32278</v>
      </c>
      <c r="B48">
        <v>0.03</v>
      </c>
      <c r="C48">
        <f t="shared" si="1"/>
        <v>30</v>
      </c>
      <c r="D48" s="2" t="s">
        <v>47</v>
      </c>
      <c r="E48" t="str">
        <f t="shared" si="0"/>
        <v>33</v>
      </c>
      <c r="F48" s="3">
        <f t="shared" si="2"/>
        <v>33000</v>
      </c>
      <c r="G48" s="4">
        <f t="shared" si="3"/>
        <v>30303.030303030304</v>
      </c>
      <c r="H48" s="3">
        <f>200/INDEX('[1]US CPI'!$B$2:$M$97, YEAR(A48)-1912, MONTH(A48))</f>
        <v>1.7021276595744681</v>
      </c>
      <c r="I48" s="4">
        <f t="shared" si="4"/>
        <v>4.2504939310658862</v>
      </c>
    </row>
    <row r="49" spans="1:9">
      <c r="A49" s="1">
        <v>32278</v>
      </c>
      <c r="B49">
        <v>4.4999999999999998E-2</v>
      </c>
      <c r="C49">
        <f t="shared" si="1"/>
        <v>45</v>
      </c>
      <c r="D49" s="2" t="s">
        <v>48</v>
      </c>
      <c r="E49" t="str">
        <f t="shared" si="0"/>
        <v>27</v>
      </c>
      <c r="F49" s="3">
        <f t="shared" si="2"/>
        <v>27000</v>
      </c>
      <c r="G49" s="4">
        <f t="shared" si="3"/>
        <v>37037.037037037036</v>
      </c>
      <c r="H49" s="3">
        <f>200/INDEX('[1]US CPI'!$B$2:$M$97, YEAR(A49)-1912, MONTH(A49))</f>
        <v>1.7021276595744681</v>
      </c>
      <c r="I49" s="4">
        <f t="shared" si="4"/>
        <v>4.3376441067847864</v>
      </c>
    </row>
    <row r="50" spans="1:9">
      <c r="A50" s="1">
        <v>32278</v>
      </c>
      <c r="B50">
        <v>0.06</v>
      </c>
      <c r="C50">
        <f t="shared" si="1"/>
        <v>60</v>
      </c>
      <c r="D50" s="2" t="s">
        <v>49</v>
      </c>
      <c r="E50" t="str">
        <f t="shared" si="0"/>
        <v>30</v>
      </c>
      <c r="F50" s="3">
        <f t="shared" si="2"/>
        <v>30000</v>
      </c>
      <c r="G50" s="4">
        <f t="shared" si="3"/>
        <v>33333.333333333336</v>
      </c>
      <c r="H50" s="3">
        <f>200/INDEX('[1]US CPI'!$B$2:$M$97, YEAR(A50)-1912, MONTH(A50))</f>
        <v>1.7021276595744681</v>
      </c>
      <c r="I50" s="4">
        <f t="shared" si="4"/>
        <v>4.2918866162241116</v>
      </c>
    </row>
    <row r="51" spans="1:9">
      <c r="A51" s="1">
        <v>32278</v>
      </c>
      <c r="B51">
        <v>0.25</v>
      </c>
      <c r="C51">
        <f t="shared" si="1"/>
        <v>250</v>
      </c>
      <c r="D51" s="2" t="s">
        <v>50</v>
      </c>
      <c r="E51" t="str">
        <f t="shared" si="0"/>
        <v>16</v>
      </c>
      <c r="F51" s="3">
        <f t="shared" si="2"/>
        <v>16000</v>
      </c>
      <c r="G51" s="4">
        <f t="shared" si="3"/>
        <v>62500</v>
      </c>
      <c r="H51" s="3">
        <f>200/INDEX('[1]US CPI'!$B$2:$M$97, YEAR(A51)-1912, MONTH(A51))</f>
        <v>1.7021276595744681</v>
      </c>
      <c r="I51" s="4">
        <f t="shared" si="4"/>
        <v>4.5648878882878492</v>
      </c>
    </row>
    <row r="52" spans="1:9">
      <c r="A52" s="1">
        <v>32582</v>
      </c>
      <c r="B52">
        <v>0.02</v>
      </c>
      <c r="C52">
        <f t="shared" si="1"/>
        <v>20</v>
      </c>
      <c r="D52" s="2" t="s">
        <v>51</v>
      </c>
      <c r="E52" t="str">
        <f t="shared" si="0"/>
        <v>53</v>
      </c>
      <c r="F52" s="3">
        <f t="shared" si="2"/>
        <v>53000</v>
      </c>
      <c r="G52" s="4">
        <f t="shared" si="3"/>
        <v>18867.924528301886</v>
      </c>
      <c r="H52" s="3">
        <f>200/INDEX('[1]US CPI'!$B$2:$M$97, YEAR(A52)-1912, MONTH(A52))</f>
        <v>1.635322976287817</v>
      </c>
      <c r="I52" s="4">
        <f t="shared" si="4"/>
        <v>4.0621205917715155</v>
      </c>
    </row>
    <row r="53" spans="1:9">
      <c r="A53" s="1">
        <v>32582</v>
      </c>
      <c r="B53">
        <v>0.04</v>
      </c>
      <c r="C53">
        <f t="shared" si="1"/>
        <v>40</v>
      </c>
      <c r="D53" s="2" t="s">
        <v>52</v>
      </c>
      <c r="E53" t="str">
        <f t="shared" si="0"/>
        <v>36</v>
      </c>
      <c r="F53" s="3">
        <f t="shared" si="2"/>
        <v>36000</v>
      </c>
      <c r="G53" s="4">
        <f t="shared" si="3"/>
        <v>27777.777777777777</v>
      </c>
      <c r="H53" s="3">
        <f>200/INDEX('[1]US CPI'!$B$2:$M$97, YEAR(A53)-1912, MONTH(A53))</f>
        <v>1.635322976287817</v>
      </c>
      <c r="I53" s="4">
        <f t="shared" si="4"/>
        <v>4.230093960605017</v>
      </c>
    </row>
    <row r="54" spans="1:9">
      <c r="A54" s="1">
        <v>34714</v>
      </c>
      <c r="B54">
        <v>1.7</v>
      </c>
      <c r="C54">
        <f t="shared" si="1"/>
        <v>1700</v>
      </c>
      <c r="D54" s="2" t="s">
        <v>53</v>
      </c>
      <c r="E54" s="2">
        <f>MID(D54, 1, 2)/100</f>
        <v>0.88</v>
      </c>
      <c r="F54" s="3">
        <f t="shared" si="2"/>
        <v>880</v>
      </c>
      <c r="G54" s="4">
        <f t="shared" si="3"/>
        <v>1136363.6363636365</v>
      </c>
      <c r="H54" s="3">
        <f>200/INDEX('[1]US CPI'!$B$2:$M$97, YEAR(A54)-1912, MONTH(A54))</f>
        <v>1.3306719893546239</v>
      </c>
      <c r="I54" s="4">
        <f t="shared" si="4"/>
        <v>5.9314463127727581</v>
      </c>
    </row>
    <row r="55" spans="1:9">
      <c r="A55" s="1">
        <v>34714</v>
      </c>
      <c r="B55">
        <v>2.1</v>
      </c>
      <c r="C55">
        <f t="shared" si="1"/>
        <v>2100</v>
      </c>
      <c r="D55" s="2" t="s">
        <v>54</v>
      </c>
      <c r="E55" s="2">
        <f t="shared" ref="E55:E56" si="5">MID(D55, 1, 2)/100</f>
        <v>0.81</v>
      </c>
      <c r="F55" s="3">
        <f t="shared" si="2"/>
        <v>810</v>
      </c>
      <c r="G55" s="4">
        <f t="shared" si="3"/>
        <v>1234567.9012345679</v>
      </c>
      <c r="H55" s="3">
        <f>200/INDEX('[1]US CPI'!$B$2:$M$97, YEAR(A55)-1912, MONTH(A55))</f>
        <v>1.3306719893546239</v>
      </c>
      <c r="I55" s="4">
        <f t="shared" si="4"/>
        <v>5.9674439660442768</v>
      </c>
    </row>
    <row r="56" spans="1:9">
      <c r="A56" s="1">
        <v>34714</v>
      </c>
      <c r="B56">
        <v>2.9</v>
      </c>
      <c r="C56">
        <f t="shared" si="1"/>
        <v>2900</v>
      </c>
      <c r="D56" s="2" t="s">
        <v>55</v>
      </c>
      <c r="E56" s="2">
        <f t="shared" si="5"/>
        <v>0.99</v>
      </c>
      <c r="F56" s="3">
        <f t="shared" si="2"/>
        <v>990</v>
      </c>
      <c r="G56" s="4">
        <f t="shared" si="3"/>
        <v>1010101.0101010101</v>
      </c>
      <c r="H56" s="3">
        <f>200/INDEX('[1]US CPI'!$B$2:$M$97, YEAR(A56)-1912, MONTH(A56))</f>
        <v>1.3306719893546239</v>
      </c>
      <c r="I56" s="4">
        <f t="shared" si="4"/>
        <v>5.8802937903253767</v>
      </c>
    </row>
    <row r="57" spans="1:9">
      <c r="A57" s="1">
        <v>34804</v>
      </c>
      <c r="B57">
        <v>0.24</v>
      </c>
      <c r="C57">
        <f t="shared" si="1"/>
        <v>240</v>
      </c>
      <c r="D57" s="2" t="s">
        <v>56</v>
      </c>
      <c r="E57" t="str">
        <f>MID(D57, 2, 2000)</f>
        <v>1.26</v>
      </c>
      <c r="F57" s="3">
        <f t="shared" si="2"/>
        <v>1260</v>
      </c>
      <c r="G57" s="4">
        <f t="shared" si="3"/>
        <v>793650.79365079361</v>
      </c>
      <c r="H57" s="3">
        <f>200/INDEX('[1]US CPI'!$B$2:$M$97, YEAR(A57)-1912, MONTH(A57))</f>
        <v>1.3166556945358787</v>
      </c>
      <c r="I57" s="4">
        <f t="shared" si="4"/>
        <v>5.7801572330812423</v>
      </c>
    </row>
    <row r="58" spans="1:9">
      <c r="A58" s="1">
        <v>34804</v>
      </c>
      <c r="B58">
        <v>0.42</v>
      </c>
      <c r="C58">
        <f t="shared" si="1"/>
        <v>420</v>
      </c>
      <c r="D58" s="2" t="s">
        <v>57</v>
      </c>
      <c r="E58" t="str">
        <f t="shared" ref="E58:E121" si="6">MID(D58, 1, 4)</f>
        <v>92.2</v>
      </c>
      <c r="F58" s="3">
        <f>E58*1000/100</f>
        <v>922</v>
      </c>
      <c r="G58" s="4">
        <f t="shared" si="3"/>
        <v>1084598.6984815618</v>
      </c>
      <c r="H58" s="3">
        <f>200/INDEX('[1]US CPI'!$B$2:$M$97, YEAR(A58)-1912, MONTH(A58))</f>
        <v>1.3166556945358787</v>
      </c>
      <c r="I58" s="4">
        <f t="shared" si="4"/>
        <v>5.9157968571451756</v>
      </c>
    </row>
    <row r="59" spans="1:9">
      <c r="A59" s="1">
        <v>34804</v>
      </c>
      <c r="B59">
        <v>0.52</v>
      </c>
      <c r="C59">
        <f t="shared" si="1"/>
        <v>520</v>
      </c>
      <c r="D59" s="2" t="s">
        <v>58</v>
      </c>
      <c r="E59" t="str">
        <f t="shared" si="6"/>
        <v>88.4</v>
      </c>
      <c r="F59" s="3">
        <f t="shared" ref="F59:F122" si="7">E59*1000/100</f>
        <v>884</v>
      </c>
      <c r="G59" s="4">
        <f t="shared" si="3"/>
        <v>1131221.7194570135</v>
      </c>
      <c r="H59" s="3">
        <f>200/INDEX('[1]US CPI'!$B$2:$M$97, YEAR(A59)-1912, MONTH(A59))</f>
        <v>1.3166556945358787</v>
      </c>
      <c r="I59" s="4">
        <f t="shared" si="4"/>
        <v>5.9340755131857321</v>
      </c>
    </row>
    <row r="60" spans="1:9">
      <c r="A60" s="1">
        <v>34804</v>
      </c>
      <c r="B60">
        <v>0.85</v>
      </c>
      <c r="C60">
        <f t="shared" si="1"/>
        <v>850</v>
      </c>
      <c r="D60" s="2" t="s">
        <v>59</v>
      </c>
      <c r="E60" t="str">
        <f t="shared" si="6"/>
        <v>66.9</v>
      </c>
      <c r="F60" s="3">
        <f t="shared" si="7"/>
        <v>669</v>
      </c>
      <c r="G60" s="4">
        <f t="shared" si="3"/>
        <v>1494768.3109118086</v>
      </c>
      <c r="H60" s="3">
        <f>200/INDEX('[1]US CPI'!$B$2:$M$97, YEAR(A60)-1912, MONTH(A60))</f>
        <v>1.3166556945358787</v>
      </c>
      <c r="I60" s="4">
        <f t="shared" si="4"/>
        <v>6.0551016604309824</v>
      </c>
    </row>
    <row r="61" spans="1:9">
      <c r="A61" s="1">
        <v>34804</v>
      </c>
      <c r="B61">
        <v>1.2</v>
      </c>
      <c r="C61">
        <f t="shared" si="1"/>
        <v>1200</v>
      </c>
      <c r="D61" s="2" t="s">
        <v>60</v>
      </c>
      <c r="E61" t="str">
        <f t="shared" si="6"/>
        <v>68.6</v>
      </c>
      <c r="F61" s="3">
        <f t="shared" si="7"/>
        <v>686</v>
      </c>
      <c r="G61" s="4">
        <f t="shared" si="3"/>
        <v>1457725.9475218658</v>
      </c>
      <c r="H61" s="3">
        <f>200/INDEX('[1]US CPI'!$B$2:$M$97, YEAR(A61)-1912, MONTH(A61))</f>
        <v>1.3166556945358787</v>
      </c>
      <c r="I61" s="4">
        <f t="shared" si="4"/>
        <v>6.0442036624920537</v>
      </c>
    </row>
    <row r="62" spans="1:9">
      <c r="A62" s="1">
        <v>35226</v>
      </c>
      <c r="B62">
        <v>1.6</v>
      </c>
      <c r="C62">
        <f t="shared" si="1"/>
        <v>1600</v>
      </c>
      <c r="D62" s="2" t="s">
        <v>61</v>
      </c>
      <c r="E62" t="str">
        <f t="shared" si="6"/>
        <v>29.5</v>
      </c>
      <c r="F62" s="3">
        <f t="shared" si="7"/>
        <v>295</v>
      </c>
      <c r="G62" s="4">
        <f t="shared" si="3"/>
        <v>3389830.5084745763</v>
      </c>
      <c r="H62" s="3">
        <f>200/INDEX('[1]US CPI'!$B$2:$M$97, YEAR(A62)-1912, MONTH(A62))</f>
        <v>1.2763241863433312</v>
      </c>
      <c r="I62" s="4">
        <f t="shared" si="4"/>
        <v>6.4242169848264457</v>
      </c>
    </row>
    <row r="63" spans="1:9">
      <c r="A63" s="1">
        <v>35291</v>
      </c>
      <c r="B63">
        <v>1.76</v>
      </c>
      <c r="C63">
        <f t="shared" si="1"/>
        <v>1760</v>
      </c>
      <c r="D63" s="2" t="s">
        <v>62</v>
      </c>
      <c r="E63" t="str">
        <f t="shared" si="6"/>
        <v>26.3</v>
      </c>
      <c r="F63" s="3">
        <f t="shared" si="7"/>
        <v>263</v>
      </c>
      <c r="G63" s="4">
        <f t="shared" si="3"/>
        <v>3802281.3688212926</v>
      </c>
      <c r="H63" s="3">
        <f>200/INDEX('[1]US CPI'!$B$2:$M$97, YEAR(A63)-1912, MONTH(A63))</f>
        <v>1.2714558169103622</v>
      </c>
      <c r="I63" s="4">
        <f t="shared" si="4"/>
        <v>6.4757429784695475</v>
      </c>
    </row>
    <row r="64" spans="1:9">
      <c r="A64" s="1">
        <v>35291</v>
      </c>
      <c r="B64">
        <v>2</v>
      </c>
      <c r="C64">
        <f t="shared" si="1"/>
        <v>2000</v>
      </c>
      <c r="D64" s="2" t="s">
        <v>63</v>
      </c>
      <c r="E64" t="str">
        <f t="shared" si="6"/>
        <v>25.9</v>
      </c>
      <c r="F64" s="3">
        <f t="shared" si="7"/>
        <v>259</v>
      </c>
      <c r="G64" s="4">
        <f t="shared" si="3"/>
        <v>3861003.8610038608</v>
      </c>
      <c r="H64" s="3">
        <f>200/INDEX('[1]US CPI'!$B$2:$M$97, YEAR(A64)-1912, MONTH(A64))</f>
        <v>1.2714558169103622</v>
      </c>
      <c r="I64" s="4">
        <f t="shared" si="4"/>
        <v>6.4823989628780536</v>
      </c>
    </row>
    <row r="65" spans="1:9">
      <c r="A65" s="1">
        <v>35323</v>
      </c>
      <c r="B65">
        <v>2.5</v>
      </c>
      <c r="C65">
        <f t="shared" si="1"/>
        <v>2500</v>
      </c>
      <c r="D65" s="2" t="s">
        <v>64</v>
      </c>
      <c r="E65" t="str">
        <f t="shared" si="6"/>
        <v>20.7</v>
      </c>
      <c r="F65" s="3">
        <f t="shared" si="7"/>
        <v>207</v>
      </c>
      <c r="G65" s="4">
        <f t="shared" si="3"/>
        <v>4830917.8743961351</v>
      </c>
      <c r="H65" s="3">
        <f>200/INDEX('[1]US CPI'!$B$2:$M$97, YEAR(A65)-1912, MONTH(A65))</f>
        <v>1.2674271229404308</v>
      </c>
      <c r="I65" s="4">
        <f t="shared" si="4"/>
        <v>6.5811066577525024</v>
      </c>
    </row>
    <row r="66" spans="1:9">
      <c r="A66" s="1">
        <v>35323</v>
      </c>
      <c r="B66">
        <v>3.2</v>
      </c>
      <c r="C66">
        <f t="shared" si="1"/>
        <v>3200</v>
      </c>
      <c r="D66" s="2" t="s">
        <v>65</v>
      </c>
      <c r="E66" t="str">
        <f t="shared" si="6"/>
        <v>17.3</v>
      </c>
      <c r="F66" s="3">
        <f t="shared" si="7"/>
        <v>173</v>
      </c>
      <c r="G66" s="4">
        <f t="shared" si="3"/>
        <v>5780346.8208092488</v>
      </c>
      <c r="H66" s="3">
        <f>200/INDEX('[1]US CPI'!$B$2:$M$97, YEAR(A66)-1912, MONTH(A66))</f>
        <v>1.2674271229404308</v>
      </c>
      <c r="I66" s="4">
        <f t="shared" si="4"/>
        <v>6.6590309000806247</v>
      </c>
    </row>
    <row r="67" spans="1:9">
      <c r="A67" s="1">
        <v>35655</v>
      </c>
      <c r="B67">
        <v>2.1</v>
      </c>
      <c r="C67">
        <f t="shared" si="1"/>
        <v>2100</v>
      </c>
      <c r="D67" s="2" t="s">
        <v>66</v>
      </c>
      <c r="E67" t="str">
        <f t="shared" si="6"/>
        <v>18.1</v>
      </c>
      <c r="F67" s="3">
        <f t="shared" si="7"/>
        <v>181</v>
      </c>
      <c r="G67" s="4">
        <f t="shared" si="3"/>
        <v>5524861.8784530386</v>
      </c>
      <c r="H67" s="3">
        <f>200/INDEX('[1]US CPI'!$B$2:$M$97, YEAR(A67)-1912, MONTH(A67))</f>
        <v>1.2437810945273631</v>
      </c>
      <c r="I67" s="4">
        <f t="shared" si="4"/>
        <v>6.6475774738792666</v>
      </c>
    </row>
    <row r="68" spans="1:9">
      <c r="A68" s="1">
        <v>35655</v>
      </c>
      <c r="B68">
        <v>3.1</v>
      </c>
      <c r="C68">
        <f t="shared" si="1"/>
        <v>3100</v>
      </c>
      <c r="D68" s="2" t="s">
        <v>67</v>
      </c>
      <c r="E68" t="str">
        <f t="shared" si="6"/>
        <v>14.8</v>
      </c>
      <c r="F68" s="3">
        <f t="shared" si="7"/>
        <v>148</v>
      </c>
      <c r="G68" s="4">
        <f t="shared" si="3"/>
        <v>6756756.7567567565</v>
      </c>
      <c r="H68" s="3">
        <f>200/INDEX('[1]US CPI'!$B$2:$M$97, YEAR(A68)-1912, MONTH(A68))</f>
        <v>1.2437810945273631</v>
      </c>
      <c r="I68" s="4">
        <f t="shared" si="4"/>
        <v>6.7349943333534936</v>
      </c>
    </row>
    <row r="69" spans="1:9">
      <c r="A69" s="1">
        <v>35655</v>
      </c>
      <c r="B69">
        <v>4</v>
      </c>
      <c r="C69">
        <f t="shared" si="1"/>
        <v>4000</v>
      </c>
      <c r="D69" s="2" t="s">
        <v>68</v>
      </c>
      <c r="E69" t="str">
        <f t="shared" si="6"/>
        <v>14.1</v>
      </c>
      <c r="F69" s="3">
        <f t="shared" si="7"/>
        <v>141</v>
      </c>
      <c r="G69" s="4">
        <f t="shared" si="3"/>
        <v>7092198.5815602839</v>
      </c>
      <c r="H69" s="3">
        <f>200/INDEX('[1]US CPI'!$B$2:$M$97, YEAR(A69)-1912, MONTH(A69))</f>
        <v>1.2437810945273631</v>
      </c>
      <c r="I69" s="4">
        <f t="shared" si="4"/>
        <v>6.7560369360930714</v>
      </c>
    </row>
    <row r="70" spans="1:9">
      <c r="A70" s="1">
        <v>35666</v>
      </c>
      <c r="B70">
        <v>2.1</v>
      </c>
      <c r="C70">
        <f t="shared" ref="C70:C133" si="8">B70*1000</f>
        <v>2100</v>
      </c>
      <c r="D70" s="2" t="s">
        <v>69</v>
      </c>
      <c r="E70" t="str">
        <f t="shared" si="6"/>
        <v>15.3</v>
      </c>
      <c r="F70" s="3">
        <f t="shared" si="7"/>
        <v>153</v>
      </c>
      <c r="G70" s="4">
        <f t="shared" ref="G70:G133" si="9">1000000000/F70</f>
        <v>6535947.712418301</v>
      </c>
      <c r="H70" s="3">
        <f>200/INDEX('[1]US CPI'!$B$2:$M$97, YEAR(A70)-1912, MONTH(A70))</f>
        <v>1.2437810945273631</v>
      </c>
      <c r="I70" s="4">
        <f t="shared" ref="I70:I133" si="10">LOG(G70/H70)</f>
        <v>6.7205646179308527</v>
      </c>
    </row>
    <row r="71" spans="1:9">
      <c r="A71" s="1">
        <v>35666</v>
      </c>
      <c r="B71">
        <v>3.1</v>
      </c>
      <c r="C71">
        <f t="shared" si="8"/>
        <v>3100</v>
      </c>
      <c r="D71" s="2" t="s">
        <v>70</v>
      </c>
      <c r="E71" t="str">
        <f t="shared" si="6"/>
        <v>12.2</v>
      </c>
      <c r="F71" s="3">
        <f t="shared" si="7"/>
        <v>122</v>
      </c>
      <c r="G71" s="4">
        <f t="shared" si="9"/>
        <v>8196721.3114754101</v>
      </c>
      <c r="H71" s="3">
        <f>200/INDEX('[1]US CPI'!$B$2:$M$97, YEAR(A71)-1912, MONTH(A71))</f>
        <v>1.2437810945273631</v>
      </c>
      <c r="I71" s="4">
        <f t="shared" si="10"/>
        <v>6.8188962180737027</v>
      </c>
    </row>
    <row r="72" spans="1:9">
      <c r="A72" s="1">
        <v>35666</v>
      </c>
      <c r="B72">
        <v>3.5</v>
      </c>
      <c r="C72">
        <f t="shared" si="8"/>
        <v>3500</v>
      </c>
      <c r="D72" s="2" t="s">
        <v>71</v>
      </c>
      <c r="E72" t="str">
        <f t="shared" si="6"/>
        <v>11.8</v>
      </c>
      <c r="F72" s="3">
        <f t="shared" si="7"/>
        <v>118</v>
      </c>
      <c r="G72" s="4">
        <f t="shared" si="9"/>
        <v>8474576.2711864412</v>
      </c>
      <c r="H72" s="3">
        <f>200/INDEX('[1]US CPI'!$B$2:$M$97, YEAR(A72)-1912, MONTH(A72))</f>
        <v>1.2437810945273631</v>
      </c>
      <c r="I72" s="4">
        <f t="shared" si="10"/>
        <v>6.8333740414423261</v>
      </c>
    </row>
    <row r="73" spans="1:9">
      <c r="A73" s="1">
        <v>35666</v>
      </c>
      <c r="B73">
        <v>4.3</v>
      </c>
      <c r="C73">
        <f t="shared" si="8"/>
        <v>4300</v>
      </c>
      <c r="D73" s="2" t="s">
        <v>71</v>
      </c>
      <c r="E73" t="str">
        <f t="shared" si="6"/>
        <v>11.8</v>
      </c>
      <c r="F73" s="3">
        <f t="shared" si="7"/>
        <v>118</v>
      </c>
      <c r="G73" s="4">
        <f t="shared" si="9"/>
        <v>8474576.2711864412</v>
      </c>
      <c r="H73" s="3">
        <f>200/INDEX('[1]US CPI'!$B$2:$M$97, YEAR(A73)-1912, MONTH(A73))</f>
        <v>1.2437810945273631</v>
      </c>
      <c r="I73" s="4">
        <f t="shared" si="10"/>
        <v>6.8333740414423261</v>
      </c>
    </row>
    <row r="74" spans="1:9">
      <c r="A74" s="1">
        <v>35666</v>
      </c>
      <c r="B74">
        <v>5.0999999999999996</v>
      </c>
      <c r="C74">
        <f t="shared" si="8"/>
        <v>5100</v>
      </c>
      <c r="D74" s="2" t="s">
        <v>72</v>
      </c>
      <c r="E74" t="str">
        <f t="shared" si="6"/>
        <v>10.4</v>
      </c>
      <c r="F74" s="3">
        <f t="shared" si="7"/>
        <v>104</v>
      </c>
      <c r="G74" s="4">
        <f t="shared" si="9"/>
        <v>9615384.615384616</v>
      </c>
      <c r="H74" s="3">
        <f>200/INDEX('[1]US CPI'!$B$2:$M$97, YEAR(A74)-1912, MONTH(A74))</f>
        <v>1.2437810945273631</v>
      </c>
      <c r="I74" s="4">
        <f t="shared" si="10"/>
        <v>6.8882227094496713</v>
      </c>
    </row>
    <row r="75" spans="1:9">
      <c r="A75" s="1">
        <v>35678</v>
      </c>
      <c r="B75">
        <v>7</v>
      </c>
      <c r="C75">
        <f t="shared" si="8"/>
        <v>7000</v>
      </c>
      <c r="D75" s="2" t="s">
        <v>73</v>
      </c>
      <c r="E75" t="str">
        <f t="shared" si="6"/>
        <v>11.0</v>
      </c>
      <c r="F75" s="3">
        <f t="shared" si="7"/>
        <v>110</v>
      </c>
      <c r="G75" s="4">
        <f t="shared" si="9"/>
        <v>9090909.0909090918</v>
      </c>
      <c r="H75" s="3">
        <f>200/INDEX('[1]US CPI'!$B$2:$M$97, YEAR(A75)-1912, MONTH(A75))</f>
        <v>1.240694789081886</v>
      </c>
      <c r="I75" s="4">
        <f t="shared" si="10"/>
        <v>6.8649423566468659</v>
      </c>
    </row>
    <row r="76" spans="1:9">
      <c r="A76" s="1">
        <v>35763</v>
      </c>
      <c r="B76">
        <v>3.2</v>
      </c>
      <c r="C76">
        <f t="shared" si="8"/>
        <v>3200</v>
      </c>
      <c r="D76" s="2" t="s">
        <v>72</v>
      </c>
      <c r="E76" t="str">
        <f t="shared" si="6"/>
        <v>10.4</v>
      </c>
      <c r="F76" s="3">
        <f t="shared" si="7"/>
        <v>104</v>
      </c>
      <c r="G76" s="4">
        <f t="shared" si="9"/>
        <v>9615384.615384616</v>
      </c>
      <c r="H76" s="3">
        <f>200/INDEX('[1]US CPI'!$B$2:$M$97, YEAR(A76)-1912, MONTH(A76))</f>
        <v>1.2383900928792571</v>
      </c>
      <c r="I76" s="4">
        <f t="shared" si="10"/>
        <v>6.8901091917043598</v>
      </c>
    </row>
    <row r="77" spans="1:9">
      <c r="A77" s="1">
        <v>35763</v>
      </c>
      <c r="B77">
        <v>3.2</v>
      </c>
      <c r="C77">
        <f t="shared" si="8"/>
        <v>3200</v>
      </c>
      <c r="D77" s="2" t="s">
        <v>74</v>
      </c>
      <c r="E77" t="str">
        <f t="shared" si="6"/>
        <v>10.2</v>
      </c>
      <c r="F77" s="3">
        <f t="shared" si="7"/>
        <v>102</v>
      </c>
      <c r="G77" s="4">
        <f t="shared" si="9"/>
        <v>9803921.5686274506</v>
      </c>
      <c r="H77" s="3">
        <f>200/INDEX('[1]US CPI'!$B$2:$M$97, YEAR(A77)-1912, MONTH(A77))</f>
        <v>1.2383900928792571</v>
      </c>
      <c r="I77" s="4">
        <f t="shared" si="10"/>
        <v>6.8985423592412225</v>
      </c>
    </row>
    <row r="78" spans="1:9">
      <c r="A78" s="1">
        <v>35763</v>
      </c>
      <c r="B78">
        <v>4.3</v>
      </c>
      <c r="C78">
        <f t="shared" si="8"/>
        <v>4300</v>
      </c>
      <c r="D78" s="2" t="s">
        <v>75</v>
      </c>
      <c r="E78" t="str">
        <f t="shared" si="6"/>
        <v>10.1</v>
      </c>
      <c r="F78" s="3">
        <f t="shared" si="7"/>
        <v>101</v>
      </c>
      <c r="G78" s="4">
        <f t="shared" si="9"/>
        <v>9900990.0990099013</v>
      </c>
      <c r="H78" s="3">
        <f>200/INDEX('[1]US CPI'!$B$2:$M$97, YEAR(A78)-1912, MONTH(A78))</f>
        <v>1.2383900928792571</v>
      </c>
      <c r="I78" s="4">
        <f t="shared" si="10"/>
        <v>6.9028211572204983</v>
      </c>
    </row>
    <row r="79" spans="1:9">
      <c r="A79" s="1">
        <v>35763</v>
      </c>
      <c r="B79">
        <v>4.3</v>
      </c>
      <c r="C79">
        <f t="shared" si="8"/>
        <v>4300</v>
      </c>
      <c r="D79" s="2" t="s">
        <v>76</v>
      </c>
      <c r="E79" t="str">
        <f t="shared" si="6"/>
        <v>9.76</v>
      </c>
      <c r="F79" s="3">
        <f t="shared" si="7"/>
        <v>97.6</v>
      </c>
      <c r="G79" s="4">
        <f t="shared" si="9"/>
        <v>10245901.639344264</v>
      </c>
      <c r="H79" s="3">
        <f>200/INDEX('[1]US CPI'!$B$2:$M$97, YEAR(A79)-1912, MONTH(A79))</f>
        <v>1.2383900928792571</v>
      </c>
      <c r="I79" s="4">
        <f t="shared" si="10"/>
        <v>6.9176927133364483</v>
      </c>
    </row>
    <row r="80" spans="1:9">
      <c r="A80" s="1">
        <v>35763</v>
      </c>
      <c r="B80">
        <v>6.4</v>
      </c>
      <c r="C80">
        <f t="shared" si="8"/>
        <v>6400</v>
      </c>
      <c r="D80" s="2" t="s">
        <v>77</v>
      </c>
      <c r="E80" t="str">
        <f t="shared" si="6"/>
        <v>8.54</v>
      </c>
      <c r="F80" s="3">
        <f t="shared" si="7"/>
        <v>85.4</v>
      </c>
      <c r="G80" s="4">
        <f t="shared" si="9"/>
        <v>11709601.8735363</v>
      </c>
      <c r="H80" s="3">
        <f>200/INDEX('[1]US CPI'!$B$2:$M$97, YEAR(A80)-1912, MONTH(A80))</f>
        <v>1.2383900928792571</v>
      </c>
      <c r="I80" s="4">
        <f t="shared" si="10"/>
        <v>6.9756846603141351</v>
      </c>
    </row>
    <row r="81" spans="1:9">
      <c r="A81" s="1">
        <v>35763</v>
      </c>
      <c r="B81">
        <v>6.4</v>
      </c>
      <c r="C81">
        <f t="shared" si="8"/>
        <v>6400</v>
      </c>
      <c r="D81" s="2" t="s">
        <v>78</v>
      </c>
      <c r="E81" t="str">
        <f t="shared" si="6"/>
        <v>8.00</v>
      </c>
      <c r="F81" s="3">
        <f t="shared" si="7"/>
        <v>80</v>
      </c>
      <c r="G81" s="4">
        <f t="shared" si="9"/>
        <v>12500000</v>
      </c>
      <c r="H81" s="3">
        <f>200/INDEX('[1]US CPI'!$B$2:$M$97, YEAR(A81)-1912, MONTH(A81))</f>
        <v>1.2383900928792571</v>
      </c>
      <c r="I81" s="4">
        <f t="shared" si="10"/>
        <v>7.0040525440111967</v>
      </c>
    </row>
    <row r="82" spans="1:9">
      <c r="A82" s="1">
        <v>35767</v>
      </c>
      <c r="B82">
        <v>5.0999999999999996</v>
      </c>
      <c r="C82">
        <f t="shared" si="8"/>
        <v>5100</v>
      </c>
      <c r="D82" s="2" t="s">
        <v>75</v>
      </c>
      <c r="E82" t="str">
        <f t="shared" si="6"/>
        <v>10.1</v>
      </c>
      <c r="F82" s="3">
        <f t="shared" si="7"/>
        <v>101</v>
      </c>
      <c r="G82" s="4">
        <f t="shared" si="9"/>
        <v>9900990.0990099013</v>
      </c>
      <c r="H82" s="3">
        <f>200/INDEX('[1]US CPI'!$B$2:$M$97, YEAR(A82)-1912, MONTH(A82))</f>
        <v>1.2399256044637321</v>
      </c>
      <c r="I82" s="4">
        <f t="shared" si="10"/>
        <v>6.9022829979423381</v>
      </c>
    </row>
    <row r="83" spans="1:9">
      <c r="A83" s="1">
        <v>35767</v>
      </c>
      <c r="B83">
        <v>6.4</v>
      </c>
      <c r="C83">
        <f t="shared" si="8"/>
        <v>6400</v>
      </c>
      <c r="D83" s="2" t="s">
        <v>79</v>
      </c>
      <c r="E83" t="str">
        <f t="shared" si="6"/>
        <v>9.88</v>
      </c>
      <c r="F83" s="3">
        <f t="shared" si="7"/>
        <v>98.8</v>
      </c>
      <c r="G83" s="4">
        <f t="shared" si="9"/>
        <v>10121457.489878543</v>
      </c>
      <c r="H83" s="3">
        <f>200/INDEX('[1]US CPI'!$B$2:$M$97, YEAR(A83)-1912, MONTH(A83))</f>
        <v>1.2399256044637321</v>
      </c>
      <c r="I83" s="4">
        <f t="shared" si="10"/>
        <v>6.911847427137352</v>
      </c>
    </row>
    <row r="84" spans="1:9">
      <c r="A84" s="1">
        <v>35767</v>
      </c>
      <c r="B84">
        <v>5.2</v>
      </c>
      <c r="C84">
        <f t="shared" si="8"/>
        <v>5200</v>
      </c>
      <c r="D84" s="2" t="s">
        <v>80</v>
      </c>
      <c r="E84" t="str">
        <f t="shared" si="6"/>
        <v>9.71</v>
      </c>
      <c r="F84" s="3">
        <f t="shared" si="7"/>
        <v>97.1</v>
      </c>
      <c r="G84" s="4">
        <f t="shared" si="9"/>
        <v>10298661.174047375</v>
      </c>
      <c r="H84" s="3">
        <f>200/INDEX('[1]US CPI'!$B$2:$M$97, YEAR(A84)-1912, MONTH(A84))</f>
        <v>1.2399256044637321</v>
      </c>
      <c r="I84" s="4">
        <f t="shared" si="10"/>
        <v>6.9193851418169752</v>
      </c>
    </row>
    <row r="85" spans="1:9">
      <c r="A85" s="1">
        <v>35767</v>
      </c>
      <c r="B85">
        <v>7</v>
      </c>
      <c r="C85">
        <f t="shared" si="8"/>
        <v>7000</v>
      </c>
      <c r="D85" s="2" t="s">
        <v>81</v>
      </c>
      <c r="E85" t="str">
        <f t="shared" si="6"/>
        <v>9.53</v>
      </c>
      <c r="F85" s="3">
        <f t="shared" si="7"/>
        <v>95.3</v>
      </c>
      <c r="G85" s="4">
        <f t="shared" si="9"/>
        <v>10493179.43336831</v>
      </c>
      <c r="H85" s="3">
        <f>200/INDEX('[1]US CPI'!$B$2:$M$97, YEAR(A85)-1912, MONTH(A85))</f>
        <v>1.2399256044637321</v>
      </c>
      <c r="I85" s="4">
        <f t="shared" si="10"/>
        <v>6.9275114710866541</v>
      </c>
    </row>
    <row r="86" spans="1:9">
      <c r="A86" s="1">
        <v>35767</v>
      </c>
      <c r="B86">
        <v>8.4</v>
      </c>
      <c r="C86">
        <f t="shared" si="8"/>
        <v>8400</v>
      </c>
      <c r="D86" s="2" t="s">
        <v>82</v>
      </c>
      <c r="E86" t="str">
        <f t="shared" si="6"/>
        <v>9.31</v>
      </c>
      <c r="F86" s="3">
        <f t="shared" si="7"/>
        <v>93.1</v>
      </c>
      <c r="G86" s="4">
        <f t="shared" si="9"/>
        <v>10741138.560687434</v>
      </c>
      <c r="H86" s="3">
        <f>200/INDEX('[1]US CPI'!$B$2:$M$97, YEAR(A86)-1912, MONTH(A86))</f>
        <v>1.2399256044637321</v>
      </c>
      <c r="I86" s="4">
        <f t="shared" si="10"/>
        <v>6.9376546907436376</v>
      </c>
    </row>
    <row r="87" spans="1:9">
      <c r="A87" s="1">
        <v>35811</v>
      </c>
      <c r="B87">
        <v>6.4</v>
      </c>
      <c r="C87">
        <f t="shared" si="8"/>
        <v>6400</v>
      </c>
      <c r="D87" s="2" t="s">
        <v>83</v>
      </c>
      <c r="E87" t="str">
        <f t="shared" si="6"/>
        <v>9.52</v>
      </c>
      <c r="F87" s="3">
        <f t="shared" si="7"/>
        <v>95.2</v>
      </c>
      <c r="G87" s="4">
        <f t="shared" si="9"/>
        <v>10504201.680672269</v>
      </c>
      <c r="H87" s="3">
        <f>200/INDEX('[1]US CPI'!$B$2:$M$97, YEAR(A87)-1912, MONTH(A87))</f>
        <v>1.2376237623762376</v>
      </c>
      <c r="I87" s="4">
        <f t="shared" si="10"/>
        <v>6.928774412390112</v>
      </c>
    </row>
    <row r="88" spans="1:9">
      <c r="A88" s="1">
        <v>35811</v>
      </c>
      <c r="B88">
        <v>4.3</v>
      </c>
      <c r="C88">
        <f t="shared" si="8"/>
        <v>4300</v>
      </c>
      <c r="D88" s="2" t="s">
        <v>84</v>
      </c>
      <c r="E88" t="str">
        <f t="shared" si="6"/>
        <v>9.36</v>
      </c>
      <c r="F88" s="3">
        <f t="shared" si="7"/>
        <v>93.6</v>
      </c>
      <c r="G88" s="4">
        <f t="shared" si="9"/>
        <v>10683760.683760684</v>
      </c>
      <c r="H88" s="3">
        <f>200/INDEX('[1]US CPI'!$B$2:$M$97, YEAR(A88)-1912, MONTH(A88))</f>
        <v>1.2376237623762376</v>
      </c>
      <c r="I88" s="4">
        <f t="shared" si="10"/>
        <v>6.9361355120364809</v>
      </c>
    </row>
    <row r="89" spans="1:9">
      <c r="A89" s="1">
        <v>35811</v>
      </c>
      <c r="B89">
        <v>6.4</v>
      </c>
      <c r="C89">
        <f t="shared" si="8"/>
        <v>6400</v>
      </c>
      <c r="D89" s="2" t="s">
        <v>85</v>
      </c>
      <c r="E89" t="str">
        <f t="shared" si="6"/>
        <v>8.63</v>
      </c>
      <c r="F89" s="3">
        <f t="shared" si="7"/>
        <v>86.3</v>
      </c>
      <c r="G89" s="4">
        <f t="shared" si="9"/>
        <v>11587485.515643105</v>
      </c>
      <c r="H89" s="3">
        <f>200/INDEX('[1]US CPI'!$B$2:$M$97, YEAR(A89)-1912, MONTH(A89))</f>
        <v>1.2376237623762376</v>
      </c>
      <c r="I89" s="4">
        <f t="shared" si="10"/>
        <v>6.9714005650593762</v>
      </c>
    </row>
    <row r="90" spans="1:9">
      <c r="A90" s="1">
        <v>35811</v>
      </c>
      <c r="B90">
        <v>8.4</v>
      </c>
      <c r="C90">
        <f t="shared" si="8"/>
        <v>8400</v>
      </c>
      <c r="D90" s="2" t="s">
        <v>86</v>
      </c>
      <c r="E90" t="str">
        <f t="shared" si="6"/>
        <v>8.39</v>
      </c>
      <c r="F90" s="3">
        <f t="shared" si="7"/>
        <v>83.9</v>
      </c>
      <c r="G90" s="4">
        <f t="shared" si="9"/>
        <v>11918951.132300356</v>
      </c>
      <c r="H90" s="3">
        <f>200/INDEX('[1]US CPI'!$B$2:$M$97, YEAR(A90)-1912, MONTH(A90))</f>
        <v>1.2376237623762376</v>
      </c>
      <c r="I90" s="4">
        <f t="shared" si="10"/>
        <v>6.983649399945886</v>
      </c>
    </row>
    <row r="91" spans="1:9">
      <c r="A91" s="1">
        <v>35829</v>
      </c>
      <c r="B91">
        <v>5.2</v>
      </c>
      <c r="C91">
        <f t="shared" si="8"/>
        <v>5200</v>
      </c>
      <c r="D91" s="2" t="s">
        <v>87</v>
      </c>
      <c r="E91" t="str">
        <f t="shared" si="6"/>
        <v>7.85</v>
      </c>
      <c r="F91" s="3">
        <f t="shared" si="7"/>
        <v>78.5</v>
      </c>
      <c r="G91" s="4">
        <f t="shared" si="9"/>
        <v>12738853.503184713</v>
      </c>
      <c r="H91" s="3">
        <f>200/INDEX('[1]US CPI'!$B$2:$M$97, YEAR(A91)-1912, MONTH(A91))</f>
        <v>1.2353304508956144</v>
      </c>
      <c r="I91" s="4">
        <f t="shared" si="10"/>
        <v>7.0133471963441396</v>
      </c>
    </row>
    <row r="92" spans="1:9">
      <c r="A92" s="1">
        <v>35829</v>
      </c>
      <c r="B92">
        <v>6.4</v>
      </c>
      <c r="C92">
        <f t="shared" si="8"/>
        <v>6400</v>
      </c>
      <c r="D92" s="2" t="s">
        <v>88</v>
      </c>
      <c r="E92" t="str">
        <f t="shared" si="6"/>
        <v>7.82</v>
      </c>
      <c r="F92" s="3">
        <f t="shared" si="7"/>
        <v>78.2</v>
      </c>
      <c r="G92" s="4">
        <f t="shared" si="9"/>
        <v>12787723.785166239</v>
      </c>
      <c r="H92" s="3">
        <f>200/INDEX('[1]US CPI'!$B$2:$M$97, YEAR(A92)-1912, MONTH(A92))</f>
        <v>1.2353304508956144</v>
      </c>
      <c r="I92" s="4">
        <f t="shared" si="10"/>
        <v>7.0150101000295448</v>
      </c>
    </row>
    <row r="93" spans="1:9">
      <c r="A93" s="1">
        <v>35887</v>
      </c>
      <c r="B93">
        <v>5.0999999999999996</v>
      </c>
      <c r="C93">
        <f t="shared" si="8"/>
        <v>5100</v>
      </c>
      <c r="D93" s="2" t="s">
        <v>89</v>
      </c>
      <c r="E93" t="str">
        <f t="shared" si="6"/>
        <v>8.57</v>
      </c>
      <c r="F93" s="3">
        <f t="shared" si="7"/>
        <v>85.7</v>
      </c>
      <c r="G93" s="4">
        <f t="shared" si="9"/>
        <v>11668611.435239207</v>
      </c>
      <c r="H93" s="3">
        <f>200/INDEX('[1]US CPI'!$B$2:$M$97, YEAR(A93)-1912, MONTH(A93))</f>
        <v>1.2307692307692308</v>
      </c>
      <c r="I93" s="4">
        <f t="shared" si="10"/>
        <v>6.9768425477277143</v>
      </c>
    </row>
    <row r="94" spans="1:9">
      <c r="A94" s="1">
        <v>35887</v>
      </c>
      <c r="B94">
        <v>4.3</v>
      </c>
      <c r="C94">
        <f t="shared" si="8"/>
        <v>4300</v>
      </c>
      <c r="D94" s="2" t="s">
        <v>90</v>
      </c>
      <c r="E94" t="str">
        <f t="shared" si="6"/>
        <v>8.56</v>
      </c>
      <c r="F94" s="3">
        <f t="shared" si="7"/>
        <v>85.6</v>
      </c>
      <c r="G94" s="4">
        <f t="shared" si="9"/>
        <v>11682242.990654206</v>
      </c>
      <c r="H94" s="3">
        <f>200/INDEX('[1]US CPI'!$B$2:$M$97, YEAR(A94)-1912, MONTH(A94))</f>
        <v>1.2307692307692308</v>
      </c>
      <c r="I94" s="4">
        <f t="shared" si="10"/>
        <v>6.9773496049737584</v>
      </c>
    </row>
    <row r="95" spans="1:9">
      <c r="A95" s="1">
        <v>35887</v>
      </c>
      <c r="B95">
        <v>6.4</v>
      </c>
      <c r="C95">
        <f t="shared" si="8"/>
        <v>6400</v>
      </c>
      <c r="D95" s="2" t="s">
        <v>91</v>
      </c>
      <c r="E95" t="str">
        <f t="shared" si="6"/>
        <v>7.43</v>
      </c>
      <c r="F95" s="3">
        <f t="shared" si="7"/>
        <v>74.3</v>
      </c>
      <c r="G95" s="4">
        <f t="shared" si="9"/>
        <v>13458950.201884253</v>
      </c>
      <c r="H95" s="3">
        <f>200/INDEX('[1]US CPI'!$B$2:$M$97, YEAR(A95)-1912, MONTH(A95))</f>
        <v>1.2307692307692308</v>
      </c>
      <c r="I95" s="4">
        <f t="shared" si="10"/>
        <v>7.0388345558903369</v>
      </c>
    </row>
    <row r="96" spans="1:9">
      <c r="A96" s="1">
        <v>35887</v>
      </c>
      <c r="B96">
        <v>6.4</v>
      </c>
      <c r="C96">
        <f t="shared" si="8"/>
        <v>6400</v>
      </c>
      <c r="D96" s="2" t="s">
        <v>92</v>
      </c>
      <c r="E96" t="str">
        <f t="shared" si="6"/>
        <v>6.11</v>
      </c>
      <c r="F96" s="3">
        <f t="shared" si="7"/>
        <v>61.1</v>
      </c>
      <c r="G96" s="4">
        <f t="shared" si="9"/>
        <v>16366612.111292962</v>
      </c>
      <c r="H96" s="3">
        <f>200/INDEX('[1]US CPI'!$B$2:$M$97, YEAR(A96)-1912, MONTH(A96))</f>
        <v>1.2307692307692308</v>
      </c>
      <c r="I96" s="4">
        <f t="shared" si="10"/>
        <v>7.1237821594083579</v>
      </c>
    </row>
    <row r="97" spans="1:9">
      <c r="A97" s="1">
        <v>35889</v>
      </c>
      <c r="B97">
        <v>5.2</v>
      </c>
      <c r="C97">
        <f t="shared" si="8"/>
        <v>5200</v>
      </c>
      <c r="D97" s="2" t="s">
        <v>93</v>
      </c>
      <c r="E97" t="str">
        <f t="shared" si="6"/>
        <v>7.72</v>
      </c>
      <c r="F97" s="3">
        <f t="shared" si="7"/>
        <v>77.2</v>
      </c>
      <c r="G97" s="4">
        <f t="shared" si="9"/>
        <v>12953367.875647668</v>
      </c>
      <c r="H97" s="3">
        <f>200/INDEX('[1]US CPI'!$B$2:$M$97, YEAR(A97)-1912, MONTH(A97))</f>
        <v>1.2307692307692308</v>
      </c>
      <c r="I97" s="4">
        <f t="shared" si="10"/>
        <v>7.0222060693151755</v>
      </c>
    </row>
    <row r="98" spans="1:9">
      <c r="A98" s="1">
        <v>35889</v>
      </c>
      <c r="B98">
        <v>4.3</v>
      </c>
      <c r="C98">
        <f t="shared" si="8"/>
        <v>4300</v>
      </c>
      <c r="D98" s="2" t="s">
        <v>94</v>
      </c>
      <c r="E98" t="str">
        <f t="shared" si="6"/>
        <v>7.63</v>
      </c>
      <c r="F98" s="3">
        <f t="shared" si="7"/>
        <v>76.3</v>
      </c>
      <c r="G98" s="4">
        <f t="shared" si="9"/>
        <v>13106159.895150721</v>
      </c>
      <c r="H98" s="3">
        <f>200/INDEX('[1]US CPI'!$B$2:$M$97, YEAR(A98)-1912, MONTH(A98))</f>
        <v>1.2307692307692308</v>
      </c>
      <c r="I98" s="4">
        <f t="shared" si="10"/>
        <v>7.0272988316960312</v>
      </c>
    </row>
    <row r="99" spans="1:9">
      <c r="A99" s="1">
        <v>35889</v>
      </c>
      <c r="B99">
        <v>6.4</v>
      </c>
      <c r="C99">
        <f t="shared" si="8"/>
        <v>6400</v>
      </c>
      <c r="D99" s="2" t="s">
        <v>95</v>
      </c>
      <c r="E99" t="str">
        <f t="shared" si="6"/>
        <v>6.65</v>
      </c>
      <c r="F99" s="3">
        <f t="shared" si="7"/>
        <v>66.5</v>
      </c>
      <c r="G99" s="4">
        <f t="shared" si="9"/>
        <v>15037593.984962406</v>
      </c>
      <c r="H99" s="3">
        <f>200/INDEX('[1]US CPI'!$B$2:$M$97, YEAR(A99)-1912, MONTH(A99))</f>
        <v>1.2307692307692308</v>
      </c>
      <c r="I99" s="4">
        <f t="shared" si="10"/>
        <v>7.0870017243478074</v>
      </c>
    </row>
    <row r="100" spans="1:9">
      <c r="A100" s="1">
        <v>35889</v>
      </c>
      <c r="B100">
        <v>5.2</v>
      </c>
      <c r="C100">
        <f t="shared" si="8"/>
        <v>5200</v>
      </c>
      <c r="D100" s="2" t="s">
        <v>96</v>
      </c>
      <c r="E100" t="str">
        <f t="shared" si="6"/>
        <v>6.63</v>
      </c>
      <c r="F100" s="3">
        <f t="shared" si="7"/>
        <v>66.3</v>
      </c>
      <c r="G100" s="4">
        <f t="shared" si="9"/>
        <v>15082956.259426849</v>
      </c>
      <c r="H100" s="3">
        <f>200/INDEX('[1]US CPI'!$B$2:$M$97, YEAR(A100)-1912, MONTH(A100))</f>
        <v>1.2307692307692308</v>
      </c>
      <c r="I100" s="4">
        <f t="shared" si="10"/>
        <v>7.0883098412461392</v>
      </c>
    </row>
    <row r="101" spans="1:9">
      <c r="A101" s="1">
        <v>35889</v>
      </c>
      <c r="B101">
        <v>9</v>
      </c>
      <c r="C101">
        <f t="shared" si="8"/>
        <v>9000</v>
      </c>
      <c r="D101" s="2" t="s">
        <v>97</v>
      </c>
      <c r="E101" t="str">
        <f t="shared" si="6"/>
        <v>6.38</v>
      </c>
      <c r="F101" s="3">
        <f t="shared" si="7"/>
        <v>63.8</v>
      </c>
      <c r="G101" s="4">
        <f t="shared" si="9"/>
        <v>15673981.191222571</v>
      </c>
      <c r="H101" s="3">
        <f>200/INDEX('[1]US CPI'!$B$2:$M$97, YEAR(A101)-1912, MONTH(A101))</f>
        <v>1.2307692307692308</v>
      </c>
      <c r="I101" s="4">
        <f t="shared" si="10"/>
        <v>7.1050026909297497</v>
      </c>
    </row>
    <row r="102" spans="1:9">
      <c r="A102" s="1">
        <v>35902</v>
      </c>
      <c r="B102">
        <v>4.3</v>
      </c>
      <c r="C102">
        <f t="shared" si="8"/>
        <v>4300</v>
      </c>
      <c r="D102" s="2" t="s">
        <v>98</v>
      </c>
      <c r="E102" t="str">
        <f t="shared" si="6"/>
        <v>7.54</v>
      </c>
      <c r="F102" s="3">
        <f t="shared" si="7"/>
        <v>75.400000000000006</v>
      </c>
      <c r="G102" s="4">
        <f t="shared" si="9"/>
        <v>13262599.469496021</v>
      </c>
      <c r="H102" s="3">
        <f>200/INDEX('[1]US CPI'!$B$2:$M$97, YEAR(A102)-1912, MONTH(A102))</f>
        <v>1.2307692307692308</v>
      </c>
      <c r="I102" s="4">
        <f t="shared" si="10"/>
        <v>7.0324520237811381</v>
      </c>
    </row>
    <row r="103" spans="1:9">
      <c r="A103" s="1">
        <v>35902</v>
      </c>
      <c r="B103">
        <v>5.2</v>
      </c>
      <c r="C103">
        <f t="shared" si="8"/>
        <v>5200</v>
      </c>
      <c r="D103" s="2" t="s">
        <v>99</v>
      </c>
      <c r="E103" t="str">
        <f t="shared" si="6"/>
        <v>7.32</v>
      </c>
      <c r="F103" s="3">
        <f t="shared" si="7"/>
        <v>73.2</v>
      </c>
      <c r="G103" s="4">
        <f t="shared" si="9"/>
        <v>13661202.185792349</v>
      </c>
      <c r="H103" s="3">
        <f>200/INDEX('[1]US CPI'!$B$2:$M$97, YEAR(A103)-1912, MONTH(A103))</f>
        <v>1.2307692307692308</v>
      </c>
      <c r="I103" s="4">
        <f t="shared" si="10"/>
        <v>7.0453122885925197</v>
      </c>
    </row>
    <row r="104" spans="1:9">
      <c r="A104" s="1">
        <v>35902</v>
      </c>
      <c r="B104">
        <v>6.4</v>
      </c>
      <c r="C104">
        <f t="shared" si="8"/>
        <v>6400</v>
      </c>
      <c r="D104" s="2" t="s">
        <v>100</v>
      </c>
      <c r="E104" t="str">
        <f t="shared" si="6"/>
        <v>6.61</v>
      </c>
      <c r="F104" s="3">
        <f t="shared" si="7"/>
        <v>66.099999999999994</v>
      </c>
      <c r="G104" s="4">
        <f t="shared" si="9"/>
        <v>15128593.040847203</v>
      </c>
      <c r="H104" s="3">
        <f>200/INDEX('[1]US CPI'!$B$2:$M$97, YEAR(A104)-1912, MONTH(A104))</f>
        <v>1.2307692307692308</v>
      </c>
      <c r="I104" s="4">
        <f t="shared" si="10"/>
        <v>7.0896219101652722</v>
      </c>
    </row>
    <row r="105" spans="1:9">
      <c r="A105" s="1">
        <v>35917</v>
      </c>
      <c r="B105">
        <v>6.4</v>
      </c>
      <c r="C105">
        <f t="shared" si="8"/>
        <v>6400</v>
      </c>
      <c r="D105" s="2" t="s">
        <v>101</v>
      </c>
      <c r="E105" t="str">
        <f t="shared" si="6"/>
        <v>6.29</v>
      </c>
      <c r="F105" s="3">
        <f t="shared" si="7"/>
        <v>62.9</v>
      </c>
      <c r="G105" s="4">
        <f t="shared" si="9"/>
        <v>15898251.192368839</v>
      </c>
      <c r="H105" s="3">
        <f>200/INDEX('[1]US CPI'!$B$2:$M$97, YEAR(A105)-1912, MONTH(A105))</f>
        <v>1.2285012285012284</v>
      </c>
      <c r="I105" s="4">
        <f t="shared" si="10"/>
        <v>7.1119737594439325</v>
      </c>
    </row>
    <row r="106" spans="1:9">
      <c r="A106" s="1">
        <v>35924</v>
      </c>
      <c r="B106">
        <v>6.4</v>
      </c>
      <c r="C106">
        <f t="shared" si="8"/>
        <v>6400</v>
      </c>
      <c r="D106" s="2" t="s">
        <v>102</v>
      </c>
      <c r="E106" t="str">
        <f t="shared" si="6"/>
        <v>5.93</v>
      </c>
      <c r="F106" s="3">
        <f t="shared" si="7"/>
        <v>59.3</v>
      </c>
      <c r="G106" s="4">
        <f t="shared" si="9"/>
        <v>16863406.408094436</v>
      </c>
      <c r="H106" s="3">
        <f>200/INDEX('[1]US CPI'!$B$2:$M$97, YEAR(A106)-1912, MONTH(A106))</f>
        <v>1.2285012285012284</v>
      </c>
      <c r="I106" s="4">
        <f t="shared" si="10"/>
        <v>7.1375697115249386</v>
      </c>
    </row>
    <row r="107" spans="1:9">
      <c r="A107" s="1">
        <v>35926</v>
      </c>
      <c r="B107">
        <v>3.2</v>
      </c>
      <c r="C107">
        <f t="shared" si="8"/>
        <v>3200</v>
      </c>
      <c r="D107" s="2" t="s">
        <v>103</v>
      </c>
      <c r="E107" t="str">
        <f t="shared" si="6"/>
        <v>8.16</v>
      </c>
      <c r="F107" s="3">
        <f t="shared" si="7"/>
        <v>81.599999999999994</v>
      </c>
      <c r="G107" s="4">
        <f t="shared" si="9"/>
        <v>12254901.960784314</v>
      </c>
      <c r="H107" s="3">
        <f>200/INDEX('[1]US CPI'!$B$2:$M$97, YEAR(A107)-1912, MONTH(A107))</f>
        <v>1.2285012285012284</v>
      </c>
      <c r="I107" s="4">
        <f t="shared" si="10"/>
        <v>6.9989342461353399</v>
      </c>
    </row>
    <row r="108" spans="1:9">
      <c r="A108" s="1">
        <v>35926</v>
      </c>
      <c r="B108">
        <v>4.3</v>
      </c>
      <c r="C108">
        <f t="shared" si="8"/>
        <v>4300</v>
      </c>
      <c r="D108" s="2" t="s">
        <v>104</v>
      </c>
      <c r="E108" t="str">
        <f t="shared" si="6"/>
        <v>6.87</v>
      </c>
      <c r="F108" s="3">
        <f t="shared" si="7"/>
        <v>68.7</v>
      </c>
      <c r="G108" s="4">
        <f t="shared" si="9"/>
        <v>14556040.756914118</v>
      </c>
      <c r="H108" s="3">
        <f>200/INDEX('[1]US CPI'!$B$2:$M$97, YEAR(A108)-1912, MONTH(A108))</f>
        <v>1.2285012285012284</v>
      </c>
      <c r="I108" s="4">
        <f t="shared" si="10"/>
        <v>7.0736676678296506</v>
      </c>
    </row>
    <row r="109" spans="1:9">
      <c r="A109" s="1">
        <v>35926</v>
      </c>
      <c r="B109">
        <v>5.2</v>
      </c>
      <c r="C109">
        <f t="shared" si="8"/>
        <v>5200</v>
      </c>
      <c r="D109" s="2" t="s">
        <v>100</v>
      </c>
      <c r="E109" t="str">
        <f t="shared" si="6"/>
        <v>6.61</v>
      </c>
      <c r="F109" s="3">
        <f t="shared" si="7"/>
        <v>66.099999999999994</v>
      </c>
      <c r="G109" s="4">
        <f t="shared" si="9"/>
        <v>15128593.040847203</v>
      </c>
      <c r="H109" s="3">
        <f>200/INDEX('[1]US CPI'!$B$2:$M$97, YEAR(A109)-1912, MONTH(A109))</f>
        <v>1.2285012285012284</v>
      </c>
      <c r="I109" s="4">
        <f t="shared" si="10"/>
        <v>7.090422945403561</v>
      </c>
    </row>
    <row r="110" spans="1:9">
      <c r="A110" s="1">
        <v>35926</v>
      </c>
      <c r="B110">
        <v>6.4</v>
      </c>
      <c r="C110">
        <f t="shared" si="8"/>
        <v>6400</v>
      </c>
      <c r="D110" s="2" t="s">
        <v>105</v>
      </c>
      <c r="E110" t="str">
        <f t="shared" si="6"/>
        <v>5.89</v>
      </c>
      <c r="F110" s="3">
        <f t="shared" si="7"/>
        <v>58.9</v>
      </c>
      <c r="G110" s="4">
        <f t="shared" si="9"/>
        <v>16977928.692699492</v>
      </c>
      <c r="H110" s="3">
        <f>200/INDEX('[1]US CPI'!$B$2:$M$97, YEAR(A110)-1912, MONTH(A110))</f>
        <v>1.2285012285012284</v>
      </c>
      <c r="I110" s="4">
        <f t="shared" si="10"/>
        <v>7.1405091101020997</v>
      </c>
    </row>
    <row r="111" spans="1:9">
      <c r="A111" s="1">
        <v>35952</v>
      </c>
      <c r="B111">
        <v>5.7</v>
      </c>
      <c r="C111">
        <f t="shared" si="8"/>
        <v>5700</v>
      </c>
      <c r="D111" s="2" t="s">
        <v>106</v>
      </c>
      <c r="E111" t="str">
        <f t="shared" si="6"/>
        <v>6.05</v>
      </c>
      <c r="F111" s="3">
        <f t="shared" si="7"/>
        <v>60.5</v>
      </c>
      <c r="G111" s="4">
        <f t="shared" si="9"/>
        <v>16528925.61983471</v>
      </c>
      <c r="H111" s="3">
        <f>200/INDEX('[1]US CPI'!$B$2:$M$97, YEAR(A111)-1912, MONTH(A111))</f>
        <v>1.2269938650306749</v>
      </c>
      <c r="I111" s="4">
        <f t="shared" si="10"/>
        <v>7.1294022340875074</v>
      </c>
    </row>
    <row r="112" spans="1:9">
      <c r="A112" s="1">
        <v>35958</v>
      </c>
      <c r="B112">
        <v>4.3</v>
      </c>
      <c r="C112">
        <f t="shared" si="8"/>
        <v>4300</v>
      </c>
      <c r="D112" s="2" t="s">
        <v>107</v>
      </c>
      <c r="E112" t="str">
        <f t="shared" si="6"/>
        <v>6.10</v>
      </c>
      <c r="F112" s="3">
        <f t="shared" si="7"/>
        <v>61</v>
      </c>
      <c r="G112" s="4">
        <f t="shared" si="9"/>
        <v>16393442.62295082</v>
      </c>
      <c r="H112" s="3">
        <f>200/INDEX('[1]US CPI'!$B$2:$M$97, YEAR(A112)-1912, MONTH(A112))</f>
        <v>1.2269938650306749</v>
      </c>
      <c r="I112" s="4">
        <f t="shared" si="10"/>
        <v>7.1258277737292097</v>
      </c>
    </row>
    <row r="113" spans="1:9">
      <c r="A113" s="1">
        <v>35958</v>
      </c>
      <c r="B113">
        <v>6.4</v>
      </c>
      <c r="C113">
        <f t="shared" si="8"/>
        <v>6400</v>
      </c>
      <c r="D113" s="2" t="s">
        <v>108</v>
      </c>
      <c r="E113" t="str">
        <f t="shared" si="6"/>
        <v>5.35</v>
      </c>
      <c r="F113" s="3">
        <f t="shared" si="7"/>
        <v>53.5</v>
      </c>
      <c r="G113" s="4">
        <f t="shared" si="9"/>
        <v>18691588.78504673</v>
      </c>
      <c r="H113" s="3">
        <f>200/INDEX('[1]US CPI'!$B$2:$M$97, YEAR(A113)-1912, MONTH(A113))</f>
        <v>1.2269938650306749</v>
      </c>
      <c r="I113" s="4">
        <f t="shared" si="10"/>
        <v>7.1828038267187484</v>
      </c>
    </row>
    <row r="114" spans="1:9">
      <c r="A114" s="1">
        <v>35991</v>
      </c>
      <c r="B114">
        <v>5.2</v>
      </c>
      <c r="C114">
        <f t="shared" si="8"/>
        <v>5200</v>
      </c>
      <c r="D114" s="2" t="s">
        <v>109</v>
      </c>
      <c r="E114" t="str">
        <f t="shared" si="6"/>
        <v>5.51</v>
      </c>
      <c r="F114" s="3">
        <f t="shared" si="7"/>
        <v>55.1</v>
      </c>
      <c r="G114" s="4">
        <f t="shared" si="9"/>
        <v>18148820.326678764</v>
      </c>
      <c r="H114" s="3">
        <f>200/INDEX('[1]US CPI'!$B$2:$M$97, YEAR(A114)-1912, MONTH(A114))</f>
        <v>1.2254901960784315</v>
      </c>
      <c r="I114" s="4">
        <f t="shared" si="10"/>
        <v>7.1705385599020763</v>
      </c>
    </row>
    <row r="115" spans="1:9">
      <c r="A115" s="1">
        <v>36007</v>
      </c>
      <c r="B115">
        <v>5.0999999999999996</v>
      </c>
      <c r="C115">
        <f t="shared" si="8"/>
        <v>5100</v>
      </c>
      <c r="D115" s="2" t="s">
        <v>110</v>
      </c>
      <c r="E115" t="str">
        <f t="shared" si="6"/>
        <v>5.91</v>
      </c>
      <c r="F115" s="3">
        <f t="shared" si="7"/>
        <v>59.1</v>
      </c>
      <c r="G115" s="4">
        <f t="shared" si="9"/>
        <v>16920473.773265652</v>
      </c>
      <c r="H115" s="3">
        <f>200/INDEX('[1]US CPI'!$B$2:$M$97, YEAR(A115)-1912, MONTH(A115))</f>
        <v>1.2254901960784315</v>
      </c>
      <c r="I115" s="4">
        <f t="shared" si="10"/>
        <v>7.1401026778726058</v>
      </c>
    </row>
    <row r="116" spans="1:9">
      <c r="A116" s="1">
        <v>36007</v>
      </c>
      <c r="B116">
        <v>5.2</v>
      </c>
      <c r="C116">
        <f t="shared" si="8"/>
        <v>5200</v>
      </c>
      <c r="D116" s="2" t="s">
        <v>111</v>
      </c>
      <c r="E116" t="str">
        <f t="shared" si="6"/>
        <v>5.57</v>
      </c>
      <c r="F116" s="3">
        <f t="shared" si="7"/>
        <v>55.7</v>
      </c>
      <c r="G116" s="4">
        <f t="shared" si="9"/>
        <v>17953321.364452422</v>
      </c>
      <c r="H116" s="3">
        <f>200/INDEX('[1]US CPI'!$B$2:$M$97, YEAR(A116)-1912, MONTH(A116))</f>
        <v>1.2254901960784315</v>
      </c>
      <c r="I116" s="4">
        <f t="shared" si="10"/>
        <v>7.1658349635801324</v>
      </c>
    </row>
    <row r="117" spans="1:9">
      <c r="A117" s="1">
        <v>36007</v>
      </c>
      <c r="B117">
        <v>6.4</v>
      </c>
      <c r="C117">
        <f t="shared" si="8"/>
        <v>6400</v>
      </c>
      <c r="D117" s="2" t="s">
        <v>112</v>
      </c>
      <c r="E117" t="str">
        <f t="shared" si="6"/>
        <v>5.28</v>
      </c>
      <c r="F117" s="3">
        <f t="shared" si="7"/>
        <v>52.8</v>
      </c>
      <c r="G117" s="4">
        <f t="shared" si="9"/>
        <v>18939393.939393941</v>
      </c>
      <c r="H117" s="3">
        <f>200/INDEX('[1]US CPI'!$B$2:$M$97, YEAR(A117)-1912, MONTH(A117))</f>
        <v>1.2254901960784315</v>
      </c>
      <c r="I117" s="4">
        <f t="shared" si="10"/>
        <v>7.1890562362200487</v>
      </c>
    </row>
    <row r="118" spans="1:9">
      <c r="A118" s="1">
        <v>36007</v>
      </c>
      <c r="B118">
        <v>8.4</v>
      </c>
      <c r="C118">
        <f t="shared" si="8"/>
        <v>8400</v>
      </c>
      <c r="D118" s="2" t="s">
        <v>113</v>
      </c>
      <c r="E118" t="str">
        <f t="shared" si="6"/>
        <v>5.23</v>
      </c>
      <c r="F118" s="3">
        <f t="shared" si="7"/>
        <v>52.3</v>
      </c>
      <c r="G118" s="4">
        <f t="shared" si="9"/>
        <v>19120458.891013384</v>
      </c>
      <c r="H118" s="3">
        <f>200/INDEX('[1]US CPI'!$B$2:$M$97, YEAR(A118)-1912, MONTH(A118))</f>
        <v>1.2254901960784315</v>
      </c>
      <c r="I118" s="4">
        <f t="shared" si="10"/>
        <v>7.1931884698865867</v>
      </c>
    </row>
    <row r="119" spans="1:9">
      <c r="A119" s="1">
        <v>36007</v>
      </c>
      <c r="B119">
        <v>6.4</v>
      </c>
      <c r="C119">
        <f t="shared" si="8"/>
        <v>6400</v>
      </c>
      <c r="D119" s="2" t="s">
        <v>113</v>
      </c>
      <c r="E119" t="str">
        <f t="shared" si="6"/>
        <v>5.23</v>
      </c>
      <c r="F119" s="3">
        <f t="shared" si="7"/>
        <v>52.3</v>
      </c>
      <c r="G119" s="4">
        <f t="shared" si="9"/>
        <v>19120458.891013384</v>
      </c>
      <c r="H119" s="3">
        <f>200/INDEX('[1]US CPI'!$B$2:$M$97, YEAR(A119)-1912, MONTH(A119))</f>
        <v>1.2254901960784315</v>
      </c>
      <c r="I119" s="4">
        <f t="shared" si="10"/>
        <v>7.1931884698865867</v>
      </c>
    </row>
    <row r="120" spans="1:9">
      <c r="A120" s="1">
        <v>36008</v>
      </c>
      <c r="B120">
        <v>4</v>
      </c>
      <c r="C120">
        <f t="shared" si="8"/>
        <v>4000</v>
      </c>
      <c r="D120" s="2" t="s">
        <v>114</v>
      </c>
      <c r="E120" t="str">
        <f t="shared" si="6"/>
        <v>5.46</v>
      </c>
      <c r="F120" s="3">
        <f t="shared" si="7"/>
        <v>54.6</v>
      </c>
      <c r="G120" s="4">
        <f t="shared" si="9"/>
        <v>18315018.315018315</v>
      </c>
      <c r="H120" s="3">
        <f>200/INDEX('[1]US CPI'!$B$2:$M$97, YEAR(A120)-1912, MONTH(A120))</f>
        <v>1.2239902080783354</v>
      </c>
      <c r="I120" s="4">
        <f t="shared" si="10"/>
        <v>7.1750294138276782</v>
      </c>
    </row>
    <row r="121" spans="1:9">
      <c r="A121" s="1">
        <v>36013</v>
      </c>
      <c r="B121">
        <v>5.0999999999999996</v>
      </c>
      <c r="C121">
        <f t="shared" si="8"/>
        <v>5100</v>
      </c>
      <c r="D121" s="2" t="s">
        <v>115</v>
      </c>
      <c r="E121" t="str">
        <f t="shared" si="6"/>
        <v>4.64</v>
      </c>
      <c r="F121" s="3">
        <f t="shared" si="7"/>
        <v>46.4</v>
      </c>
      <c r="G121" s="4">
        <f t="shared" si="9"/>
        <v>21551724.137931034</v>
      </c>
      <c r="H121" s="3">
        <f>200/INDEX('[1]US CPI'!$B$2:$M$97, YEAR(A121)-1912, MONTH(A121))</f>
        <v>1.2239902080783354</v>
      </c>
      <c r="I121" s="4">
        <f t="shared" si="10"/>
        <v>7.2457040759775344</v>
      </c>
    </row>
    <row r="122" spans="1:9">
      <c r="A122" s="1">
        <v>36021</v>
      </c>
      <c r="B122">
        <v>6.4</v>
      </c>
      <c r="C122">
        <f t="shared" si="8"/>
        <v>6400</v>
      </c>
      <c r="D122" s="2" t="s">
        <v>116</v>
      </c>
      <c r="E122" t="str">
        <f t="shared" ref="E122:E185" si="11">MID(D122, 1, 4)</f>
        <v>5.19</v>
      </c>
      <c r="F122" s="3">
        <f t="shared" si="7"/>
        <v>51.9</v>
      </c>
      <c r="G122" s="4">
        <f t="shared" si="9"/>
        <v>19267822.736030828</v>
      </c>
      <c r="H122" s="3">
        <f>200/INDEX('[1]US CPI'!$B$2:$M$97, YEAR(A122)-1912, MONTH(A122))</f>
        <v>1.2239902080783354</v>
      </c>
      <c r="I122" s="4">
        <f t="shared" si="10"/>
        <v>7.1970546986839574</v>
      </c>
    </row>
    <row r="123" spans="1:9">
      <c r="A123" s="1">
        <v>36033</v>
      </c>
      <c r="B123">
        <v>6.4</v>
      </c>
      <c r="C123">
        <f t="shared" si="8"/>
        <v>6400</v>
      </c>
      <c r="D123" s="2" t="s">
        <v>117</v>
      </c>
      <c r="E123" t="str">
        <f t="shared" si="11"/>
        <v>5.03</v>
      </c>
      <c r="F123" s="3">
        <f t="shared" ref="F123:F186" si="12">E123*1000/100</f>
        <v>50.3</v>
      </c>
      <c r="G123" s="4">
        <f t="shared" si="9"/>
        <v>19880715.705765408</v>
      </c>
      <c r="H123" s="3">
        <f>200/INDEX('[1]US CPI'!$B$2:$M$97, YEAR(A123)-1912, MONTH(A123))</f>
        <v>1.2239902080783354</v>
      </c>
      <c r="I123" s="4">
        <f t="shared" si="10"/>
        <v>7.2106540714764877</v>
      </c>
    </row>
    <row r="124" spans="1:9">
      <c r="A124" s="1">
        <v>36039</v>
      </c>
      <c r="B124">
        <v>8.4</v>
      </c>
      <c r="C124">
        <f t="shared" si="8"/>
        <v>8400</v>
      </c>
      <c r="D124" s="2" t="s">
        <v>118</v>
      </c>
      <c r="E124" t="str">
        <f t="shared" si="11"/>
        <v>5.20</v>
      </c>
      <c r="F124" s="3">
        <f t="shared" si="12"/>
        <v>52</v>
      </c>
      <c r="G124" s="4">
        <f t="shared" si="9"/>
        <v>19230769.230769232</v>
      </c>
      <c r="H124" s="3">
        <f>200/INDEX('[1]US CPI'!$B$2:$M$97, YEAR(A124)-1912, MONTH(A124))</f>
        <v>1.2224938875305624</v>
      </c>
      <c r="I124" s="4">
        <f t="shared" si="10"/>
        <v>7.1967499600365237</v>
      </c>
    </row>
    <row r="125" spans="1:9">
      <c r="A125" s="1">
        <v>36039</v>
      </c>
      <c r="B125">
        <v>6.8</v>
      </c>
      <c r="C125">
        <f t="shared" si="8"/>
        <v>6800</v>
      </c>
      <c r="D125" s="2" t="s">
        <v>119</v>
      </c>
      <c r="E125" t="str">
        <f t="shared" si="11"/>
        <v>4.74</v>
      </c>
      <c r="F125" s="3">
        <f t="shared" si="12"/>
        <v>47.4</v>
      </c>
      <c r="G125" s="4">
        <f t="shared" si="9"/>
        <v>21097046.413502112</v>
      </c>
      <c r="H125" s="3">
        <f>200/INDEX('[1]US CPI'!$B$2:$M$97, YEAR(A125)-1912, MONTH(A125))</f>
        <v>1.2224938875305624</v>
      </c>
      <c r="I125" s="4">
        <f t="shared" si="10"/>
        <v>7.2369749619972383</v>
      </c>
    </row>
    <row r="126" spans="1:9">
      <c r="A126" s="1">
        <v>36048</v>
      </c>
      <c r="B126">
        <v>5.0999999999999996</v>
      </c>
      <c r="C126">
        <f t="shared" si="8"/>
        <v>5100</v>
      </c>
      <c r="D126" s="2" t="s">
        <v>120</v>
      </c>
      <c r="E126" t="str">
        <f t="shared" si="11"/>
        <v>4.79</v>
      </c>
      <c r="F126" s="3">
        <f t="shared" si="12"/>
        <v>47.9</v>
      </c>
      <c r="G126" s="4">
        <f t="shared" si="9"/>
        <v>20876826.722338207</v>
      </c>
      <c r="H126" s="3">
        <f>200/INDEX('[1]US CPI'!$B$2:$M$97, YEAR(A126)-1912, MONTH(A126))</f>
        <v>1.2224938875305624</v>
      </c>
      <c r="I126" s="4">
        <f t="shared" si="10"/>
        <v>7.2324177902567595</v>
      </c>
    </row>
    <row r="127" spans="1:9">
      <c r="A127" s="1">
        <v>36069</v>
      </c>
      <c r="B127">
        <v>6.4</v>
      </c>
      <c r="C127">
        <f t="shared" si="8"/>
        <v>6400</v>
      </c>
      <c r="D127" s="2" t="s">
        <v>121</v>
      </c>
      <c r="E127" t="str">
        <f t="shared" si="11"/>
        <v>4.26</v>
      </c>
      <c r="F127" s="3">
        <f t="shared" si="12"/>
        <v>42.6</v>
      </c>
      <c r="G127" s="4">
        <f t="shared" si="9"/>
        <v>23474178.403755866</v>
      </c>
      <c r="H127" s="3">
        <f>200/INDEX('[1]US CPI'!$B$2:$M$97, YEAR(A127)-1912, MONTH(A127))</f>
        <v>1.2195121951219512</v>
      </c>
      <c r="I127" s="4">
        <f t="shared" si="10"/>
        <v>7.2844042532809974</v>
      </c>
    </row>
    <row r="128" spans="1:9">
      <c r="A128" s="1">
        <v>36203</v>
      </c>
      <c r="B128">
        <v>8</v>
      </c>
      <c r="C128">
        <f t="shared" si="8"/>
        <v>8000</v>
      </c>
      <c r="D128" s="2" t="s">
        <v>122</v>
      </c>
      <c r="E128" t="str">
        <f t="shared" si="11"/>
        <v>4.31</v>
      </c>
      <c r="F128" s="3">
        <f t="shared" si="12"/>
        <v>43.1</v>
      </c>
      <c r="G128" s="4">
        <f t="shared" si="9"/>
        <v>23201856.148491878</v>
      </c>
      <c r="H128" s="3">
        <f>200/INDEX('[1]US CPI'!$B$2:$M$97, YEAR(A128)-1912, MONTH(A128))</f>
        <v>1.21580547112462</v>
      </c>
      <c r="I128" s="4">
        <f t="shared" si="10"/>
        <v>7.28065863646128</v>
      </c>
    </row>
    <row r="129" spans="1:9">
      <c r="A129" s="1">
        <v>36217</v>
      </c>
      <c r="B129">
        <v>8.4</v>
      </c>
      <c r="C129">
        <f t="shared" si="8"/>
        <v>8400</v>
      </c>
      <c r="D129" s="2" t="s">
        <v>123</v>
      </c>
      <c r="E129" t="str">
        <f t="shared" si="11"/>
        <v>3.77</v>
      </c>
      <c r="F129" s="3">
        <f t="shared" si="12"/>
        <v>37.700000000000003</v>
      </c>
      <c r="G129" s="4">
        <f t="shared" si="9"/>
        <v>26525198.938992042</v>
      </c>
      <c r="H129" s="3">
        <f>200/INDEX('[1]US CPI'!$B$2:$M$97, YEAR(A129)-1912, MONTH(A129))</f>
        <v>1.21580547112462</v>
      </c>
      <c r="I129" s="4">
        <f t="shared" si="10"/>
        <v>7.3387945564162189</v>
      </c>
    </row>
    <row r="130" spans="1:9">
      <c r="A130" s="1">
        <v>36217</v>
      </c>
      <c r="B130">
        <v>8</v>
      </c>
      <c r="C130">
        <f t="shared" si="8"/>
        <v>8000</v>
      </c>
      <c r="D130" s="2" t="s">
        <v>124</v>
      </c>
      <c r="E130" t="str">
        <f t="shared" si="11"/>
        <v>3.65</v>
      </c>
      <c r="F130" s="3">
        <f t="shared" si="12"/>
        <v>36.5</v>
      </c>
      <c r="G130" s="4">
        <f t="shared" si="9"/>
        <v>27397260.273972604</v>
      </c>
      <c r="H130" s="3">
        <f>200/INDEX('[1]US CPI'!$B$2:$M$97, YEAR(A130)-1912, MONTH(A130))</f>
        <v>1.21580547112462</v>
      </c>
      <c r="I130" s="4">
        <f t="shared" si="10"/>
        <v>7.3528430421655369</v>
      </c>
    </row>
    <row r="131" spans="1:9">
      <c r="A131" s="1">
        <v>36218</v>
      </c>
      <c r="B131">
        <v>19.2</v>
      </c>
      <c r="C131">
        <f t="shared" si="8"/>
        <v>19200</v>
      </c>
      <c r="D131" s="2" t="s">
        <v>125</v>
      </c>
      <c r="E131" t="str">
        <f t="shared" si="11"/>
        <v>3.07</v>
      </c>
      <c r="F131" s="3">
        <f t="shared" si="12"/>
        <v>30.7</v>
      </c>
      <c r="G131" s="4">
        <f t="shared" si="9"/>
        <v>32573289.902280129</v>
      </c>
      <c r="H131" s="3">
        <f>200/INDEX('[1]US CPI'!$B$2:$M$97, YEAR(A131)-1912, MONTH(A131))</f>
        <v>1.21580547112462</v>
      </c>
      <c r="I131" s="4">
        <f t="shared" si="10"/>
        <v>7.4279975311448254</v>
      </c>
    </row>
    <row r="132" spans="1:9">
      <c r="A132" s="1">
        <v>36220</v>
      </c>
      <c r="B132">
        <v>8.4</v>
      </c>
      <c r="C132">
        <f t="shared" si="8"/>
        <v>8400</v>
      </c>
      <c r="D132" s="2" t="s">
        <v>126</v>
      </c>
      <c r="E132" t="str">
        <f t="shared" si="11"/>
        <v>3.46</v>
      </c>
      <c r="F132" s="3">
        <f t="shared" si="12"/>
        <v>34.6</v>
      </c>
      <c r="G132" s="4">
        <f t="shared" si="9"/>
        <v>28901734.10404624</v>
      </c>
      <c r="H132" s="3">
        <f>200/INDEX('[1]US CPI'!$B$2:$M$97, YEAR(A132)-1912, MONTH(A132))</f>
        <v>1.2121212121212122</v>
      </c>
      <c r="I132" s="4">
        <f t="shared" si="10"/>
        <v>7.3773778497571483</v>
      </c>
    </row>
    <row r="133" spans="1:9">
      <c r="A133" s="1">
        <v>36220</v>
      </c>
      <c r="B133">
        <v>10.199999999999999</v>
      </c>
      <c r="C133">
        <f t="shared" si="8"/>
        <v>10200</v>
      </c>
      <c r="D133" s="2" t="s">
        <v>127</v>
      </c>
      <c r="E133" t="str">
        <f t="shared" si="11"/>
        <v>3.37</v>
      </c>
      <c r="F133" s="3">
        <f t="shared" si="12"/>
        <v>33.700000000000003</v>
      </c>
      <c r="G133" s="4">
        <f t="shared" si="9"/>
        <v>29673590.504451036</v>
      </c>
      <c r="H133" s="3">
        <f>200/INDEX('[1]US CPI'!$B$2:$M$97, YEAR(A133)-1912, MONTH(A133))</f>
        <v>1.2121212121212122</v>
      </c>
      <c r="I133" s="4">
        <f t="shared" si="10"/>
        <v>7.388824047678586</v>
      </c>
    </row>
    <row r="134" spans="1:9">
      <c r="A134" s="1">
        <v>36222</v>
      </c>
      <c r="B134">
        <v>8.4</v>
      </c>
      <c r="C134">
        <f t="shared" ref="C134:C197" si="13">B134*1000</f>
        <v>8400</v>
      </c>
      <c r="D134" s="2" t="s">
        <v>128</v>
      </c>
      <c r="E134" t="str">
        <f t="shared" si="11"/>
        <v>3.22</v>
      </c>
      <c r="F134" s="3">
        <f t="shared" si="12"/>
        <v>32.200000000000003</v>
      </c>
      <c r="G134" s="4">
        <f t="shared" ref="G134:G197" si="14">1000000000/F134</f>
        <v>31055900.621118009</v>
      </c>
      <c r="H134" s="3">
        <f>200/INDEX('[1]US CPI'!$B$2:$M$97, YEAR(A134)-1912, MONTH(A134))</f>
        <v>1.2121212121212122</v>
      </c>
      <c r="I134" s="4">
        <f t="shared" ref="I134:I197" si="15">LOG(G134/H134)</f>
        <v>7.4085980768540942</v>
      </c>
    </row>
    <row r="135" spans="1:9">
      <c r="A135" s="1">
        <v>36222</v>
      </c>
      <c r="B135">
        <v>10.199999999999999</v>
      </c>
      <c r="C135">
        <f t="shared" si="13"/>
        <v>10200</v>
      </c>
      <c r="D135" s="2" t="s">
        <v>129</v>
      </c>
      <c r="E135" t="str">
        <f t="shared" si="11"/>
        <v>3.21</v>
      </c>
      <c r="F135" s="3">
        <f t="shared" si="12"/>
        <v>32.1</v>
      </c>
      <c r="G135" s="4">
        <f t="shared" si="14"/>
        <v>31152647.975077879</v>
      </c>
      <c r="H135" s="3">
        <f>200/INDEX('[1]US CPI'!$B$2:$M$97, YEAR(A135)-1912, MONTH(A135))</f>
        <v>1.2121212121212122</v>
      </c>
      <c r="I135" s="4">
        <f t="shared" si="15"/>
        <v>7.4099489161450531</v>
      </c>
    </row>
    <row r="136" spans="1:9">
      <c r="A136" s="1">
        <v>36251</v>
      </c>
      <c r="B136">
        <v>10.199999999999999</v>
      </c>
      <c r="C136">
        <f t="shared" si="13"/>
        <v>10200</v>
      </c>
      <c r="D136" s="2" t="s">
        <v>130</v>
      </c>
      <c r="E136" t="str">
        <f t="shared" si="11"/>
        <v>3.15</v>
      </c>
      <c r="F136" s="3">
        <f t="shared" si="12"/>
        <v>31.5</v>
      </c>
      <c r="G136" s="4">
        <f t="shared" si="14"/>
        <v>31746031.746031746</v>
      </c>
      <c r="H136" s="3">
        <f>200/INDEX('[1]US CPI'!$B$2:$M$97, YEAR(A136)-1912, MONTH(A136))</f>
        <v>1.2033694344163659</v>
      </c>
      <c r="I136" s="4">
        <f t="shared" si="15"/>
        <v>7.4212904699945108</v>
      </c>
    </row>
    <row r="137" spans="1:9">
      <c r="A137" s="1">
        <v>36251</v>
      </c>
      <c r="B137">
        <v>8.4</v>
      </c>
      <c r="C137">
        <f t="shared" si="13"/>
        <v>8400</v>
      </c>
      <c r="D137" s="2" t="s">
        <v>131</v>
      </c>
      <c r="E137" t="str">
        <f t="shared" si="11"/>
        <v>3.14</v>
      </c>
      <c r="F137" s="3">
        <f t="shared" si="12"/>
        <v>31.4</v>
      </c>
      <c r="G137" s="4">
        <f t="shared" si="14"/>
        <v>31847133.757961784</v>
      </c>
      <c r="H137" s="3">
        <f>200/INDEX('[1]US CPI'!$B$2:$M$97, YEAR(A137)-1912, MONTH(A137))</f>
        <v>1.2033694344163659</v>
      </c>
      <c r="I137" s="4">
        <f t="shared" si="15"/>
        <v>7.4226713757108964</v>
      </c>
    </row>
    <row r="138" spans="1:9">
      <c r="A138" s="1">
        <v>36301</v>
      </c>
      <c r="B138">
        <v>6.4</v>
      </c>
      <c r="C138">
        <f t="shared" si="13"/>
        <v>6400</v>
      </c>
      <c r="D138" s="2" t="s">
        <v>132</v>
      </c>
      <c r="E138" t="str">
        <f t="shared" si="11"/>
        <v>3.23</v>
      </c>
      <c r="F138" s="3">
        <f t="shared" si="12"/>
        <v>32.299999999999997</v>
      </c>
      <c r="G138" s="4">
        <f t="shared" si="14"/>
        <v>30959752.321981426</v>
      </c>
      <c r="H138" s="3">
        <f>200/INDEX('[1]US CPI'!$B$2:$M$97, YEAR(A138)-1912, MONTH(A138))</f>
        <v>1.2033694344163659</v>
      </c>
      <c r="I138" s="4">
        <f t="shared" si="15"/>
        <v>7.4103985014530078</v>
      </c>
    </row>
    <row r="139" spans="1:9">
      <c r="A139" s="1">
        <v>36307</v>
      </c>
      <c r="B139">
        <v>10.199999999999999</v>
      </c>
      <c r="C139">
        <f t="shared" si="13"/>
        <v>10200</v>
      </c>
      <c r="D139" s="2" t="s">
        <v>133</v>
      </c>
      <c r="E139" t="str">
        <f t="shared" si="11"/>
        <v>2.76</v>
      </c>
      <c r="F139" s="3">
        <f t="shared" si="12"/>
        <v>27.6</v>
      </c>
      <c r="G139" s="4">
        <f t="shared" si="14"/>
        <v>36231884.057971016</v>
      </c>
      <c r="H139" s="3">
        <f>200/INDEX('[1]US CPI'!$B$2:$M$97, YEAR(A139)-1912, MONTH(A139))</f>
        <v>1.2033694344163659</v>
      </c>
      <c r="I139" s="4">
        <f t="shared" si="15"/>
        <v>7.4786919417188935</v>
      </c>
    </row>
    <row r="140" spans="1:9">
      <c r="A140" s="1">
        <v>36307</v>
      </c>
      <c r="B140">
        <v>8.4</v>
      </c>
      <c r="C140">
        <f t="shared" si="13"/>
        <v>8400</v>
      </c>
      <c r="D140" s="2" t="s">
        <v>134</v>
      </c>
      <c r="E140" t="str">
        <f t="shared" si="11"/>
        <v>2.71</v>
      </c>
      <c r="F140" s="3">
        <f t="shared" si="12"/>
        <v>27.1</v>
      </c>
      <c r="G140" s="4">
        <f t="shared" si="14"/>
        <v>36900369.003690034</v>
      </c>
      <c r="H140" s="3">
        <f>200/INDEX('[1]US CPI'!$B$2:$M$97, YEAR(A140)-1912, MONTH(A140))</f>
        <v>1.2033694344163659</v>
      </c>
      <c r="I140" s="4">
        <f t="shared" si="15"/>
        <v>7.4866317329097054</v>
      </c>
    </row>
    <row r="141" spans="1:9">
      <c r="A141" s="1">
        <v>36307</v>
      </c>
      <c r="B141">
        <v>17.3</v>
      </c>
      <c r="C141">
        <f t="shared" si="13"/>
        <v>17300</v>
      </c>
      <c r="D141" s="2" t="s">
        <v>135</v>
      </c>
      <c r="E141" t="str">
        <f t="shared" si="11"/>
        <v>2.45</v>
      </c>
      <c r="F141" s="3">
        <f t="shared" si="12"/>
        <v>24.5</v>
      </c>
      <c r="G141" s="4">
        <f t="shared" si="14"/>
        <v>40816326.530612245</v>
      </c>
      <c r="H141" s="3">
        <f>200/INDEX('[1]US CPI'!$B$2:$M$97, YEAR(A141)-1912, MONTH(A141))</f>
        <v>1.2033694344163659</v>
      </c>
      <c r="I141" s="4">
        <f t="shared" si="15"/>
        <v>7.5304349394195782</v>
      </c>
    </row>
    <row r="142" spans="1:9">
      <c r="A142" s="1">
        <v>36308</v>
      </c>
      <c r="B142">
        <v>10</v>
      </c>
      <c r="C142">
        <f t="shared" si="13"/>
        <v>10000</v>
      </c>
      <c r="D142" s="2" t="s">
        <v>136</v>
      </c>
      <c r="E142" t="str">
        <f t="shared" si="11"/>
        <v>2.88</v>
      </c>
      <c r="F142" s="3">
        <f t="shared" si="12"/>
        <v>28.8</v>
      </c>
      <c r="G142" s="4">
        <f t="shared" si="14"/>
        <v>34722222.222222224</v>
      </c>
      <c r="H142" s="3">
        <f>200/INDEX('[1]US CPI'!$B$2:$M$97, YEAR(A142)-1912, MONTH(A142))</f>
        <v>1.2033694344163659</v>
      </c>
      <c r="I142" s="4">
        <f t="shared" si="15"/>
        <v>7.4602085360248802</v>
      </c>
    </row>
    <row r="143" spans="1:9">
      <c r="A143" s="1">
        <v>36362</v>
      </c>
      <c r="B143">
        <v>8.4</v>
      </c>
      <c r="C143">
        <f t="shared" si="13"/>
        <v>8400</v>
      </c>
      <c r="D143" s="2" t="s">
        <v>137</v>
      </c>
      <c r="E143" t="str">
        <f t="shared" si="11"/>
        <v>2.74</v>
      </c>
      <c r="F143" s="3">
        <f t="shared" si="12"/>
        <v>27.4</v>
      </c>
      <c r="G143" s="4">
        <f t="shared" si="14"/>
        <v>36496350.364963509</v>
      </c>
      <c r="H143" s="3">
        <f>200/INDEX('[1]US CPI'!$B$2:$M$97, YEAR(A143)-1912, MONTH(A143))</f>
        <v>1.199760047990402</v>
      </c>
      <c r="I143" s="4">
        <f t="shared" si="15"/>
        <v>7.4831550413436361</v>
      </c>
    </row>
    <row r="144" spans="1:9">
      <c r="A144" s="1">
        <v>36371</v>
      </c>
      <c r="B144">
        <v>6.4</v>
      </c>
      <c r="C144">
        <f t="shared" si="13"/>
        <v>6400</v>
      </c>
      <c r="D144" s="2" t="s">
        <v>138</v>
      </c>
      <c r="E144" t="str">
        <f t="shared" si="11"/>
        <v>2.63</v>
      </c>
      <c r="F144" s="3">
        <f t="shared" si="12"/>
        <v>26.3</v>
      </c>
      <c r="G144" s="4">
        <f t="shared" si="14"/>
        <v>38022813.688212924</v>
      </c>
      <c r="H144" s="3">
        <f>200/INDEX('[1]US CPI'!$B$2:$M$97, YEAR(A144)-1912, MONTH(A144))</f>
        <v>1.199760047990402</v>
      </c>
      <c r="I144" s="4">
        <f t="shared" si="15"/>
        <v>7.500949855674266</v>
      </c>
    </row>
    <row r="145" spans="1:9">
      <c r="A145" s="1">
        <v>36428</v>
      </c>
      <c r="B145">
        <v>10.199999999999999</v>
      </c>
      <c r="C145">
        <f t="shared" si="13"/>
        <v>10200</v>
      </c>
      <c r="D145" s="2" t="s">
        <v>139</v>
      </c>
      <c r="E145" t="str">
        <f t="shared" si="11"/>
        <v>1.85</v>
      </c>
      <c r="F145" s="3">
        <f t="shared" si="12"/>
        <v>18.5</v>
      </c>
      <c r="G145" s="4">
        <f t="shared" si="14"/>
        <v>54054054.054054052</v>
      </c>
      <c r="H145" s="3">
        <f>200/INDEX('[1]US CPI'!$B$2:$M$97, YEAR(A145)-1912, MONTH(A145))</f>
        <v>1.1911852293031566</v>
      </c>
      <c r="I145" s="4">
        <f t="shared" si="15"/>
        <v>7.656848972071054</v>
      </c>
    </row>
    <row r="146" spans="1:9">
      <c r="A146" s="1">
        <v>36434</v>
      </c>
      <c r="B146">
        <v>10.199999999999999</v>
      </c>
      <c r="C146">
        <f t="shared" si="13"/>
        <v>10200</v>
      </c>
      <c r="D146" s="2" t="s">
        <v>140</v>
      </c>
      <c r="E146" t="str">
        <f t="shared" si="11"/>
        <v>2.24</v>
      </c>
      <c r="F146" s="3">
        <f t="shared" si="12"/>
        <v>22.4</v>
      </c>
      <c r="G146" s="4">
        <f t="shared" si="14"/>
        <v>44642857.142857149</v>
      </c>
      <c r="H146" s="3">
        <f>200/INDEX('[1]US CPI'!$B$2:$M$97, YEAR(A146)-1912, MONTH(A146))</f>
        <v>1.1890606420927468</v>
      </c>
      <c r="I146" s="4">
        <f t="shared" si="15"/>
        <v>7.574547977463749</v>
      </c>
    </row>
    <row r="147" spans="1:9">
      <c r="A147" s="1">
        <v>36434</v>
      </c>
      <c r="B147">
        <v>13.6</v>
      </c>
      <c r="C147">
        <f t="shared" si="13"/>
        <v>13600</v>
      </c>
      <c r="D147" s="2" t="s">
        <v>141</v>
      </c>
      <c r="E147" t="str">
        <f t="shared" si="11"/>
        <v>2.11</v>
      </c>
      <c r="F147" s="3">
        <f t="shared" si="12"/>
        <v>21.1</v>
      </c>
      <c r="G147" s="4">
        <f t="shared" si="14"/>
        <v>47393364.92890995</v>
      </c>
      <c r="H147" s="3">
        <f>200/INDEX('[1]US CPI'!$B$2:$M$97, YEAR(A147)-1912, MONTH(A147))</f>
        <v>1.1890606420927468</v>
      </c>
      <c r="I147" s="4">
        <f t="shared" si="15"/>
        <v>7.6005135405002191</v>
      </c>
    </row>
    <row r="148" spans="1:9">
      <c r="A148" s="1">
        <v>36434</v>
      </c>
      <c r="B148">
        <v>20</v>
      </c>
      <c r="C148">
        <f t="shared" si="13"/>
        <v>20000</v>
      </c>
      <c r="D148" s="2" t="s">
        <v>142</v>
      </c>
      <c r="E148" t="str">
        <f t="shared" si="11"/>
        <v>2.06</v>
      </c>
      <c r="F148" s="3">
        <f t="shared" si="12"/>
        <v>20.6</v>
      </c>
      <c r="G148" s="4">
        <f t="shared" si="14"/>
        <v>48543689.320388347</v>
      </c>
      <c r="H148" s="3">
        <f>200/INDEX('[1]US CPI'!$B$2:$M$97, YEAR(A148)-1912, MONTH(A148))</f>
        <v>1.1890606420927468</v>
      </c>
      <c r="I148" s="4">
        <f t="shared" si="15"/>
        <v>7.6109287754287589</v>
      </c>
    </row>
    <row r="149" spans="1:9">
      <c r="A149" s="1">
        <v>36434</v>
      </c>
      <c r="B149">
        <v>27.3</v>
      </c>
      <c r="C149">
        <f t="shared" si="13"/>
        <v>27300</v>
      </c>
      <c r="D149" s="2" t="s">
        <v>142</v>
      </c>
      <c r="E149" t="str">
        <f t="shared" si="11"/>
        <v>2.06</v>
      </c>
      <c r="F149" s="3">
        <f t="shared" si="12"/>
        <v>20.6</v>
      </c>
      <c r="G149" s="4">
        <f t="shared" si="14"/>
        <v>48543689.320388347</v>
      </c>
      <c r="H149" s="3">
        <f>200/INDEX('[1]US CPI'!$B$2:$M$97, YEAR(A149)-1912, MONTH(A149))</f>
        <v>1.1890606420927468</v>
      </c>
      <c r="I149" s="4">
        <f t="shared" si="15"/>
        <v>7.6109287754287589</v>
      </c>
    </row>
    <row r="150" spans="1:9">
      <c r="A150" s="1">
        <v>36434</v>
      </c>
      <c r="B150">
        <v>13.6</v>
      </c>
      <c r="C150">
        <f t="shared" si="13"/>
        <v>13600</v>
      </c>
      <c r="D150" s="2" t="s">
        <v>139</v>
      </c>
      <c r="E150" t="str">
        <f t="shared" si="11"/>
        <v>1.85</v>
      </c>
      <c r="F150" s="3">
        <f t="shared" si="12"/>
        <v>18.5</v>
      </c>
      <c r="G150" s="4">
        <f t="shared" si="14"/>
        <v>54054054.054054052</v>
      </c>
      <c r="H150" s="3">
        <f>200/INDEX('[1]US CPI'!$B$2:$M$97, YEAR(A150)-1912, MONTH(A150))</f>
        <v>1.1890606420927468</v>
      </c>
      <c r="I150" s="4">
        <f t="shared" si="15"/>
        <v>7.6576242673948984</v>
      </c>
    </row>
    <row r="151" spans="1:9">
      <c r="A151" s="1">
        <v>36495</v>
      </c>
      <c r="B151">
        <v>20.5</v>
      </c>
      <c r="C151">
        <f t="shared" si="13"/>
        <v>20500</v>
      </c>
      <c r="D151" s="2" t="s">
        <v>143</v>
      </c>
      <c r="E151" t="str">
        <f t="shared" si="11"/>
        <v>2.23</v>
      </c>
      <c r="F151" s="3">
        <f t="shared" si="12"/>
        <v>22.3</v>
      </c>
      <c r="G151" s="4">
        <f t="shared" si="14"/>
        <v>44843049.32735426</v>
      </c>
      <c r="H151" s="3">
        <f>200/INDEX('[1]US CPI'!$B$2:$M$97, YEAR(A151)-1912, MONTH(A151))</f>
        <v>1.1883541295305999</v>
      </c>
      <c r="I151" s="4">
        <f t="shared" si="15"/>
        <v>7.5767492572636819</v>
      </c>
    </row>
    <row r="152" spans="1:9">
      <c r="A152" s="1">
        <v>36495</v>
      </c>
      <c r="B152">
        <v>18.2</v>
      </c>
      <c r="C152">
        <f t="shared" si="13"/>
        <v>18200</v>
      </c>
      <c r="D152" s="2" t="s">
        <v>144</v>
      </c>
      <c r="E152" t="str">
        <f t="shared" si="11"/>
        <v>2.20</v>
      </c>
      <c r="F152" s="3">
        <f t="shared" si="12"/>
        <v>22</v>
      </c>
      <c r="G152" s="4">
        <f t="shared" si="14"/>
        <v>45454545.454545453</v>
      </c>
      <c r="H152" s="3">
        <f>200/INDEX('[1]US CPI'!$B$2:$M$97, YEAR(A152)-1912, MONTH(A152))</f>
        <v>1.1883541295305999</v>
      </c>
      <c r="I152" s="4">
        <f t="shared" si="15"/>
        <v>7.5826314394896368</v>
      </c>
    </row>
    <row r="153" spans="1:9">
      <c r="A153" s="1">
        <v>36495</v>
      </c>
      <c r="B153">
        <v>10.199999999999999</v>
      </c>
      <c r="C153">
        <f t="shared" si="13"/>
        <v>10200</v>
      </c>
      <c r="D153" s="2" t="s">
        <v>145</v>
      </c>
      <c r="E153" t="str">
        <f t="shared" si="11"/>
        <v>2.13</v>
      </c>
      <c r="F153" s="3">
        <f t="shared" si="12"/>
        <v>21.3</v>
      </c>
      <c r="G153" s="4">
        <f t="shared" si="14"/>
        <v>46948356.807511732</v>
      </c>
      <c r="H153" s="3">
        <f>200/INDEX('[1]US CPI'!$B$2:$M$97, YEAR(A153)-1912, MONTH(A153))</f>
        <v>1.1883541295305999</v>
      </c>
      <c r="I153" s="4">
        <f t="shared" si="15"/>
        <v>7.5966745168731054</v>
      </c>
    </row>
    <row r="154" spans="1:9">
      <c r="A154" s="1">
        <v>36495</v>
      </c>
      <c r="B154">
        <v>10.199999999999999</v>
      </c>
      <c r="C154">
        <f t="shared" si="13"/>
        <v>10200</v>
      </c>
      <c r="D154" s="2" t="s">
        <v>145</v>
      </c>
      <c r="E154" t="str">
        <f t="shared" si="11"/>
        <v>2.13</v>
      </c>
      <c r="F154" s="3">
        <f t="shared" si="12"/>
        <v>21.3</v>
      </c>
      <c r="G154" s="4">
        <f t="shared" si="14"/>
        <v>46948356.807511732</v>
      </c>
      <c r="H154" s="3">
        <f>200/INDEX('[1]US CPI'!$B$2:$M$97, YEAR(A154)-1912, MONTH(A154))</f>
        <v>1.1883541295305999</v>
      </c>
      <c r="I154" s="4">
        <f t="shared" si="15"/>
        <v>7.5966745168731054</v>
      </c>
    </row>
    <row r="155" spans="1:9">
      <c r="A155" s="1">
        <v>36495</v>
      </c>
      <c r="B155">
        <v>13</v>
      </c>
      <c r="C155">
        <f t="shared" si="13"/>
        <v>13000</v>
      </c>
      <c r="D155" s="2" t="s">
        <v>146</v>
      </c>
      <c r="E155" t="str">
        <f t="shared" si="11"/>
        <v>1.84</v>
      </c>
      <c r="F155" s="3">
        <f t="shared" si="12"/>
        <v>18.399999999999999</v>
      </c>
      <c r="G155" s="4">
        <f t="shared" si="14"/>
        <v>54347826.086956523</v>
      </c>
      <c r="H155" s="3">
        <f>200/INDEX('[1]US CPI'!$B$2:$M$97, YEAR(A155)-1912, MONTH(A155))</f>
        <v>1.1883541295305999</v>
      </c>
      <c r="I155" s="4">
        <f t="shared" si="15"/>
        <v>7.6602362973023066</v>
      </c>
    </row>
    <row r="156" spans="1:9">
      <c r="A156" s="1">
        <v>36495</v>
      </c>
      <c r="B156">
        <v>13</v>
      </c>
      <c r="C156">
        <f t="shared" si="13"/>
        <v>13000</v>
      </c>
      <c r="D156" s="2" t="s">
        <v>147</v>
      </c>
      <c r="E156" t="str">
        <f t="shared" si="11"/>
        <v>1.73</v>
      </c>
      <c r="F156" s="3">
        <f t="shared" si="12"/>
        <v>17.3</v>
      </c>
      <c r="G156" s="4">
        <f t="shared" si="14"/>
        <v>57803468.208092481</v>
      </c>
      <c r="H156" s="3">
        <f>200/INDEX('[1]US CPI'!$B$2:$M$97, YEAR(A156)-1912, MONTH(A156))</f>
        <v>1.1883541295305999</v>
      </c>
      <c r="I156" s="4">
        <f t="shared" si="15"/>
        <v>7.6870080171830475</v>
      </c>
    </row>
    <row r="157" spans="1:9">
      <c r="A157" s="1">
        <v>36495</v>
      </c>
      <c r="B157">
        <v>20.399999999999999</v>
      </c>
      <c r="C157">
        <f t="shared" si="13"/>
        <v>20400</v>
      </c>
      <c r="D157" s="2" t="s">
        <v>148</v>
      </c>
      <c r="E157" t="str">
        <f t="shared" si="11"/>
        <v>1.69</v>
      </c>
      <c r="F157" s="3">
        <f t="shared" si="12"/>
        <v>16.899999999999999</v>
      </c>
      <c r="G157" s="4">
        <f t="shared" si="14"/>
        <v>59171597.633136101</v>
      </c>
      <c r="H157" s="3">
        <f>200/INDEX('[1]US CPI'!$B$2:$M$97, YEAR(A157)-1912, MONTH(A157))</f>
        <v>1.1883541295305999</v>
      </c>
      <c r="I157" s="4">
        <f t="shared" si="15"/>
        <v>7.6971674156981695</v>
      </c>
    </row>
    <row r="158" spans="1:9">
      <c r="A158" s="1">
        <v>36495</v>
      </c>
      <c r="B158">
        <v>17.3</v>
      </c>
      <c r="C158">
        <f t="shared" si="13"/>
        <v>17300</v>
      </c>
      <c r="D158" s="2" t="s">
        <v>149</v>
      </c>
      <c r="E158" t="str">
        <f t="shared" si="11"/>
        <v>1.65</v>
      </c>
      <c r="F158" s="3">
        <f t="shared" si="12"/>
        <v>16.5</v>
      </c>
      <c r="G158" s="4">
        <f t="shared" si="14"/>
        <v>60606060.606060609</v>
      </c>
      <c r="H158" s="3">
        <f>200/INDEX('[1]US CPI'!$B$2:$M$97, YEAR(A158)-1912, MONTH(A158))</f>
        <v>1.1883541295305999</v>
      </c>
      <c r="I158" s="4">
        <f t="shared" si="15"/>
        <v>7.7075701760979367</v>
      </c>
    </row>
    <row r="159" spans="1:9">
      <c r="A159" s="1">
        <v>36495</v>
      </c>
      <c r="B159">
        <v>27.3</v>
      </c>
      <c r="C159">
        <f t="shared" si="13"/>
        <v>27300</v>
      </c>
      <c r="D159" s="2" t="s">
        <v>150</v>
      </c>
      <c r="E159" t="str">
        <f t="shared" si="11"/>
        <v>1.63</v>
      </c>
      <c r="F159" s="3">
        <f t="shared" si="12"/>
        <v>16.3</v>
      </c>
      <c r="G159" s="4">
        <f t="shared" si="14"/>
        <v>61349693.251533739</v>
      </c>
      <c r="H159" s="3">
        <f>200/INDEX('[1]US CPI'!$B$2:$M$97, YEAR(A159)-1912, MONTH(A159))</f>
        <v>1.1883541295305999</v>
      </c>
      <c r="I159" s="4">
        <f t="shared" si="15"/>
        <v>7.7128665159078853</v>
      </c>
    </row>
    <row r="160" spans="1:9">
      <c r="A160" s="1">
        <v>36495</v>
      </c>
      <c r="B160">
        <v>17.3</v>
      </c>
      <c r="C160">
        <f t="shared" si="13"/>
        <v>17300</v>
      </c>
      <c r="D160" s="2" t="s">
        <v>151</v>
      </c>
      <c r="E160" t="str">
        <f t="shared" si="11"/>
        <v>1.50</v>
      </c>
      <c r="F160" s="3">
        <f t="shared" si="12"/>
        <v>15</v>
      </c>
      <c r="G160" s="4">
        <f t="shared" si="14"/>
        <v>66666666.666666664</v>
      </c>
      <c r="H160" s="3">
        <f>200/INDEX('[1]US CPI'!$B$2:$M$97, YEAR(A160)-1912, MONTH(A160))</f>
        <v>1.1883541295305999</v>
      </c>
      <c r="I160" s="4">
        <f t="shared" si="15"/>
        <v>7.7489628612561612</v>
      </c>
    </row>
    <row r="161" spans="1:9">
      <c r="A161" s="1">
        <v>36557</v>
      </c>
      <c r="B161">
        <v>10.199999999999999</v>
      </c>
      <c r="C161">
        <f t="shared" si="13"/>
        <v>10200</v>
      </c>
      <c r="D161" s="2" t="s">
        <v>152</v>
      </c>
      <c r="E161" t="str">
        <f t="shared" si="11"/>
        <v>1.97</v>
      </c>
      <c r="F161" s="3">
        <f t="shared" si="12"/>
        <v>19.7</v>
      </c>
      <c r="G161" s="4">
        <f t="shared" si="14"/>
        <v>50761421.319796957</v>
      </c>
      <c r="H161" s="3">
        <f>200/INDEX('[1]US CPI'!$B$2:$M$97, YEAR(A161)-1912, MONTH(A161))</f>
        <v>1.1778563015312131</v>
      </c>
      <c r="I161" s="4">
        <f t="shared" si="15"/>
        <v>7.6344414640823599</v>
      </c>
    </row>
    <row r="162" spans="1:9">
      <c r="A162" s="1">
        <v>36557</v>
      </c>
      <c r="B162">
        <v>20.399999999999999</v>
      </c>
      <c r="C162">
        <f t="shared" si="13"/>
        <v>20400</v>
      </c>
      <c r="D162" s="2" t="s">
        <v>148</v>
      </c>
      <c r="E162" t="str">
        <f t="shared" si="11"/>
        <v>1.69</v>
      </c>
      <c r="F162" s="3">
        <f t="shared" si="12"/>
        <v>16.899999999999999</v>
      </c>
      <c r="G162" s="4">
        <f t="shared" si="14"/>
        <v>59171597.633136101</v>
      </c>
      <c r="H162" s="3">
        <f>200/INDEX('[1]US CPI'!$B$2:$M$97, YEAR(A162)-1912, MONTH(A162))</f>
        <v>1.1778563015312131</v>
      </c>
      <c r="I162" s="4">
        <f t="shared" si="15"/>
        <v>7.7010209856302794</v>
      </c>
    </row>
    <row r="163" spans="1:9">
      <c r="A163" s="1">
        <v>36557</v>
      </c>
      <c r="B163">
        <v>13.6</v>
      </c>
      <c r="C163">
        <f t="shared" si="13"/>
        <v>13600</v>
      </c>
      <c r="D163" s="2" t="s">
        <v>153</v>
      </c>
      <c r="E163" t="str">
        <f t="shared" si="11"/>
        <v>1.68</v>
      </c>
      <c r="F163" s="3">
        <f t="shared" si="12"/>
        <v>16.8</v>
      </c>
      <c r="G163" s="4">
        <f t="shared" si="14"/>
        <v>59523809.523809522</v>
      </c>
      <c r="H163" s="3">
        <f>200/INDEX('[1]US CPI'!$B$2:$M$97, YEAR(A163)-1912, MONTH(A163))</f>
        <v>1.1778563015312131</v>
      </c>
      <c r="I163" s="4">
        <f t="shared" si="15"/>
        <v>7.70359840851809</v>
      </c>
    </row>
    <row r="164" spans="1:9">
      <c r="A164" s="1">
        <v>36557</v>
      </c>
      <c r="B164">
        <v>12.9</v>
      </c>
      <c r="C164">
        <f t="shared" si="13"/>
        <v>12900</v>
      </c>
      <c r="D164" s="2" t="s">
        <v>153</v>
      </c>
      <c r="E164" t="str">
        <f t="shared" si="11"/>
        <v>1.68</v>
      </c>
      <c r="F164" s="3">
        <f t="shared" si="12"/>
        <v>16.8</v>
      </c>
      <c r="G164" s="4">
        <f t="shared" si="14"/>
        <v>59523809.523809522</v>
      </c>
      <c r="H164" s="3">
        <f>200/INDEX('[1]US CPI'!$B$2:$M$97, YEAR(A164)-1912, MONTH(A164))</f>
        <v>1.1778563015312131</v>
      </c>
      <c r="I164" s="4">
        <f t="shared" si="15"/>
        <v>7.70359840851809</v>
      </c>
    </row>
    <row r="165" spans="1:9">
      <c r="A165" s="1">
        <v>36557</v>
      </c>
      <c r="B165">
        <v>13.6</v>
      </c>
      <c r="C165">
        <f t="shared" si="13"/>
        <v>13600</v>
      </c>
      <c r="D165" s="2" t="s">
        <v>154</v>
      </c>
      <c r="E165" t="str">
        <f t="shared" si="11"/>
        <v>1.67</v>
      </c>
      <c r="F165" s="3">
        <f t="shared" si="12"/>
        <v>16.7</v>
      </c>
      <c r="G165" s="4">
        <f t="shared" si="14"/>
        <v>59880239.520958088</v>
      </c>
      <c r="H165" s="3">
        <f>200/INDEX('[1]US CPI'!$B$2:$M$97, YEAR(A165)-1912, MONTH(A165))</f>
        <v>1.1778563015312131</v>
      </c>
      <c r="I165" s="4">
        <f t="shared" si="15"/>
        <v>7.7061912190963691</v>
      </c>
    </row>
    <row r="166" spans="1:9">
      <c r="A166" s="1">
        <v>36557</v>
      </c>
      <c r="B166">
        <v>13</v>
      </c>
      <c r="C166">
        <f t="shared" si="13"/>
        <v>13000</v>
      </c>
      <c r="D166" s="2" t="s">
        <v>149</v>
      </c>
      <c r="E166" t="str">
        <f t="shared" si="11"/>
        <v>1.65</v>
      </c>
      <c r="F166" s="3">
        <f t="shared" si="12"/>
        <v>16.5</v>
      </c>
      <c r="G166" s="4">
        <f t="shared" si="14"/>
        <v>60606060.606060609</v>
      </c>
      <c r="H166" s="3">
        <f>200/INDEX('[1]US CPI'!$B$2:$M$97, YEAR(A166)-1912, MONTH(A166))</f>
        <v>1.1778563015312131</v>
      </c>
      <c r="I166" s="4">
        <f t="shared" si="15"/>
        <v>7.7114237460300465</v>
      </c>
    </row>
    <row r="167" spans="1:9">
      <c r="A167" s="1">
        <v>36557</v>
      </c>
      <c r="B167">
        <v>17.3</v>
      </c>
      <c r="C167">
        <f t="shared" si="13"/>
        <v>17300</v>
      </c>
      <c r="D167" s="2" t="s">
        <v>155</v>
      </c>
      <c r="E167" t="str">
        <f t="shared" si="11"/>
        <v>1.58</v>
      </c>
      <c r="F167" s="3">
        <f t="shared" si="12"/>
        <v>15.8</v>
      </c>
      <c r="G167" s="4">
        <f t="shared" si="14"/>
        <v>63291139.240506329</v>
      </c>
      <c r="H167" s="3">
        <f>200/INDEX('[1]US CPI'!$B$2:$M$97, YEAR(A167)-1912, MONTH(A167))</f>
        <v>1.1778563015312131</v>
      </c>
      <c r="I167" s="4">
        <f t="shared" si="15"/>
        <v>7.7302506032895302</v>
      </c>
    </row>
    <row r="168" spans="1:9">
      <c r="A168" s="1">
        <v>36557</v>
      </c>
      <c r="B168">
        <v>27.3</v>
      </c>
      <c r="C168">
        <f t="shared" si="13"/>
        <v>27300</v>
      </c>
      <c r="D168" s="2" t="s">
        <v>155</v>
      </c>
      <c r="E168" t="str">
        <f t="shared" si="11"/>
        <v>1.58</v>
      </c>
      <c r="F168" s="3">
        <f t="shared" si="12"/>
        <v>15.8</v>
      </c>
      <c r="G168" s="4">
        <f t="shared" si="14"/>
        <v>63291139.240506329</v>
      </c>
      <c r="H168" s="3">
        <f>200/INDEX('[1]US CPI'!$B$2:$M$97, YEAR(A168)-1912, MONTH(A168))</f>
        <v>1.1778563015312131</v>
      </c>
      <c r="I168" s="4">
        <f t="shared" si="15"/>
        <v>7.7302506032895302</v>
      </c>
    </row>
    <row r="169" spans="1:9">
      <c r="A169" s="1">
        <v>36557</v>
      </c>
      <c r="B169">
        <v>17.3</v>
      </c>
      <c r="C169">
        <f t="shared" si="13"/>
        <v>17300</v>
      </c>
      <c r="D169" s="2" t="s">
        <v>156</v>
      </c>
      <c r="E169" t="str">
        <f t="shared" si="11"/>
        <v>1.54</v>
      </c>
      <c r="F169" s="3">
        <f t="shared" si="12"/>
        <v>15.4</v>
      </c>
      <c r="G169" s="4">
        <f t="shared" si="14"/>
        <v>64935064.935064934</v>
      </c>
      <c r="H169" s="3">
        <f>200/INDEX('[1]US CPI'!$B$2:$M$97, YEAR(A169)-1912, MONTH(A169))</f>
        <v>1.1778563015312131</v>
      </c>
      <c r="I169" s="4">
        <f t="shared" si="15"/>
        <v>7.7413869694074897</v>
      </c>
    </row>
    <row r="170" spans="1:9">
      <c r="A170" s="1">
        <v>36557</v>
      </c>
      <c r="B170">
        <v>17.3</v>
      </c>
      <c r="C170">
        <f t="shared" si="13"/>
        <v>17300</v>
      </c>
      <c r="D170" s="2" t="s">
        <v>157</v>
      </c>
      <c r="E170" t="str">
        <f t="shared" si="11"/>
        <v>1.43</v>
      </c>
      <c r="F170" s="3">
        <f t="shared" si="12"/>
        <v>14.3</v>
      </c>
      <c r="G170" s="4">
        <f t="shared" si="14"/>
        <v>69930069.930069923</v>
      </c>
      <c r="H170" s="3">
        <f>200/INDEX('[1]US CPI'!$B$2:$M$97, YEAR(A170)-1912, MONTH(A170))</f>
        <v>1.1778563015312131</v>
      </c>
      <c r="I170" s="4">
        <f t="shared" si="15"/>
        <v>7.773571652778891</v>
      </c>
    </row>
    <row r="171" spans="1:9">
      <c r="A171" s="1">
        <v>36557</v>
      </c>
      <c r="B171">
        <v>20.399999999999999</v>
      </c>
      <c r="C171">
        <f t="shared" si="13"/>
        <v>20400</v>
      </c>
      <c r="D171" s="2" t="s">
        <v>158</v>
      </c>
      <c r="E171" t="str">
        <f t="shared" si="11"/>
        <v>1.20</v>
      </c>
      <c r="F171" s="3">
        <f t="shared" si="12"/>
        <v>12</v>
      </c>
      <c r="G171" s="4">
        <f t="shared" si="14"/>
        <v>83333333.333333328</v>
      </c>
      <c r="H171" s="3">
        <f>200/INDEX('[1]US CPI'!$B$2:$M$97, YEAR(A171)-1912, MONTH(A171))</f>
        <v>1.1778563015312131</v>
      </c>
      <c r="I171" s="4">
        <f t="shared" si="15"/>
        <v>7.8497264441963281</v>
      </c>
    </row>
    <row r="172" spans="1:9">
      <c r="A172" s="1">
        <v>36617</v>
      </c>
      <c r="B172">
        <v>20.5</v>
      </c>
      <c r="C172">
        <f t="shared" si="13"/>
        <v>20500</v>
      </c>
      <c r="D172" s="2" t="s">
        <v>159</v>
      </c>
      <c r="E172" t="str">
        <f t="shared" si="11"/>
        <v>1.57</v>
      </c>
      <c r="F172" s="3">
        <f t="shared" si="12"/>
        <v>15.7</v>
      </c>
      <c r="G172" s="4">
        <f t="shared" si="14"/>
        <v>63694267.515923567</v>
      </c>
      <c r="H172" s="3">
        <f>200/INDEX('[1]US CPI'!$B$2:$M$97, YEAR(A172)-1912, MONTH(A172))</f>
        <v>1.1675423234092235</v>
      </c>
      <c r="I172" s="4">
        <f t="shared" si="15"/>
        <v>7.7368277148922955</v>
      </c>
    </row>
    <row r="173" spans="1:9">
      <c r="A173" s="1">
        <v>36617</v>
      </c>
      <c r="B173">
        <v>15.2</v>
      </c>
      <c r="C173">
        <f t="shared" si="13"/>
        <v>15200</v>
      </c>
      <c r="D173" s="2" t="s">
        <v>160</v>
      </c>
      <c r="E173" t="str">
        <f t="shared" si="11"/>
        <v>1.51</v>
      </c>
      <c r="F173" s="3">
        <f t="shared" si="12"/>
        <v>15.1</v>
      </c>
      <c r="G173" s="4">
        <f t="shared" si="14"/>
        <v>66225165.56291391</v>
      </c>
      <c r="H173" s="3">
        <f>200/INDEX('[1]US CPI'!$B$2:$M$97, YEAR(A173)-1912, MONTH(A173))</f>
        <v>1.1675423234092235</v>
      </c>
      <c r="I173" s="4">
        <f t="shared" si="15"/>
        <v>7.7537504200083598</v>
      </c>
    </row>
    <row r="174" spans="1:9">
      <c r="A174" s="1">
        <v>36617</v>
      </c>
      <c r="B174">
        <v>20</v>
      </c>
      <c r="C174">
        <f t="shared" si="13"/>
        <v>20000</v>
      </c>
      <c r="D174" s="2" t="s">
        <v>161</v>
      </c>
      <c r="E174" t="str">
        <f t="shared" si="11"/>
        <v>1.49</v>
      </c>
      <c r="F174" s="3">
        <f t="shared" si="12"/>
        <v>14.9</v>
      </c>
      <c r="G174" s="4">
        <f t="shared" si="14"/>
        <v>67114093.959731549</v>
      </c>
      <c r="H174" s="3">
        <f>200/INDEX('[1]US CPI'!$B$2:$M$97, YEAR(A174)-1912, MONTH(A174))</f>
        <v>1.1675423234092235</v>
      </c>
      <c r="I174" s="4">
        <f t="shared" si="15"/>
        <v>7.7595410988892555</v>
      </c>
    </row>
    <row r="175" spans="1:9">
      <c r="A175" s="1">
        <v>36617</v>
      </c>
      <c r="B175">
        <v>15</v>
      </c>
      <c r="C175">
        <f t="shared" si="13"/>
        <v>15000</v>
      </c>
      <c r="D175" s="2" t="s">
        <v>162</v>
      </c>
      <c r="E175" t="str">
        <f t="shared" si="11"/>
        <v>1.47</v>
      </c>
      <c r="F175" s="3">
        <f t="shared" si="12"/>
        <v>14.7</v>
      </c>
      <c r="G175" s="4">
        <f t="shared" si="14"/>
        <v>68027210.884353742</v>
      </c>
      <c r="H175" s="3">
        <f>200/INDEX('[1]US CPI'!$B$2:$M$97, YEAR(A175)-1912, MONTH(A175))</f>
        <v>1.1675423234092235</v>
      </c>
      <c r="I175" s="4">
        <f t="shared" si="15"/>
        <v>7.765410032553353</v>
      </c>
    </row>
    <row r="176" spans="1:9">
      <c r="A176" s="1">
        <v>36617</v>
      </c>
      <c r="B176">
        <v>17.2</v>
      </c>
      <c r="C176">
        <f t="shared" si="13"/>
        <v>17200</v>
      </c>
      <c r="D176" s="2" t="s">
        <v>163</v>
      </c>
      <c r="E176" t="str">
        <f t="shared" si="11"/>
        <v>1.46</v>
      </c>
      <c r="F176" s="3">
        <f t="shared" si="12"/>
        <v>14.6</v>
      </c>
      <c r="G176" s="4">
        <f t="shared" si="14"/>
        <v>68493150.684931502</v>
      </c>
      <c r="H176" s="3">
        <f>200/INDEX('[1]US CPI'!$B$2:$M$97, YEAR(A176)-1912, MONTH(A176))</f>
        <v>1.1675423234092235</v>
      </c>
      <c r="I176" s="4">
        <f t="shared" si="15"/>
        <v>7.7683745115170924</v>
      </c>
    </row>
    <row r="177" spans="1:9">
      <c r="A177" s="1">
        <v>36617</v>
      </c>
      <c r="B177">
        <v>28</v>
      </c>
      <c r="C177">
        <f t="shared" si="13"/>
        <v>28000</v>
      </c>
      <c r="D177" s="2" t="s">
        <v>157</v>
      </c>
      <c r="E177" t="str">
        <f t="shared" si="11"/>
        <v>1.43</v>
      </c>
      <c r="F177" s="3">
        <f t="shared" si="12"/>
        <v>14.3</v>
      </c>
      <c r="G177" s="4">
        <f t="shared" si="14"/>
        <v>69930069.930069923</v>
      </c>
      <c r="H177" s="3">
        <f>200/INDEX('[1]US CPI'!$B$2:$M$97, YEAR(A177)-1912, MONTH(A177))</f>
        <v>1.1675423234092235</v>
      </c>
      <c r="I177" s="4">
        <f t="shared" si="15"/>
        <v>7.7773913298364672</v>
      </c>
    </row>
    <row r="178" spans="1:9">
      <c r="A178" s="1">
        <v>36617</v>
      </c>
      <c r="B178">
        <v>17.3</v>
      </c>
      <c r="C178">
        <f t="shared" si="13"/>
        <v>17300</v>
      </c>
      <c r="D178" s="2" t="s">
        <v>157</v>
      </c>
      <c r="E178" t="str">
        <f t="shared" si="11"/>
        <v>1.43</v>
      </c>
      <c r="F178" s="3">
        <f t="shared" si="12"/>
        <v>14.3</v>
      </c>
      <c r="G178" s="4">
        <f t="shared" si="14"/>
        <v>69930069.930069923</v>
      </c>
      <c r="H178" s="3">
        <f>200/INDEX('[1]US CPI'!$B$2:$M$97, YEAR(A178)-1912, MONTH(A178))</f>
        <v>1.1675423234092235</v>
      </c>
      <c r="I178" s="4">
        <f t="shared" si="15"/>
        <v>7.7773913298364672</v>
      </c>
    </row>
    <row r="179" spans="1:9">
      <c r="A179" s="1">
        <v>36617</v>
      </c>
      <c r="B179">
        <v>20.3</v>
      </c>
      <c r="C179">
        <f t="shared" si="13"/>
        <v>20300</v>
      </c>
      <c r="D179" s="2" t="s">
        <v>164</v>
      </c>
      <c r="E179" t="str">
        <f t="shared" si="11"/>
        <v>1.39</v>
      </c>
      <c r="F179" s="3">
        <f t="shared" si="12"/>
        <v>13.9</v>
      </c>
      <c r="G179" s="4">
        <f t="shared" si="14"/>
        <v>71942446.04316546</v>
      </c>
      <c r="H179" s="3">
        <f>200/INDEX('[1]US CPI'!$B$2:$M$97, YEAR(A179)-1912, MONTH(A179))</f>
        <v>1.1675423234092235</v>
      </c>
      <c r="I179" s="4">
        <f t="shared" si="15"/>
        <v>7.7897125670474345</v>
      </c>
    </row>
    <row r="180" spans="1:9">
      <c r="A180" s="1">
        <v>36617</v>
      </c>
      <c r="B180">
        <v>17</v>
      </c>
      <c r="C180">
        <f t="shared" si="13"/>
        <v>17000</v>
      </c>
      <c r="D180" s="2" t="s">
        <v>165</v>
      </c>
      <c r="E180" t="str">
        <f t="shared" si="11"/>
        <v>1.38</v>
      </c>
      <c r="F180" s="3">
        <f t="shared" si="12"/>
        <v>13.8</v>
      </c>
      <c r="G180" s="4">
        <f t="shared" si="14"/>
        <v>72463768.115942031</v>
      </c>
      <c r="H180" s="3">
        <f>200/INDEX('[1]US CPI'!$B$2:$M$97, YEAR(A180)-1912, MONTH(A180))</f>
        <v>1.1675423234092235</v>
      </c>
      <c r="I180" s="4">
        <f t="shared" si="15"/>
        <v>7.7928482809002926</v>
      </c>
    </row>
    <row r="181" spans="1:9">
      <c r="A181" s="1">
        <v>36617</v>
      </c>
      <c r="B181">
        <v>27</v>
      </c>
      <c r="C181">
        <f t="shared" si="13"/>
        <v>27000</v>
      </c>
      <c r="D181" s="2" t="s">
        <v>166</v>
      </c>
      <c r="E181" t="str">
        <f t="shared" si="11"/>
        <v>1.36</v>
      </c>
      <c r="F181" s="3">
        <f t="shared" si="12"/>
        <v>13.6</v>
      </c>
      <c r="G181" s="4">
        <f t="shared" si="14"/>
        <v>73529411.764705881</v>
      </c>
      <c r="H181" s="3">
        <f>200/INDEX('[1]US CPI'!$B$2:$M$97, YEAR(A181)-1912, MONTH(A181))</f>
        <v>1.1675423234092235</v>
      </c>
      <c r="I181" s="4">
        <f t="shared" si="15"/>
        <v>7.7991884589313116</v>
      </c>
    </row>
    <row r="182" spans="1:9">
      <c r="A182" s="1">
        <v>36617</v>
      </c>
      <c r="B182">
        <v>20.399999999999999</v>
      </c>
      <c r="C182">
        <f t="shared" si="13"/>
        <v>20400</v>
      </c>
      <c r="D182" s="2" t="s">
        <v>167</v>
      </c>
      <c r="E182" t="str">
        <f t="shared" si="11"/>
        <v>1.35</v>
      </c>
      <c r="F182" s="3">
        <f t="shared" si="12"/>
        <v>13.5</v>
      </c>
      <c r="G182" s="4">
        <f t="shared" si="14"/>
        <v>74074074.074074075</v>
      </c>
      <c r="H182" s="3">
        <f>200/INDEX('[1]US CPI'!$B$2:$M$97, YEAR(A182)-1912, MONTH(A182))</f>
        <v>1.1675423234092235</v>
      </c>
      <c r="I182" s="4">
        <f t="shared" si="15"/>
        <v>7.8023935988065229</v>
      </c>
    </row>
    <row r="183" spans="1:9">
      <c r="A183" s="1">
        <v>36617</v>
      </c>
      <c r="B183">
        <v>36.5</v>
      </c>
      <c r="C183">
        <f t="shared" si="13"/>
        <v>36500</v>
      </c>
      <c r="D183" s="2" t="s">
        <v>168</v>
      </c>
      <c r="E183" t="str">
        <f t="shared" si="11"/>
        <v>1.30</v>
      </c>
      <c r="F183" s="3">
        <f t="shared" si="12"/>
        <v>13</v>
      </c>
      <c r="G183" s="4">
        <f t="shared" si="14"/>
        <v>76923076.923076928</v>
      </c>
      <c r="H183" s="3">
        <f>200/INDEX('[1]US CPI'!$B$2:$M$97, YEAR(A183)-1912, MONTH(A183))</f>
        <v>1.1675423234092235</v>
      </c>
      <c r="I183" s="4">
        <f t="shared" si="15"/>
        <v>7.8187840149946926</v>
      </c>
    </row>
    <row r="184" spans="1:9">
      <c r="A184" s="1">
        <v>36617</v>
      </c>
      <c r="B184">
        <v>27</v>
      </c>
      <c r="C184">
        <f t="shared" si="13"/>
        <v>27000</v>
      </c>
      <c r="D184" s="2" t="s">
        <v>169</v>
      </c>
      <c r="E184" t="str">
        <f t="shared" si="11"/>
        <v>1.27</v>
      </c>
      <c r="F184" s="3">
        <f t="shared" si="12"/>
        <v>12.7</v>
      </c>
      <c r="G184" s="4">
        <f t="shared" si="14"/>
        <v>78740157.48031497</v>
      </c>
      <c r="H184" s="3">
        <f>200/INDEX('[1]US CPI'!$B$2:$M$97, YEAR(A184)-1912, MONTH(A184))</f>
        <v>1.1675423234092235</v>
      </c>
      <c r="I184" s="4">
        <f t="shared" si="15"/>
        <v>7.8289236463455723</v>
      </c>
    </row>
    <row r="185" spans="1:9">
      <c r="A185" s="1">
        <v>36617</v>
      </c>
      <c r="B185">
        <v>20</v>
      </c>
      <c r="C185">
        <f t="shared" si="13"/>
        <v>20000</v>
      </c>
      <c r="D185" s="2" t="s">
        <v>170</v>
      </c>
      <c r="E185" t="str">
        <f t="shared" si="11"/>
        <v>1.25</v>
      </c>
      <c r="F185" s="3">
        <f t="shared" si="12"/>
        <v>12.5</v>
      </c>
      <c r="G185" s="4">
        <f t="shared" si="14"/>
        <v>80000000</v>
      </c>
      <c r="H185" s="3">
        <f>200/INDEX('[1]US CPI'!$B$2:$M$97, YEAR(A185)-1912, MONTH(A185))</f>
        <v>1.1675423234092235</v>
      </c>
      <c r="I185" s="4">
        <f t="shared" si="15"/>
        <v>7.8358173542934733</v>
      </c>
    </row>
    <row r="186" spans="1:9">
      <c r="A186" s="1">
        <v>36617</v>
      </c>
      <c r="B186">
        <v>20</v>
      </c>
      <c r="C186">
        <f t="shared" si="13"/>
        <v>20000</v>
      </c>
      <c r="D186" s="2" t="s">
        <v>170</v>
      </c>
      <c r="E186" t="str">
        <f t="shared" ref="E186:E197" si="16">MID(D186, 1, 4)</f>
        <v>1.25</v>
      </c>
      <c r="F186" s="3">
        <f t="shared" si="12"/>
        <v>12.5</v>
      </c>
      <c r="G186" s="4">
        <f t="shared" si="14"/>
        <v>80000000</v>
      </c>
      <c r="H186" s="3">
        <f>200/INDEX('[1]US CPI'!$B$2:$M$97, YEAR(A186)-1912, MONTH(A186))</f>
        <v>1.1675423234092235</v>
      </c>
      <c r="I186" s="4">
        <f t="shared" si="15"/>
        <v>7.8358173542934733</v>
      </c>
    </row>
    <row r="187" spans="1:9">
      <c r="A187" s="1">
        <v>36617</v>
      </c>
      <c r="B187">
        <v>30</v>
      </c>
      <c r="C187">
        <f t="shared" si="13"/>
        <v>30000</v>
      </c>
      <c r="D187" s="2" t="s">
        <v>171</v>
      </c>
      <c r="E187" t="str">
        <f t="shared" si="16"/>
        <v>1.18</v>
      </c>
      <c r="F187" s="3">
        <f t="shared" ref="F187:F202" si="17">E187*1000/100</f>
        <v>11.8</v>
      </c>
      <c r="G187" s="4">
        <f t="shared" si="14"/>
        <v>84745762.711864397</v>
      </c>
      <c r="H187" s="3">
        <f>200/INDEX('[1]US CPI'!$B$2:$M$97, YEAR(A187)-1912, MONTH(A187))</f>
        <v>1.1675423234092235</v>
      </c>
      <c r="I187" s="4">
        <f t="shared" si="15"/>
        <v>7.8608453599954036</v>
      </c>
    </row>
    <row r="188" spans="1:9">
      <c r="A188" s="1">
        <v>36658</v>
      </c>
      <c r="B188">
        <v>13.6</v>
      </c>
      <c r="C188">
        <f t="shared" si="13"/>
        <v>13600</v>
      </c>
      <c r="D188" s="2" t="s">
        <v>172</v>
      </c>
      <c r="E188" t="str">
        <f t="shared" si="16"/>
        <v>1.52</v>
      </c>
      <c r="F188" s="3">
        <f t="shared" si="17"/>
        <v>15.2</v>
      </c>
      <c r="G188" s="4">
        <f t="shared" si="14"/>
        <v>65789473.684210531</v>
      </c>
      <c r="H188" s="3">
        <f>200/INDEX('[1]US CPI'!$B$2:$M$97, YEAR(A188)-1912, MONTH(A188))</f>
        <v>1.1661807580174928</v>
      </c>
      <c r="I188" s="4">
        <f t="shared" si="15"/>
        <v>7.7513905407700356</v>
      </c>
    </row>
    <row r="189" spans="1:9">
      <c r="A189" s="1">
        <v>36658</v>
      </c>
      <c r="B189">
        <v>30</v>
      </c>
      <c r="C189">
        <f t="shared" si="13"/>
        <v>30000</v>
      </c>
      <c r="D189" s="2" t="s">
        <v>173</v>
      </c>
      <c r="E189" t="str">
        <f t="shared" si="16"/>
        <v>1.23</v>
      </c>
      <c r="F189" s="3">
        <f t="shared" si="17"/>
        <v>12.3</v>
      </c>
      <c r="G189" s="4">
        <f t="shared" si="14"/>
        <v>81300813.008130074</v>
      </c>
      <c r="H189" s="3">
        <f>200/INDEX('[1]US CPI'!$B$2:$M$97, YEAR(A189)-1912, MONTH(A189))</f>
        <v>1.1661807580174928</v>
      </c>
      <c r="I189" s="4">
        <f t="shared" si="15"/>
        <v>7.8433290172754102</v>
      </c>
    </row>
    <row r="190" spans="1:9">
      <c r="A190" s="1">
        <v>36658</v>
      </c>
      <c r="B190">
        <v>40</v>
      </c>
      <c r="C190">
        <f t="shared" si="13"/>
        <v>40000</v>
      </c>
      <c r="D190" s="2" t="s">
        <v>174</v>
      </c>
      <c r="E190" t="str">
        <f t="shared" si="16"/>
        <v>1.15</v>
      </c>
      <c r="F190" s="3">
        <f t="shared" si="17"/>
        <v>11.5</v>
      </c>
      <c r="G190" s="4">
        <f t="shared" si="14"/>
        <v>86956521.739130437</v>
      </c>
      <c r="H190" s="3">
        <f>200/INDEX('[1]US CPI'!$B$2:$M$97, YEAR(A190)-1912, MONTH(A190))</f>
        <v>1.1661807580174928</v>
      </c>
      <c r="I190" s="4">
        <f t="shared" si="15"/>
        <v>7.8725362883611965</v>
      </c>
    </row>
    <row r="191" spans="1:9">
      <c r="A191" s="1">
        <v>36679</v>
      </c>
      <c r="B191">
        <v>15</v>
      </c>
      <c r="C191">
        <f t="shared" si="13"/>
        <v>15000</v>
      </c>
      <c r="D191" s="2" t="s">
        <v>163</v>
      </c>
      <c r="E191" t="str">
        <f t="shared" si="16"/>
        <v>1.46</v>
      </c>
      <c r="F191" s="3">
        <f t="shared" si="17"/>
        <v>14.6</v>
      </c>
      <c r="G191" s="4">
        <f t="shared" si="14"/>
        <v>68493150.684931502</v>
      </c>
      <c r="H191" s="3">
        <f>200/INDEX('[1]US CPI'!$B$2:$M$97, YEAR(A191)-1912, MONTH(A191))</f>
        <v>1.160092807424594</v>
      </c>
      <c r="I191" s="4">
        <f t="shared" si="15"/>
        <v>7.7711544100402756</v>
      </c>
    </row>
    <row r="192" spans="1:9">
      <c r="A192" s="1">
        <v>36739</v>
      </c>
      <c r="B192">
        <v>15</v>
      </c>
      <c r="C192">
        <f t="shared" si="13"/>
        <v>15000</v>
      </c>
      <c r="D192" s="2" t="s">
        <v>175</v>
      </c>
      <c r="E192" t="str">
        <f t="shared" si="16"/>
        <v>1.24</v>
      </c>
      <c r="F192" s="3">
        <f t="shared" si="17"/>
        <v>12.4</v>
      </c>
      <c r="G192" s="4">
        <f t="shared" si="14"/>
        <v>80645161.290322572</v>
      </c>
      <c r="H192" s="3">
        <f>200/INDEX('[1]US CPI'!$B$2:$M$97, YEAR(A192)-1912, MONTH(A192))</f>
        <v>1.1574074074074074</v>
      </c>
      <c r="I192" s="4">
        <f t="shared" si="15"/>
        <v>7.8430920573166585</v>
      </c>
    </row>
    <row r="193" spans="1:9">
      <c r="A193" s="1">
        <v>36739</v>
      </c>
      <c r="B193">
        <v>30.5</v>
      </c>
      <c r="C193">
        <f t="shared" si="13"/>
        <v>30500</v>
      </c>
      <c r="D193" s="2" t="s">
        <v>176</v>
      </c>
      <c r="E193" t="str">
        <f t="shared" si="16"/>
        <v>1.12</v>
      </c>
      <c r="F193" s="3">
        <f t="shared" si="17"/>
        <v>11.2</v>
      </c>
      <c r="G193" s="4">
        <f t="shared" si="14"/>
        <v>89285714.285714298</v>
      </c>
      <c r="H193" s="3">
        <f>200/INDEX('[1]US CPI'!$B$2:$M$97, YEAR(A193)-1912, MONTH(A193))</f>
        <v>1.1574074074074074</v>
      </c>
      <c r="I193" s="4">
        <f t="shared" si="15"/>
        <v>7.8872957198087121</v>
      </c>
    </row>
    <row r="194" spans="1:9">
      <c r="A194" s="1">
        <v>36739</v>
      </c>
      <c r="B194">
        <v>20</v>
      </c>
      <c r="C194">
        <f t="shared" si="13"/>
        <v>20000</v>
      </c>
      <c r="D194" s="2" t="s">
        <v>177</v>
      </c>
      <c r="E194" t="str">
        <f t="shared" si="16"/>
        <v>1.01</v>
      </c>
      <c r="F194" s="3">
        <f t="shared" si="17"/>
        <v>10.1</v>
      </c>
      <c r="G194" s="4">
        <f t="shared" si="14"/>
        <v>99009900.990099013</v>
      </c>
      <c r="H194" s="3">
        <f>200/INDEX('[1]US CPI'!$B$2:$M$97, YEAR(A194)-1912, MONTH(A194))</f>
        <v>1.1574074074074074</v>
      </c>
      <c r="I194" s="4">
        <f t="shared" si="15"/>
        <v>7.932192368696251</v>
      </c>
    </row>
    <row r="195" spans="1:9">
      <c r="A195" s="1">
        <v>36757</v>
      </c>
      <c r="B195">
        <v>40.9</v>
      </c>
      <c r="C195">
        <f t="shared" si="13"/>
        <v>40900</v>
      </c>
      <c r="D195" s="2" t="s">
        <v>178</v>
      </c>
      <c r="E195" t="str">
        <f t="shared" si="16"/>
        <v>1.09</v>
      </c>
      <c r="F195" s="3">
        <f t="shared" si="17"/>
        <v>10.9</v>
      </c>
      <c r="G195" s="4">
        <f t="shared" si="14"/>
        <v>91743119.266055048</v>
      </c>
      <c r="H195" s="3">
        <f>200/INDEX('[1]US CPI'!$B$2:$M$97, YEAR(A195)-1912, MONTH(A195))</f>
        <v>1.1574074074074074</v>
      </c>
      <c r="I195" s="4">
        <f t="shared" si="15"/>
        <v>7.8990872445382694</v>
      </c>
    </row>
    <row r="196" spans="1:9">
      <c r="A196" s="1">
        <v>36757</v>
      </c>
      <c r="B196">
        <v>15.3</v>
      </c>
      <c r="C196">
        <f t="shared" si="13"/>
        <v>15300</v>
      </c>
      <c r="D196" s="2" t="s">
        <v>179</v>
      </c>
      <c r="E196" t="str">
        <f t="shared" si="16"/>
        <v>1.08</v>
      </c>
      <c r="F196" s="3">
        <f t="shared" si="17"/>
        <v>10.8</v>
      </c>
      <c r="G196" s="4">
        <f t="shared" si="14"/>
        <v>92592592.592592582</v>
      </c>
      <c r="H196" s="3">
        <f>200/INDEX('[1]US CPI'!$B$2:$M$97, YEAR(A196)-1912, MONTH(A196))</f>
        <v>1.1574074074074074</v>
      </c>
      <c r="I196" s="4">
        <f t="shared" si="15"/>
        <v>7.9030899869919438</v>
      </c>
    </row>
    <row r="197" spans="1:9">
      <c r="A197" s="1">
        <v>36757</v>
      </c>
      <c r="B197">
        <v>30.7</v>
      </c>
      <c r="C197">
        <f t="shared" si="13"/>
        <v>30700</v>
      </c>
      <c r="D197" s="2" t="s">
        <v>180</v>
      </c>
      <c r="E197" t="str">
        <f t="shared" si="16"/>
        <v>1.04</v>
      </c>
      <c r="F197" s="3">
        <f t="shared" si="17"/>
        <v>10.4</v>
      </c>
      <c r="G197" s="4">
        <f t="shared" si="14"/>
        <v>96153846.153846145</v>
      </c>
      <c r="H197" s="3">
        <f>200/INDEX('[1]US CPI'!$B$2:$M$97, YEAR(A197)-1912, MONTH(A197))</f>
        <v>1.1574074074074074</v>
      </c>
      <c r="I197" s="4">
        <f t="shared" si="15"/>
        <v>7.9194804031801125</v>
      </c>
    </row>
    <row r="198" spans="1:9">
      <c r="A198" s="1">
        <v>36757</v>
      </c>
      <c r="B198">
        <v>20.399999999999999</v>
      </c>
      <c r="C198">
        <f t="shared" ref="C198:C290" si="18">B198*1000</f>
        <v>20400</v>
      </c>
      <c r="D198" s="2" t="s">
        <v>181</v>
      </c>
      <c r="E198">
        <v>0.92500000000000004</v>
      </c>
      <c r="F198" s="3">
        <f t="shared" si="17"/>
        <v>9.25</v>
      </c>
      <c r="G198" s="4">
        <f t="shared" ref="G198:G261" si="19">1000000000/F198</f>
        <v>108108108.1081081</v>
      </c>
      <c r="H198" s="3">
        <f>200/INDEX('[1]US CPI'!$B$2:$M$97, YEAR(A198)-1912, MONTH(A198))</f>
        <v>1.1574074074074074</v>
      </c>
      <c r="I198" s="4">
        <f t="shared" ref="I198:I255" si="20">LOG(G198/H198)</f>
        <v>7.9703720097398607</v>
      </c>
    </row>
    <row r="199" spans="1:9">
      <c r="A199" s="1">
        <v>36757</v>
      </c>
      <c r="B199">
        <v>30.7</v>
      </c>
      <c r="C199">
        <f t="shared" si="18"/>
        <v>30700</v>
      </c>
      <c r="D199" s="2" t="s">
        <v>182</v>
      </c>
      <c r="E199">
        <v>0.80200000000000005</v>
      </c>
      <c r="F199" s="3">
        <f t="shared" si="17"/>
        <v>8.02</v>
      </c>
      <c r="G199" s="4">
        <f t="shared" si="19"/>
        <v>124688279.30174564</v>
      </c>
      <c r="H199" s="3">
        <f>200/INDEX('[1]US CPI'!$B$2:$M$97, YEAR(A199)-1912, MONTH(A199))</f>
        <v>1.1574074074074074</v>
      </c>
      <c r="I199" s="4">
        <f t="shared" si="20"/>
        <v>8.0323393741947289</v>
      </c>
    </row>
    <row r="200" spans="1:9">
      <c r="A200" s="1">
        <v>36763</v>
      </c>
      <c r="B200">
        <v>15</v>
      </c>
      <c r="C200">
        <f t="shared" si="18"/>
        <v>15000</v>
      </c>
      <c r="D200" s="2" t="s">
        <v>174</v>
      </c>
      <c r="E200" t="str">
        <f>MID(D200, 1, 4)</f>
        <v>1.15</v>
      </c>
      <c r="F200" s="3">
        <f t="shared" si="17"/>
        <v>11.5</v>
      </c>
      <c r="G200" s="4">
        <f t="shared" si="19"/>
        <v>86956521.739130437</v>
      </c>
      <c r="H200" s="3">
        <f>200/INDEX('[1]US CPI'!$B$2:$M$97, YEAR(A200)-1912, MONTH(A200))</f>
        <v>1.1574074074074074</v>
      </c>
      <c r="I200" s="4">
        <f t="shared" si="20"/>
        <v>7.8758159021252814</v>
      </c>
    </row>
    <row r="201" spans="1:9">
      <c r="A201" s="1">
        <v>36763</v>
      </c>
      <c r="B201">
        <v>40</v>
      </c>
      <c r="C201">
        <f t="shared" si="18"/>
        <v>40000</v>
      </c>
      <c r="D201" s="2" t="s">
        <v>177</v>
      </c>
      <c r="E201" t="str">
        <f>MID(D201, 1, 4)</f>
        <v>1.01</v>
      </c>
      <c r="F201" s="3">
        <f t="shared" si="17"/>
        <v>10.1</v>
      </c>
      <c r="G201" s="4">
        <f t="shared" si="19"/>
        <v>99009900.990099013</v>
      </c>
      <c r="H201" s="3">
        <f>200/INDEX('[1]US CPI'!$B$2:$M$97, YEAR(A201)-1912, MONTH(A201))</f>
        <v>1.1574074074074074</v>
      </c>
      <c r="I201" s="4">
        <f t="shared" si="20"/>
        <v>7.932192368696251</v>
      </c>
    </row>
    <row r="202" spans="1:9">
      <c r="A202" s="1">
        <v>36763</v>
      </c>
      <c r="B202">
        <v>30</v>
      </c>
      <c r="C202">
        <f t="shared" si="18"/>
        <v>30000</v>
      </c>
      <c r="D202" s="2" t="s">
        <v>183</v>
      </c>
      <c r="E202">
        <v>0.95799999999999996</v>
      </c>
      <c r="F202" s="3">
        <f t="shared" si="17"/>
        <v>9.58</v>
      </c>
      <c r="G202" s="4">
        <f t="shared" si="19"/>
        <v>104384133.61169103</v>
      </c>
      <c r="H202" s="3">
        <f>200/INDEX('[1]US CPI'!$B$2:$M$97, YEAR(A202)-1912, MONTH(A202))</f>
        <v>1.1574074074074074</v>
      </c>
      <c r="I202" s="4">
        <f t="shared" si="20"/>
        <v>7.9551482334003492</v>
      </c>
    </row>
    <row r="203" spans="1:9">
      <c r="A203" s="1">
        <v>36826</v>
      </c>
      <c r="B203">
        <v>30.7</v>
      </c>
      <c r="C203">
        <f t="shared" si="18"/>
        <v>30700</v>
      </c>
      <c r="D203" s="2"/>
      <c r="E203" t="s">
        <v>184</v>
      </c>
      <c r="F203" s="3">
        <f>MID(E203,2,2000)*1</f>
        <v>9.14</v>
      </c>
      <c r="G203" s="4">
        <f t="shared" si="19"/>
        <v>109409190.37199125</v>
      </c>
      <c r="H203" s="3">
        <f>200/INDEX('[1]US CPI'!$B$2:$M$97, YEAR(A203)-1912, MONTH(A203))</f>
        <v>1.1494252873563218</v>
      </c>
      <c r="I203" s="4">
        <f t="shared" si="20"/>
        <v>7.9785730568847875</v>
      </c>
    </row>
    <row r="204" spans="1:9">
      <c r="A204" s="1">
        <v>36826</v>
      </c>
      <c r="B204">
        <v>40.9</v>
      </c>
      <c r="C204">
        <f t="shared" si="18"/>
        <v>40900</v>
      </c>
      <c r="D204" s="2"/>
      <c r="E204" t="s">
        <v>185</v>
      </c>
      <c r="F204" s="3">
        <f t="shared" ref="F204:F255" si="21">MID(E204,2,2000)*1</f>
        <v>8.94</v>
      </c>
      <c r="G204" s="4">
        <f t="shared" si="19"/>
        <v>111856823.26621924</v>
      </c>
      <c r="H204" s="3">
        <f>200/INDEX('[1]US CPI'!$B$2:$M$97, YEAR(A204)-1912, MONTH(A204))</f>
        <v>1.1494252873563218</v>
      </c>
      <c r="I204" s="4">
        <f t="shared" si="20"/>
        <v>7.9881817338227012</v>
      </c>
    </row>
    <row r="205" spans="1:9">
      <c r="A205" s="1">
        <v>36826</v>
      </c>
      <c r="B205">
        <v>61.4</v>
      </c>
      <c r="C205">
        <f t="shared" si="18"/>
        <v>61400</v>
      </c>
      <c r="D205" s="2"/>
      <c r="E205" t="s">
        <v>186</v>
      </c>
      <c r="F205" s="3">
        <f t="shared" si="21"/>
        <v>7.45</v>
      </c>
      <c r="G205" s="4">
        <f t="shared" si="19"/>
        <v>134228187.9194631</v>
      </c>
      <c r="H205" s="3">
        <f>200/INDEX('[1]US CPI'!$B$2:$M$97, YEAR(A205)-1912, MONTH(A205))</f>
        <v>1.1494252873563218</v>
      </c>
      <c r="I205" s="4">
        <f t="shared" si="20"/>
        <v>8.0673629798703264</v>
      </c>
    </row>
    <row r="206" spans="1:9">
      <c r="A206" s="1">
        <v>36826</v>
      </c>
      <c r="B206">
        <v>81.900000000000006</v>
      </c>
      <c r="C206">
        <f t="shared" si="18"/>
        <v>81900</v>
      </c>
      <c r="D206" s="2"/>
      <c r="E206" t="s">
        <v>187</v>
      </c>
      <c r="F206" s="3">
        <f t="shared" si="21"/>
        <v>7.27</v>
      </c>
      <c r="G206" s="4">
        <f t="shared" si="19"/>
        <v>137551581.84319121</v>
      </c>
      <c r="H206" s="3">
        <f>200/INDEX('[1]US CPI'!$B$2:$M$97, YEAR(A206)-1912, MONTH(A206))</f>
        <v>1.1494252873563218</v>
      </c>
      <c r="I206" s="4">
        <f t="shared" si="20"/>
        <v>8.0779848417595801</v>
      </c>
    </row>
    <row r="207" spans="1:9">
      <c r="A207" s="1">
        <v>36826</v>
      </c>
      <c r="B207">
        <v>30.7</v>
      </c>
      <c r="C207">
        <f t="shared" si="18"/>
        <v>30700</v>
      </c>
      <c r="D207" s="2"/>
      <c r="E207" t="s">
        <v>187</v>
      </c>
      <c r="F207" s="3">
        <f t="shared" si="21"/>
        <v>7.27</v>
      </c>
      <c r="G207" s="4">
        <f t="shared" si="19"/>
        <v>137551581.84319121</v>
      </c>
      <c r="H207" s="3">
        <f>200/INDEX('[1]US CPI'!$B$2:$M$97, YEAR(A207)-1912, MONTH(A207))</f>
        <v>1.1494252873563218</v>
      </c>
      <c r="I207" s="4">
        <f t="shared" si="20"/>
        <v>8.0779848417595801</v>
      </c>
    </row>
    <row r="208" spans="1:9">
      <c r="A208" s="1">
        <v>36826</v>
      </c>
      <c r="B208">
        <v>40.9</v>
      </c>
      <c r="C208">
        <f t="shared" si="18"/>
        <v>40900</v>
      </c>
      <c r="D208" s="2"/>
      <c r="E208" t="s">
        <v>188</v>
      </c>
      <c r="F208" s="3">
        <f t="shared" si="21"/>
        <v>7.14</v>
      </c>
      <c r="G208" s="4">
        <f t="shared" si="19"/>
        <v>140056022.40896359</v>
      </c>
      <c r="H208" s="3">
        <f>200/INDEX('[1]US CPI'!$B$2:$M$97, YEAR(A208)-1912, MONTH(A208))</f>
        <v>1.1494252873563218</v>
      </c>
      <c r="I208" s="4">
        <f t="shared" si="20"/>
        <v>8.0858210408424434</v>
      </c>
    </row>
    <row r="209" spans="1:9">
      <c r="A209" s="1">
        <v>36831</v>
      </c>
      <c r="B209">
        <v>30</v>
      </c>
      <c r="C209">
        <f t="shared" si="18"/>
        <v>30000</v>
      </c>
      <c r="D209" s="2"/>
      <c r="E209" t="s">
        <v>189</v>
      </c>
      <c r="F209" s="3">
        <f t="shared" si="21"/>
        <v>7.88</v>
      </c>
      <c r="G209" s="4">
        <f t="shared" si="19"/>
        <v>126903553.29949239</v>
      </c>
      <c r="H209" s="3">
        <f>200/INDEX('[1]US CPI'!$B$2:$M$97, YEAR(A209)-1912, MONTH(A209))</f>
        <v>1.1487650775416427</v>
      </c>
      <c r="I209" s="4">
        <f t="shared" si="20"/>
        <v>8.0432425579637954</v>
      </c>
    </row>
    <row r="210" spans="1:9">
      <c r="A210" s="1">
        <v>36873</v>
      </c>
      <c r="B210">
        <v>30</v>
      </c>
      <c r="C210">
        <f t="shared" si="18"/>
        <v>30000</v>
      </c>
      <c r="D210" s="2"/>
      <c r="E210" t="s">
        <v>190</v>
      </c>
      <c r="F210" s="3">
        <f t="shared" si="21"/>
        <v>7.25</v>
      </c>
      <c r="G210" s="4">
        <f t="shared" si="19"/>
        <v>137931034.48275861</v>
      </c>
      <c r="H210" s="3">
        <f>200/INDEX('[1]US CPI'!$B$2:$M$97, YEAR(A210)-1912, MONTH(A210))</f>
        <v>1.1494252873563218</v>
      </c>
      <c r="I210" s="4">
        <f t="shared" si="20"/>
        <v>8.0791812460476251</v>
      </c>
    </row>
    <row r="211" spans="1:9">
      <c r="A211" s="1">
        <v>36880</v>
      </c>
      <c r="B211">
        <v>80</v>
      </c>
      <c r="C211">
        <f t="shared" si="18"/>
        <v>80000</v>
      </c>
      <c r="D211" s="2"/>
      <c r="E211" t="s">
        <v>191</v>
      </c>
      <c r="F211" s="3">
        <f t="shared" si="21"/>
        <v>6.9</v>
      </c>
      <c r="G211" s="4">
        <f t="shared" si="19"/>
        <v>144927536.23188406</v>
      </c>
      <c r="H211" s="3">
        <f>200/INDEX('[1]US CPI'!$B$2:$M$97, YEAR(A211)-1912, MONTH(A211))</f>
        <v>1.1494252873563218</v>
      </c>
      <c r="I211" s="4">
        <f t="shared" si="20"/>
        <v>8.1006701618813626</v>
      </c>
    </row>
    <row r="212" spans="1:9">
      <c r="A212" s="1">
        <v>36905</v>
      </c>
      <c r="B212">
        <v>61</v>
      </c>
      <c r="C212">
        <f t="shared" si="18"/>
        <v>61000</v>
      </c>
      <c r="D212" s="2"/>
      <c r="E212" t="s">
        <v>192</v>
      </c>
      <c r="F212" s="3">
        <f t="shared" si="21"/>
        <v>7.31</v>
      </c>
      <c r="G212" s="4">
        <f t="shared" si="19"/>
        <v>136798905.60875514</v>
      </c>
      <c r="H212" s="3">
        <f>200/INDEX('[1]US CPI'!$B$2:$M$97, YEAR(A212)-1912, MONTH(A212))</f>
        <v>1.1422044545973731</v>
      </c>
      <c r="I212" s="4">
        <f t="shared" si="20"/>
        <v>8.0783387734616046</v>
      </c>
    </row>
    <row r="213" spans="1:9">
      <c r="A213" s="1">
        <v>36905</v>
      </c>
      <c r="B213">
        <v>82</v>
      </c>
      <c r="C213">
        <f t="shared" si="18"/>
        <v>82000</v>
      </c>
      <c r="D213" s="2"/>
      <c r="E213" t="s">
        <v>193</v>
      </c>
      <c r="F213" s="3">
        <f t="shared" si="21"/>
        <v>7.26</v>
      </c>
      <c r="G213" s="4">
        <f t="shared" si="19"/>
        <v>137741046.83195594</v>
      </c>
      <c r="H213" s="3">
        <f>200/INDEX('[1]US CPI'!$B$2:$M$97, YEAR(A213)-1912, MONTH(A213))</f>
        <v>1.1422044545973731</v>
      </c>
      <c r="I213" s="4">
        <f t="shared" si="20"/>
        <v>8.0813195297193712</v>
      </c>
    </row>
    <row r="214" spans="1:9">
      <c r="A214" s="1">
        <v>36905</v>
      </c>
      <c r="B214">
        <v>40</v>
      </c>
      <c r="C214">
        <f t="shared" si="18"/>
        <v>40000</v>
      </c>
      <c r="D214" s="2"/>
      <c r="E214" t="s">
        <v>194</v>
      </c>
      <c r="F214" s="3">
        <f t="shared" si="21"/>
        <v>6.84</v>
      </c>
      <c r="G214" s="4">
        <f t="shared" si="19"/>
        <v>146198830.40935671</v>
      </c>
      <c r="H214" s="3">
        <f>200/INDEX('[1]US CPI'!$B$2:$M$97, YEAR(A214)-1912, MONTH(A214))</f>
        <v>1.1422044545973731</v>
      </c>
      <c r="I214" s="4">
        <f t="shared" si="20"/>
        <v>8.1072000486993492</v>
      </c>
    </row>
    <row r="215" spans="1:9">
      <c r="A215" s="1">
        <v>37006</v>
      </c>
      <c r="B215">
        <v>40</v>
      </c>
      <c r="C215">
        <f t="shared" si="18"/>
        <v>40000</v>
      </c>
      <c r="D215" s="2"/>
      <c r="E215" t="s">
        <v>195</v>
      </c>
      <c r="F215" s="3">
        <f t="shared" si="21"/>
        <v>7.48</v>
      </c>
      <c r="G215" s="4">
        <f t="shared" si="19"/>
        <v>133689839.57219251</v>
      </c>
      <c r="H215" s="3">
        <f>200/INDEX('[1]US CPI'!$B$2:$M$97, YEAR(A215)-1912, MONTH(A215))</f>
        <v>1.1305822498586773</v>
      </c>
      <c r="I215" s="4">
        <f t="shared" si="20"/>
        <v>8.0727962393812813</v>
      </c>
    </row>
    <row r="216" spans="1:9">
      <c r="A216" s="1">
        <v>37006</v>
      </c>
      <c r="B216">
        <v>30</v>
      </c>
      <c r="C216">
        <f t="shared" si="18"/>
        <v>30000</v>
      </c>
      <c r="D216" s="2"/>
      <c r="E216" t="s">
        <v>196</v>
      </c>
      <c r="F216" s="3">
        <f t="shared" si="21"/>
        <v>6.48</v>
      </c>
      <c r="G216" s="4">
        <f t="shared" si="19"/>
        <v>154320987.65432099</v>
      </c>
      <c r="H216" s="3">
        <f>200/INDEX('[1]US CPI'!$B$2:$M$97, YEAR(A216)-1912, MONTH(A216))</f>
        <v>1.1305822498586773</v>
      </c>
      <c r="I216" s="4">
        <f t="shared" si="20"/>
        <v>8.1351228313751491</v>
      </c>
    </row>
    <row r="217" spans="1:9">
      <c r="A217" s="1">
        <v>37006</v>
      </c>
      <c r="B217">
        <v>40</v>
      </c>
      <c r="C217">
        <f t="shared" si="18"/>
        <v>40000</v>
      </c>
      <c r="D217" s="2"/>
      <c r="E217" t="s">
        <v>197</v>
      </c>
      <c r="F217" s="3">
        <f t="shared" si="21"/>
        <v>5.72</v>
      </c>
      <c r="G217" s="4">
        <f t="shared" si="19"/>
        <v>174825174.82517484</v>
      </c>
      <c r="H217" s="3">
        <f>200/INDEX('[1]US CPI'!$B$2:$M$97, YEAR(A217)-1912, MONTH(A217))</f>
        <v>1.1305822498586773</v>
      </c>
      <c r="I217" s="4">
        <f t="shared" si="20"/>
        <v>8.1893018084527185</v>
      </c>
    </row>
    <row r="218" spans="1:9">
      <c r="A218" s="1">
        <v>37012</v>
      </c>
      <c r="B218">
        <v>30</v>
      </c>
      <c r="C218">
        <f t="shared" si="18"/>
        <v>30000</v>
      </c>
      <c r="D218" s="2"/>
      <c r="E218" t="s">
        <v>198</v>
      </c>
      <c r="F218" s="3">
        <f t="shared" si="21"/>
        <v>6.82</v>
      </c>
      <c r="G218" s="4">
        <f t="shared" si="19"/>
        <v>146627565.98240468</v>
      </c>
      <c r="H218" s="3">
        <f>200/INDEX('[1]US CPI'!$B$2:$M$97, YEAR(A218)-1912, MONTH(A218))</f>
        <v>1.1254924029262803</v>
      </c>
      <c r="I218" s="4">
        <f t="shared" si="20"/>
        <v>8.1148730574848411</v>
      </c>
    </row>
    <row r="219" spans="1:9">
      <c r="A219" s="1">
        <v>37012</v>
      </c>
      <c r="B219">
        <v>82</v>
      </c>
      <c r="C219">
        <f t="shared" si="18"/>
        <v>82000</v>
      </c>
      <c r="D219" s="2"/>
      <c r="E219" t="s">
        <v>199</v>
      </c>
      <c r="F219" s="3">
        <f t="shared" si="21"/>
        <v>6.56</v>
      </c>
      <c r="G219" s="4">
        <f t="shared" si="19"/>
        <v>152439024.39024392</v>
      </c>
      <c r="H219" s="3">
        <f>200/INDEX('[1]US CPI'!$B$2:$M$97, YEAR(A219)-1912, MONTH(A219))</f>
        <v>1.1254924029262803</v>
      </c>
      <c r="I219" s="4">
        <f t="shared" si="20"/>
        <v>8.1317535927656603</v>
      </c>
    </row>
    <row r="220" spans="1:9">
      <c r="A220" s="1">
        <v>37012</v>
      </c>
      <c r="B220">
        <v>61</v>
      </c>
      <c r="C220">
        <f t="shared" si="18"/>
        <v>61000</v>
      </c>
      <c r="D220" s="2"/>
      <c r="E220" t="s">
        <v>200</v>
      </c>
      <c r="F220" s="3">
        <f t="shared" si="21"/>
        <v>6.49</v>
      </c>
      <c r="G220" s="4">
        <f t="shared" si="19"/>
        <v>154083204.93066254</v>
      </c>
      <c r="H220" s="3">
        <f>200/INDEX('[1]US CPI'!$B$2:$M$97, YEAR(A220)-1912, MONTH(A220))</f>
        <v>1.1254924029262803</v>
      </c>
      <c r="I220" s="4">
        <f t="shared" si="20"/>
        <v>8.1364127353409508</v>
      </c>
    </row>
    <row r="221" spans="1:9">
      <c r="A221" s="1">
        <v>37012</v>
      </c>
      <c r="B221">
        <v>40</v>
      </c>
      <c r="C221">
        <f t="shared" si="18"/>
        <v>40000</v>
      </c>
      <c r="D221" s="2"/>
      <c r="E221" t="s">
        <v>201</v>
      </c>
      <c r="F221" s="3">
        <f t="shared" si="21"/>
        <v>5.87</v>
      </c>
      <c r="G221" s="4">
        <f t="shared" si="19"/>
        <v>170357751.27768314</v>
      </c>
      <c r="H221" s="3">
        <f>200/INDEX('[1]US CPI'!$B$2:$M$97, YEAR(A221)-1912, MONTH(A221))</f>
        <v>1.1254924029262803</v>
      </c>
      <c r="I221" s="4">
        <f t="shared" si="20"/>
        <v>8.180019330893705</v>
      </c>
    </row>
    <row r="222" spans="1:9">
      <c r="A222" s="1">
        <v>37070</v>
      </c>
      <c r="B222">
        <v>40</v>
      </c>
      <c r="C222">
        <f t="shared" si="18"/>
        <v>40000</v>
      </c>
      <c r="D222" s="2"/>
      <c r="E222" t="s">
        <v>202</v>
      </c>
      <c r="F222" s="3">
        <f t="shared" si="21"/>
        <v>6.33</v>
      </c>
      <c r="G222" s="4">
        <f t="shared" si="19"/>
        <v>157977883.09636649</v>
      </c>
      <c r="H222" s="3">
        <f>200/INDEX('[1]US CPI'!$B$2:$M$97, YEAR(A222)-1912, MONTH(A222))</f>
        <v>1.1235955056179776</v>
      </c>
      <c r="I222" s="4">
        <f t="shared" si="20"/>
        <v>8.1479862966275576</v>
      </c>
    </row>
    <row r="223" spans="1:9">
      <c r="A223" s="1">
        <v>37078</v>
      </c>
      <c r="B223">
        <v>60</v>
      </c>
      <c r="C223">
        <f t="shared" si="18"/>
        <v>60000</v>
      </c>
      <c r="D223" s="2"/>
      <c r="E223" t="s">
        <v>202</v>
      </c>
      <c r="F223" s="3">
        <f t="shared" si="21"/>
        <v>6.33</v>
      </c>
      <c r="G223" s="4">
        <f t="shared" si="19"/>
        <v>157977883.09636649</v>
      </c>
      <c r="H223" s="3">
        <f>200/INDEX('[1]US CPI'!$B$2:$M$97, YEAR(A223)-1912, MONTH(A223))</f>
        <v>1.1267605633802817</v>
      </c>
      <c r="I223" s="4">
        <f t="shared" si="20"/>
        <v>8.1467646517097769</v>
      </c>
    </row>
    <row r="224" spans="1:9">
      <c r="A224" s="1">
        <v>37092</v>
      </c>
      <c r="B224">
        <v>80</v>
      </c>
      <c r="C224">
        <f t="shared" si="18"/>
        <v>80000</v>
      </c>
      <c r="D224" s="2"/>
      <c r="E224" t="s">
        <v>203</v>
      </c>
      <c r="F224" s="3">
        <f t="shared" si="21"/>
        <v>5.75</v>
      </c>
      <c r="G224" s="4">
        <f t="shared" si="19"/>
        <v>173913043.47826087</v>
      </c>
      <c r="H224" s="3">
        <f>200/INDEX('[1]US CPI'!$B$2:$M$97, YEAR(A224)-1912, MONTH(A224))</f>
        <v>1.1267605633802817</v>
      </c>
      <c r="I224" s="4">
        <f t="shared" si="20"/>
        <v>8.188500517037502</v>
      </c>
    </row>
    <row r="225" spans="1:9">
      <c r="A225" s="1">
        <v>37134</v>
      </c>
      <c r="B225">
        <v>60</v>
      </c>
      <c r="C225">
        <f t="shared" si="18"/>
        <v>60000</v>
      </c>
      <c r="D225" s="2"/>
      <c r="E225" t="s">
        <v>204</v>
      </c>
      <c r="F225" s="3">
        <f t="shared" si="21"/>
        <v>4.41</v>
      </c>
      <c r="G225" s="4">
        <f t="shared" si="19"/>
        <v>226757369.61451247</v>
      </c>
      <c r="H225" s="3">
        <f>200/INDEX('[1]US CPI'!$B$2:$M$97, YEAR(A225)-1912, MONTH(A225))</f>
        <v>1.1267605633802817</v>
      </c>
      <c r="I225" s="4">
        <f t="shared" si="20"/>
        <v>8.3037297722592935</v>
      </c>
    </row>
    <row r="226" spans="1:9">
      <c r="A226" s="1">
        <v>37225</v>
      </c>
      <c r="B226">
        <v>100</v>
      </c>
      <c r="C226">
        <f t="shared" si="18"/>
        <v>100000</v>
      </c>
      <c r="D226" s="2"/>
      <c r="E226" t="s">
        <v>205</v>
      </c>
      <c r="F226" s="3">
        <f t="shared" si="21"/>
        <v>2.99</v>
      </c>
      <c r="G226" s="4">
        <f t="shared" si="19"/>
        <v>334448160.53511703</v>
      </c>
      <c r="H226" s="3">
        <f>200/INDEX('[1]US CPI'!$B$2:$M$97, YEAR(A226)-1912, MONTH(A226))</f>
        <v>1.1273957158962795</v>
      </c>
      <c r="I226" s="4">
        <f t="shared" si="20"/>
        <v>8.4722524315072967</v>
      </c>
    </row>
    <row r="227" spans="1:9">
      <c r="A227" s="1">
        <v>37226</v>
      </c>
      <c r="B227">
        <v>40</v>
      </c>
      <c r="C227">
        <f t="shared" si="18"/>
        <v>40000</v>
      </c>
      <c r="D227" s="2"/>
      <c r="E227" t="s">
        <v>206</v>
      </c>
      <c r="F227" s="3">
        <f t="shared" si="21"/>
        <v>4.57</v>
      </c>
      <c r="G227" s="4">
        <f t="shared" si="19"/>
        <v>218818380.74398249</v>
      </c>
      <c r="H227" s="3">
        <f>200/INDEX('[1]US CPI'!$B$2:$M$97, YEAR(A227)-1912, MONTH(A227))</f>
        <v>1.1318619128466327</v>
      </c>
      <c r="I227" s="4">
        <f t="shared" si="20"/>
        <v>8.286290353772932</v>
      </c>
    </row>
    <row r="228" spans="1:9">
      <c r="A228" s="1">
        <v>37323</v>
      </c>
      <c r="B228">
        <v>40</v>
      </c>
      <c r="C228">
        <f t="shared" si="18"/>
        <v>40000</v>
      </c>
      <c r="D228" s="2"/>
      <c r="E228" t="s">
        <v>207</v>
      </c>
      <c r="F228" s="3">
        <f t="shared" si="21"/>
        <v>4.3099999999999996</v>
      </c>
      <c r="G228" s="4">
        <f t="shared" si="19"/>
        <v>232018561.4849188</v>
      </c>
      <c r="H228" s="3">
        <f>200/INDEX('[1]US CPI'!$B$2:$M$97, YEAR(A228)-1912, MONTH(A228))</f>
        <v>1.1185682326621924</v>
      </c>
      <c r="I228" s="4">
        <f t="shared" si="20"/>
        <v>8.3168602486351855</v>
      </c>
    </row>
    <row r="229" spans="1:9">
      <c r="A229" s="1">
        <v>37464</v>
      </c>
      <c r="B229">
        <v>40</v>
      </c>
      <c r="C229">
        <f t="shared" si="18"/>
        <v>40000</v>
      </c>
      <c r="D229" s="2"/>
      <c r="E229" t="s">
        <v>208</v>
      </c>
      <c r="F229" s="3">
        <f t="shared" si="21"/>
        <v>3.71</v>
      </c>
      <c r="G229" s="4">
        <f t="shared" si="19"/>
        <v>269541778.97574127</v>
      </c>
      <c r="H229" s="3">
        <f>200/INDEX('[1]US CPI'!$B$2:$M$97, YEAR(A229)-1912, MONTH(A229))</f>
        <v>1.1104941699056081</v>
      </c>
      <c r="I229" s="4">
        <f t="shared" si="20"/>
        <v>8.3851098075405055</v>
      </c>
    </row>
    <row r="230" spans="1:9">
      <c r="A230" s="1">
        <v>37477</v>
      </c>
      <c r="B230">
        <v>100</v>
      </c>
      <c r="C230">
        <f t="shared" si="18"/>
        <v>100000</v>
      </c>
      <c r="D230" s="2"/>
      <c r="E230" t="s">
        <v>209</v>
      </c>
      <c r="F230" s="3">
        <f t="shared" si="21"/>
        <v>2.65</v>
      </c>
      <c r="G230" s="4">
        <f t="shared" si="19"/>
        <v>377358490.56603777</v>
      </c>
      <c r="H230" s="3">
        <f>200/INDEX('[1]US CPI'!$B$2:$M$97, YEAR(A230)-1912, MONTH(A230))</f>
        <v>1.1068068622025458</v>
      </c>
      <c r="I230" s="4">
        <f t="shared" si="20"/>
        <v>8.5326822829601436</v>
      </c>
    </row>
    <row r="231" spans="1:9">
      <c r="A231" s="1">
        <v>37484</v>
      </c>
      <c r="B231">
        <v>60</v>
      </c>
      <c r="C231">
        <f t="shared" si="18"/>
        <v>60000</v>
      </c>
      <c r="D231" s="2"/>
      <c r="E231" t="s">
        <v>210</v>
      </c>
      <c r="F231" s="3">
        <f t="shared" si="21"/>
        <v>2.88</v>
      </c>
      <c r="G231" s="4">
        <f t="shared" si="19"/>
        <v>347222222.22222221</v>
      </c>
      <c r="H231" s="3">
        <f>200/INDEX('[1]US CPI'!$B$2:$M$97, YEAR(A231)-1912, MONTH(A231))</f>
        <v>1.1068068622025458</v>
      </c>
      <c r="I231" s="4">
        <f t="shared" si="20"/>
        <v>8.4965356691377192</v>
      </c>
    </row>
    <row r="232" spans="1:9">
      <c r="A232" s="1">
        <v>37484</v>
      </c>
      <c r="B232">
        <v>80</v>
      </c>
      <c r="C232">
        <f t="shared" si="18"/>
        <v>80000</v>
      </c>
      <c r="D232" s="2"/>
      <c r="E232" t="s">
        <v>211</v>
      </c>
      <c r="F232" s="3">
        <f t="shared" si="21"/>
        <v>3.74</v>
      </c>
      <c r="G232" s="4">
        <f t="shared" si="19"/>
        <v>267379679.14438501</v>
      </c>
      <c r="H232" s="3">
        <f>200/INDEX('[1]US CPI'!$B$2:$M$97, YEAR(A232)-1912, MONTH(A232))</f>
        <v>1.1068068622025458</v>
      </c>
      <c r="I232" s="4">
        <f t="shared" si="20"/>
        <v>8.3830565546964699</v>
      </c>
    </row>
    <row r="233" spans="1:9">
      <c r="A233" s="1">
        <v>37491</v>
      </c>
      <c r="B233">
        <v>40</v>
      </c>
      <c r="C233">
        <f t="shared" si="18"/>
        <v>40000</v>
      </c>
      <c r="D233" s="2"/>
      <c r="E233" t="s">
        <v>212</v>
      </c>
      <c r="F233" s="3">
        <f t="shared" si="21"/>
        <v>2.59</v>
      </c>
      <c r="G233" s="4">
        <f t="shared" si="19"/>
        <v>386100386.10038614</v>
      </c>
      <c r="H233" s="3">
        <f>200/INDEX('[1]US CPI'!$B$2:$M$97, YEAR(A233)-1912, MONTH(A233))</f>
        <v>1.1068068622025458</v>
      </c>
      <c r="I233" s="4">
        <f t="shared" si="20"/>
        <v>8.5426283928156987</v>
      </c>
    </row>
    <row r="234" spans="1:9">
      <c r="A234" s="1">
        <v>37498</v>
      </c>
      <c r="B234">
        <v>100</v>
      </c>
      <c r="C234">
        <f t="shared" si="18"/>
        <v>100000</v>
      </c>
      <c r="D234" s="2"/>
      <c r="E234" t="s">
        <v>213</v>
      </c>
      <c r="F234" s="3">
        <f t="shared" si="21"/>
        <v>2.0699999999999998</v>
      </c>
      <c r="G234" s="4">
        <f t="shared" si="19"/>
        <v>483091787.43961358</v>
      </c>
      <c r="H234" s="3">
        <f>200/INDEX('[1]US CPI'!$B$2:$M$97, YEAR(A234)-1912, MONTH(A234))</f>
        <v>1.1068068622025458</v>
      </c>
      <c r="I234" s="4">
        <f t="shared" si="20"/>
        <v>8.6399578114400324</v>
      </c>
    </row>
    <row r="235" spans="1:9">
      <c r="A235" s="1">
        <v>37505</v>
      </c>
      <c r="B235">
        <v>120</v>
      </c>
      <c r="C235">
        <f t="shared" si="18"/>
        <v>120000</v>
      </c>
      <c r="D235" s="2"/>
      <c r="E235" t="s">
        <v>212</v>
      </c>
      <c r="F235" s="3">
        <f t="shared" si="21"/>
        <v>2.59</v>
      </c>
      <c r="G235" s="4">
        <f t="shared" si="19"/>
        <v>386100386.10038614</v>
      </c>
      <c r="H235" s="3">
        <f>200/INDEX('[1]US CPI'!$B$2:$M$97, YEAR(A235)-1912, MONTH(A235))</f>
        <v>1.1049723756906078</v>
      </c>
      <c r="I235" s="4">
        <f t="shared" si="20"/>
        <v>8.5433488151239523</v>
      </c>
    </row>
    <row r="236" spans="1:9">
      <c r="A236" s="1">
        <v>37505</v>
      </c>
      <c r="B236">
        <v>40</v>
      </c>
      <c r="C236">
        <f t="shared" si="18"/>
        <v>40000</v>
      </c>
      <c r="D236" s="2"/>
      <c r="E236" t="s">
        <v>210</v>
      </c>
      <c r="F236" s="3">
        <f t="shared" si="21"/>
        <v>2.88</v>
      </c>
      <c r="G236" s="4">
        <f t="shared" si="19"/>
        <v>347222222.22222221</v>
      </c>
      <c r="H236" s="3">
        <f>200/INDEX('[1]US CPI'!$B$2:$M$97, YEAR(A236)-1912, MONTH(A236))</f>
        <v>1.1049723756906078</v>
      </c>
      <c r="I236" s="4">
        <f t="shared" si="20"/>
        <v>8.4972560914459727</v>
      </c>
    </row>
    <row r="237" spans="1:9">
      <c r="A237" s="1">
        <v>37519</v>
      </c>
      <c r="B237">
        <v>40</v>
      </c>
      <c r="C237">
        <f t="shared" si="18"/>
        <v>40000</v>
      </c>
      <c r="D237" s="2"/>
      <c r="E237" t="s">
        <v>212</v>
      </c>
      <c r="F237" s="3">
        <f t="shared" si="21"/>
        <v>2.59</v>
      </c>
      <c r="G237" s="4">
        <f t="shared" si="19"/>
        <v>386100386.10038614</v>
      </c>
      <c r="H237" s="3">
        <f>200/INDEX('[1]US CPI'!$B$2:$M$97, YEAR(A237)-1912, MONTH(A237))</f>
        <v>1.1049723756906078</v>
      </c>
      <c r="I237" s="4">
        <f t="shared" si="20"/>
        <v>8.5433488151239523</v>
      </c>
    </row>
    <row r="238" spans="1:9">
      <c r="A238" s="1">
        <v>37519</v>
      </c>
      <c r="B238">
        <v>60</v>
      </c>
      <c r="C238">
        <f t="shared" si="18"/>
        <v>60000</v>
      </c>
      <c r="D238" s="2"/>
      <c r="E238" t="s">
        <v>214</v>
      </c>
      <c r="F238" s="3">
        <f t="shared" si="21"/>
        <v>2.68</v>
      </c>
      <c r="G238" s="4">
        <f t="shared" si="19"/>
        <v>373134328.35820895</v>
      </c>
      <c r="H238" s="3">
        <f>200/INDEX('[1]US CPI'!$B$2:$M$97, YEAR(A238)-1912, MONTH(A238))</f>
        <v>1.1049723756906078</v>
      </c>
      <c r="I238" s="4">
        <f t="shared" si="20"/>
        <v>8.5285137851764148</v>
      </c>
    </row>
    <row r="239" spans="1:9">
      <c r="A239" s="1">
        <v>37905</v>
      </c>
      <c r="B239">
        <v>40</v>
      </c>
      <c r="C239">
        <f t="shared" si="18"/>
        <v>40000</v>
      </c>
      <c r="D239" s="2"/>
      <c r="E239" t="s">
        <v>215</v>
      </c>
      <c r="F239" s="3">
        <f t="shared" si="21"/>
        <v>2.58</v>
      </c>
      <c r="G239" s="4">
        <f t="shared" si="19"/>
        <v>387596899.22480619</v>
      </c>
      <c r="H239" s="3">
        <f>200/INDEX('[1]US CPI'!$B$2:$M$97, YEAR(A239)-1912, MONTH(A239))</f>
        <v>1.0810810810810811</v>
      </c>
      <c r="I239" s="4">
        <f t="shared" si="20"/>
        <v>8.5545220267758015</v>
      </c>
    </row>
    <row r="240" spans="1:9">
      <c r="A240" s="1">
        <v>37905</v>
      </c>
      <c r="B240">
        <v>120</v>
      </c>
      <c r="C240">
        <f t="shared" si="18"/>
        <v>120000</v>
      </c>
      <c r="D240" s="2"/>
      <c r="E240" t="s">
        <v>216</v>
      </c>
      <c r="F240" s="3">
        <f t="shared" si="21"/>
        <v>1.51</v>
      </c>
      <c r="G240" s="4">
        <f t="shared" si="19"/>
        <v>662251655.62913907</v>
      </c>
      <c r="H240" s="3">
        <f>200/INDEX('[1]US CPI'!$B$2:$M$97, YEAR(A240)-1912, MONTH(A240))</f>
        <v>1.0810810810810811</v>
      </c>
      <c r="I240" s="4">
        <f t="shared" si="20"/>
        <v>8.7871647854458637</v>
      </c>
    </row>
    <row r="241" spans="1:9">
      <c r="A241" s="1">
        <v>37954</v>
      </c>
      <c r="B241">
        <v>80</v>
      </c>
      <c r="C241">
        <f t="shared" si="18"/>
        <v>80000</v>
      </c>
      <c r="D241" s="2"/>
      <c r="E241" t="s">
        <v>217</v>
      </c>
      <c r="F241" s="3">
        <f t="shared" si="21"/>
        <v>1.93</v>
      </c>
      <c r="G241" s="4">
        <f t="shared" si="19"/>
        <v>518134715.02590674</v>
      </c>
      <c r="H241" s="3">
        <f>200/INDEX('[1]US CPI'!$B$2:$M$97, YEAR(A241)-1912, MONTH(A241))</f>
        <v>1.084010840108401</v>
      </c>
      <c r="I241" s="4">
        <f t="shared" si="20"/>
        <v>8.6794090658233234</v>
      </c>
    </row>
    <row r="242" spans="1:9">
      <c r="A242" s="1">
        <v>37954</v>
      </c>
      <c r="B242">
        <v>80</v>
      </c>
      <c r="C242">
        <f t="shared" si="18"/>
        <v>80000</v>
      </c>
      <c r="D242" s="2"/>
      <c r="E242" t="s">
        <v>218</v>
      </c>
      <c r="F242" s="3">
        <f t="shared" si="21"/>
        <v>1.78</v>
      </c>
      <c r="G242" s="4">
        <f t="shared" si="19"/>
        <v>561797752.80898881</v>
      </c>
      <c r="H242" s="3">
        <f>200/INDEX('[1]US CPI'!$B$2:$M$97, YEAR(A242)-1912, MONTH(A242))</f>
        <v>1.084010840108401</v>
      </c>
      <c r="I242" s="4">
        <f t="shared" si="20"/>
        <v>8.7145463725222037</v>
      </c>
    </row>
    <row r="243" spans="1:9">
      <c r="A243" s="1">
        <v>37954</v>
      </c>
      <c r="B243">
        <v>120</v>
      </c>
      <c r="C243">
        <f t="shared" si="18"/>
        <v>120000</v>
      </c>
      <c r="D243" s="2"/>
      <c r="E243" t="s">
        <v>219</v>
      </c>
      <c r="F243" s="3">
        <f t="shared" si="21"/>
        <v>1.61</v>
      </c>
      <c r="G243" s="4">
        <f t="shared" si="19"/>
        <v>621118012.42236018</v>
      </c>
      <c r="H243" s="3">
        <f>200/INDEX('[1]US CPI'!$B$2:$M$97, YEAR(A243)-1912, MONTH(A243))</f>
        <v>1.084010840108401</v>
      </c>
      <c r="I243" s="4">
        <f t="shared" si="20"/>
        <v>8.7581404987992482</v>
      </c>
    </row>
    <row r="244" spans="1:9">
      <c r="A244" s="1">
        <v>37954</v>
      </c>
      <c r="B244">
        <v>120</v>
      </c>
      <c r="C244">
        <f t="shared" si="18"/>
        <v>120000</v>
      </c>
      <c r="D244" s="2"/>
      <c r="E244" t="s">
        <v>216</v>
      </c>
      <c r="F244" s="3">
        <f t="shared" si="21"/>
        <v>1.51</v>
      </c>
      <c r="G244" s="4">
        <f t="shared" si="19"/>
        <v>662251655.62913907</v>
      </c>
      <c r="H244" s="3">
        <f>200/INDEX('[1]US CPI'!$B$2:$M$97, YEAR(A244)-1912, MONTH(A244))</f>
        <v>1.084010840108401</v>
      </c>
      <c r="I244" s="4">
        <f t="shared" si="20"/>
        <v>8.7859894275379293</v>
      </c>
    </row>
    <row r="245" spans="1:9">
      <c r="A245" s="1">
        <v>37954</v>
      </c>
      <c r="B245">
        <v>80</v>
      </c>
      <c r="C245">
        <f t="shared" si="18"/>
        <v>80000</v>
      </c>
      <c r="D245" s="2"/>
      <c r="E245" t="s">
        <v>220</v>
      </c>
      <c r="F245" s="3">
        <f t="shared" si="21"/>
        <v>1.42</v>
      </c>
      <c r="G245" s="4">
        <f t="shared" si="19"/>
        <v>704225352.11267614</v>
      </c>
      <c r="H245" s="3">
        <f>200/INDEX('[1]US CPI'!$B$2:$M$97, YEAR(A245)-1912, MONTH(A245))</f>
        <v>1.084010840108401</v>
      </c>
      <c r="I245" s="4">
        <f t="shared" si="20"/>
        <v>8.8126780304480423</v>
      </c>
    </row>
    <row r="246" spans="1:9">
      <c r="A246" s="1">
        <v>37954</v>
      </c>
      <c r="B246">
        <v>120</v>
      </c>
      <c r="C246">
        <f t="shared" si="18"/>
        <v>120000</v>
      </c>
      <c r="D246" s="2"/>
      <c r="E246" t="s">
        <v>221</v>
      </c>
      <c r="F246" s="3">
        <f t="shared" si="21"/>
        <v>1.39</v>
      </c>
      <c r="G246" s="4">
        <f t="shared" si="19"/>
        <v>719424460.43165469</v>
      </c>
      <c r="H246" s="3">
        <f>200/INDEX('[1]US CPI'!$B$2:$M$97, YEAR(A246)-1912, MONTH(A246))</f>
        <v>1.084010840108401</v>
      </c>
      <c r="I246" s="4">
        <f t="shared" si="20"/>
        <v>8.8219515745770032</v>
      </c>
    </row>
    <row r="247" spans="1:9">
      <c r="A247" s="1">
        <v>38073</v>
      </c>
      <c r="B247">
        <v>160</v>
      </c>
      <c r="C247">
        <f t="shared" si="18"/>
        <v>160000</v>
      </c>
      <c r="D247" s="2"/>
      <c r="E247" t="s">
        <v>222</v>
      </c>
      <c r="F247" s="3">
        <f t="shared" si="21"/>
        <v>1.94</v>
      </c>
      <c r="G247" s="4">
        <f t="shared" si="19"/>
        <v>515463917.52577323</v>
      </c>
      <c r="H247" s="3">
        <f>200/INDEX('[1]US CPI'!$B$2:$M$97, YEAR(A247)-1912, MONTH(A247))</f>
        <v>1.0672358591248665</v>
      </c>
      <c r="I247" s="4">
        <f t="shared" si="20"/>
        <v>8.6839378609575526</v>
      </c>
    </row>
    <row r="248" spans="1:9">
      <c r="A248" s="1">
        <v>38073</v>
      </c>
      <c r="B248">
        <v>160</v>
      </c>
      <c r="C248">
        <f t="shared" si="18"/>
        <v>160000</v>
      </c>
      <c r="D248" s="2"/>
      <c r="E248" t="s">
        <v>222</v>
      </c>
      <c r="F248" s="3">
        <f t="shared" si="21"/>
        <v>1.94</v>
      </c>
      <c r="G248" s="4">
        <f t="shared" si="19"/>
        <v>515463917.52577323</v>
      </c>
      <c r="H248" s="3">
        <f>200/INDEX('[1]US CPI'!$B$2:$M$97, YEAR(A248)-1912, MONTH(A248))</f>
        <v>1.0672358591248665</v>
      </c>
      <c r="I248" s="4">
        <f t="shared" si="20"/>
        <v>8.6839378609575526</v>
      </c>
    </row>
    <row r="249" spans="1:9">
      <c r="A249" s="1">
        <v>38073</v>
      </c>
      <c r="B249">
        <v>250</v>
      </c>
      <c r="C249">
        <f t="shared" si="18"/>
        <v>250000</v>
      </c>
      <c r="D249" s="2"/>
      <c r="E249" t="s">
        <v>223</v>
      </c>
      <c r="F249" s="3">
        <f t="shared" si="21"/>
        <v>1.7</v>
      </c>
      <c r="G249" s="4">
        <f t="shared" si="19"/>
        <v>588235294.11764705</v>
      </c>
      <c r="H249" s="3">
        <f>200/INDEX('[1]US CPI'!$B$2:$M$97, YEAR(A249)-1912, MONTH(A249))</f>
        <v>1.0672358591248665</v>
      </c>
      <c r="I249" s="4">
        <f t="shared" si="20"/>
        <v>8.741290669509505</v>
      </c>
    </row>
    <row r="250" spans="1:9">
      <c r="A250" s="1">
        <v>38073</v>
      </c>
      <c r="B250">
        <v>80</v>
      </c>
      <c r="C250">
        <f t="shared" si="18"/>
        <v>80000</v>
      </c>
      <c r="D250" s="2"/>
      <c r="E250" t="s">
        <v>224</v>
      </c>
      <c r="F250" s="3">
        <f t="shared" si="21"/>
        <v>1.57</v>
      </c>
      <c r="G250" s="4">
        <f t="shared" si="19"/>
        <v>636942675.1592356</v>
      </c>
      <c r="H250" s="3">
        <f>200/INDEX('[1]US CPI'!$B$2:$M$97, YEAR(A250)-1912, MONTH(A250))</f>
        <v>1.0672358591248665</v>
      </c>
      <c r="I250" s="4">
        <f t="shared" si="20"/>
        <v>8.7758399384785442</v>
      </c>
    </row>
    <row r="251" spans="1:9">
      <c r="A251" s="1">
        <v>38073</v>
      </c>
      <c r="B251">
        <v>80</v>
      </c>
      <c r="C251">
        <f t="shared" si="18"/>
        <v>80000</v>
      </c>
      <c r="D251" s="2"/>
      <c r="E251" t="s">
        <v>225</v>
      </c>
      <c r="F251" s="3">
        <f t="shared" si="21"/>
        <v>1.41</v>
      </c>
      <c r="G251" s="4">
        <f t="shared" si="19"/>
        <v>709219858.15602839</v>
      </c>
      <c r="H251" s="3">
        <f>200/INDEX('[1]US CPI'!$B$2:$M$97, YEAR(A251)-1912, MONTH(A251))</f>
        <v>1.0672358591248665</v>
      </c>
      <c r="I251" s="4">
        <f t="shared" si="20"/>
        <v>8.8225204782323985</v>
      </c>
    </row>
    <row r="252" spans="1:9">
      <c r="A252" s="1">
        <v>38073</v>
      </c>
      <c r="B252">
        <v>120</v>
      </c>
      <c r="C252">
        <f t="shared" si="18"/>
        <v>120000</v>
      </c>
      <c r="D252" s="2"/>
      <c r="E252" t="s">
        <v>226</v>
      </c>
      <c r="F252" s="3">
        <f t="shared" si="21"/>
        <v>1.38</v>
      </c>
      <c r="G252" s="4">
        <f t="shared" si="19"/>
        <v>724637681.15942037</v>
      </c>
      <c r="H252" s="3">
        <f>200/INDEX('[1]US CPI'!$B$2:$M$97, YEAR(A252)-1912, MONTH(A252))</f>
        <v>1.0672358591248665</v>
      </c>
      <c r="I252" s="4">
        <f t="shared" si="20"/>
        <v>8.8318605044865421</v>
      </c>
    </row>
    <row r="253" spans="1:9">
      <c r="A253" s="1">
        <v>38073</v>
      </c>
      <c r="B253">
        <v>120</v>
      </c>
      <c r="C253">
        <f t="shared" si="18"/>
        <v>120000</v>
      </c>
      <c r="D253" s="2"/>
      <c r="E253" t="s">
        <v>227</v>
      </c>
      <c r="F253" s="3">
        <f t="shared" si="21"/>
        <v>1.24</v>
      </c>
      <c r="G253" s="4">
        <f t="shared" si="19"/>
        <v>806451612.90322578</v>
      </c>
      <c r="H253" s="3">
        <f>200/INDEX('[1]US CPI'!$B$2:$M$97, YEAR(A253)-1912, MONTH(A253))</f>
        <v>1.0672358591248665</v>
      </c>
      <c r="I253" s="4">
        <f t="shared" si="20"/>
        <v>8.8783179057255435</v>
      </c>
    </row>
    <row r="254" spans="1:9">
      <c r="A254" s="1">
        <v>38079</v>
      </c>
      <c r="B254">
        <v>160</v>
      </c>
      <c r="C254">
        <f t="shared" si="18"/>
        <v>160000</v>
      </c>
      <c r="D254" s="2"/>
      <c r="E254" t="s">
        <v>228</v>
      </c>
      <c r="F254" s="3">
        <f t="shared" si="21"/>
        <v>1.22</v>
      </c>
      <c r="G254" s="4">
        <f t="shared" si="19"/>
        <v>819672131.14754105</v>
      </c>
      <c r="H254" s="3">
        <f>200/INDEX('[1]US CPI'!$B$2:$M$97, YEAR(A254)-1912, MONTH(A254))</f>
        <v>1.0638297872340425</v>
      </c>
      <c r="I254" s="4">
        <f t="shared" si="20"/>
        <v>8.8867680229249508</v>
      </c>
    </row>
    <row r="255" spans="1:9">
      <c r="A255" s="1">
        <v>38093</v>
      </c>
      <c r="B255">
        <v>250</v>
      </c>
      <c r="C255">
        <f t="shared" si="18"/>
        <v>250000</v>
      </c>
      <c r="D255" s="2"/>
      <c r="E255" t="s">
        <v>229</v>
      </c>
      <c r="F255" s="3">
        <f t="shared" si="21"/>
        <v>1.1499999999999999</v>
      </c>
      <c r="G255" s="4">
        <f t="shared" si="19"/>
        <v>869565217.39130437</v>
      </c>
      <c r="H255" s="3">
        <f>200/INDEX('[1]US CPI'!$B$2:$M$97, YEAR(A255)-1912, MONTH(A255))</f>
        <v>1.0638297872340425</v>
      </c>
      <c r="I255" s="4">
        <f t="shared" si="20"/>
        <v>8.9124300132460874</v>
      </c>
    </row>
    <row r="256" spans="1:9">
      <c r="A256" s="1">
        <v>38214</v>
      </c>
      <c r="B256">
        <v>80</v>
      </c>
      <c r="C256">
        <f t="shared" si="18"/>
        <v>80000</v>
      </c>
      <c r="F256" s="5">
        <v>1.45</v>
      </c>
      <c r="G256" s="4">
        <f t="shared" si="19"/>
        <v>689655172.41379309</v>
      </c>
      <c r="H256" s="3">
        <f>200/INDEX('[1]US CPI'!$B$2:$M$97, YEAR(A256)-1912, MONTH(A256))</f>
        <v>1.0554089709762533</v>
      </c>
      <c r="I256" s="4">
        <f t="shared" ref="I256:I290" si="22">LOG(G256/H256)</f>
        <v>8.8152112164051353</v>
      </c>
    </row>
    <row r="257" spans="1:9">
      <c r="A257" s="1">
        <v>38214</v>
      </c>
      <c r="B257">
        <v>120</v>
      </c>
      <c r="C257">
        <f t="shared" si="18"/>
        <v>120000</v>
      </c>
      <c r="F257" s="5">
        <v>1.2</v>
      </c>
      <c r="G257" s="4">
        <f t="shared" si="19"/>
        <v>833333333.33333337</v>
      </c>
      <c r="H257" s="3">
        <f>200/INDEX('[1]US CPI'!$B$2:$M$97, YEAR(A257)-1912, MONTH(A257))</f>
        <v>1.0554089709762533</v>
      </c>
      <c r="I257" s="4">
        <f t="shared" si="22"/>
        <v>8.8973979725924845</v>
      </c>
    </row>
    <row r="258" spans="1:9">
      <c r="A258" s="1">
        <v>38214</v>
      </c>
      <c r="B258">
        <v>200</v>
      </c>
      <c r="C258">
        <f t="shared" si="18"/>
        <v>200000</v>
      </c>
      <c r="F258" s="5">
        <v>1.02</v>
      </c>
      <c r="G258" s="4">
        <f t="shared" si="19"/>
        <v>980392156.86274505</v>
      </c>
      <c r="H258" s="3">
        <f>200/INDEX('[1]US CPI'!$B$2:$M$97, YEAR(A258)-1912, MONTH(A258))</f>
        <v>1.0554089709762533</v>
      </c>
      <c r="I258" s="4">
        <f t="shared" si="22"/>
        <v>8.9679790468781917</v>
      </c>
    </row>
    <row r="259" spans="1:9">
      <c r="A259" s="1">
        <v>38214</v>
      </c>
      <c r="B259">
        <v>250</v>
      </c>
      <c r="C259">
        <f t="shared" si="18"/>
        <v>250000</v>
      </c>
      <c r="F259" s="5">
        <v>1.3</v>
      </c>
      <c r="G259" s="4">
        <f t="shared" si="19"/>
        <v>769230769.23076916</v>
      </c>
      <c r="H259" s="3">
        <f>200/INDEX('[1]US CPI'!$B$2:$M$97, YEAR(A259)-1912, MONTH(A259))</f>
        <v>1.0554089709762533</v>
      </c>
      <c r="I259" s="4">
        <f t="shared" si="22"/>
        <v>8.8626358663332727</v>
      </c>
    </row>
    <row r="260" spans="1:9">
      <c r="A260" s="1">
        <v>38426</v>
      </c>
      <c r="B260">
        <v>40</v>
      </c>
      <c r="C260">
        <f t="shared" si="18"/>
        <v>40000</v>
      </c>
      <c r="F260" s="5">
        <v>1.93</v>
      </c>
      <c r="G260" s="4">
        <f t="shared" si="19"/>
        <v>518134715.02590674</v>
      </c>
      <c r="H260" s="3">
        <f>200/INDEX('[1]US CPI'!$B$2:$M$97, YEAR(A260)-1912, MONTH(A260))</f>
        <v>1.0346611484738748</v>
      </c>
      <c r="I260" s="4">
        <f t="shared" si="22"/>
        <v>8.6996445493567975</v>
      </c>
    </row>
    <row r="261" spans="1:9">
      <c r="A261" s="1">
        <v>38426</v>
      </c>
      <c r="B261">
        <v>80</v>
      </c>
      <c r="C261">
        <f t="shared" si="18"/>
        <v>80000</v>
      </c>
      <c r="F261" s="5">
        <v>1.06</v>
      </c>
      <c r="G261" s="4">
        <f t="shared" si="19"/>
        <v>943396226.41509426</v>
      </c>
      <c r="H261" s="3">
        <f>200/INDEX('[1]US CPI'!$B$2:$M$97, YEAR(A261)-1912, MONTH(A261))</f>
        <v>1.0346611484738748</v>
      </c>
      <c r="I261" s="4">
        <f t="shared" si="22"/>
        <v>8.959895993099801</v>
      </c>
    </row>
    <row r="262" spans="1:9">
      <c r="A262" s="1">
        <v>38426</v>
      </c>
      <c r="B262">
        <v>120</v>
      </c>
      <c r="C262">
        <f t="shared" si="18"/>
        <v>120000</v>
      </c>
      <c r="F262" s="5">
        <v>0.96</v>
      </c>
      <c r="G262" s="4">
        <f t="shared" ref="G262:G290" si="23">1000000000/F262</f>
        <v>1041666666.6666667</v>
      </c>
      <c r="H262" s="3">
        <f>200/INDEX('[1]US CPI'!$B$2:$M$97, YEAR(A262)-1912, MONTH(A262))</f>
        <v>1.0346611484738748</v>
      </c>
      <c r="I262" s="4">
        <f t="shared" si="22"/>
        <v>9.0029306253250034</v>
      </c>
    </row>
    <row r="263" spans="1:9">
      <c r="A263" s="1">
        <v>38426</v>
      </c>
      <c r="B263">
        <v>160</v>
      </c>
      <c r="C263">
        <f t="shared" si="18"/>
        <v>160000</v>
      </c>
      <c r="F263" s="5">
        <v>0.9</v>
      </c>
      <c r="G263" s="4">
        <f t="shared" si="23"/>
        <v>1111111111.1111112</v>
      </c>
      <c r="H263" s="3">
        <f>200/INDEX('[1]US CPI'!$B$2:$M$97, YEAR(A263)-1912, MONTH(A263))</f>
        <v>1.0346611484738748</v>
      </c>
      <c r="I263" s="4">
        <f t="shared" si="22"/>
        <v>9.0309593489252471</v>
      </c>
    </row>
    <row r="264" spans="1:9">
      <c r="A264" s="1">
        <v>38426</v>
      </c>
      <c r="B264">
        <v>200</v>
      </c>
      <c r="C264">
        <f t="shared" si="18"/>
        <v>200000</v>
      </c>
      <c r="F264" s="5">
        <v>0.79</v>
      </c>
      <c r="G264" s="4">
        <f t="shared" si="23"/>
        <v>1265822784.8101265</v>
      </c>
      <c r="H264" s="3">
        <f>200/INDEX('[1]US CPI'!$B$2:$M$97, YEAR(A264)-1912, MONTH(A264))</f>
        <v>1.0346611484738748</v>
      </c>
      <c r="I264" s="4">
        <f t="shared" si="22"/>
        <v>9.0875747670741305</v>
      </c>
    </row>
    <row r="265" spans="1:9">
      <c r="A265" s="1">
        <v>38610</v>
      </c>
      <c r="B265">
        <v>80</v>
      </c>
      <c r="C265">
        <f t="shared" si="18"/>
        <v>80000</v>
      </c>
      <c r="F265" s="5">
        <v>1</v>
      </c>
      <c r="G265" s="4">
        <f t="shared" si="23"/>
        <v>1000000000</v>
      </c>
      <c r="H265" s="3">
        <f>200/INDEX('[1]US CPI'!$B$2:$M$97, YEAR(A265)-1912, MONTH(A265))</f>
        <v>1.0060362173038229</v>
      </c>
      <c r="I265" s="4">
        <f t="shared" si="22"/>
        <v>8.9973863843973128</v>
      </c>
    </row>
    <row r="266" spans="1:9">
      <c r="A266" s="1">
        <v>38610</v>
      </c>
      <c r="B266">
        <v>120</v>
      </c>
      <c r="C266">
        <f t="shared" si="18"/>
        <v>120000</v>
      </c>
      <c r="F266" s="5">
        <v>0.91</v>
      </c>
      <c r="G266" s="4">
        <f t="shared" si="23"/>
        <v>1098901098.901099</v>
      </c>
      <c r="H266" s="3">
        <f>200/INDEX('[1]US CPI'!$B$2:$M$97, YEAR(A266)-1912, MONTH(A266))</f>
        <v>1.0060362173038229</v>
      </c>
      <c r="I266" s="4">
        <f t="shared" si="22"/>
        <v>9.0383449920762207</v>
      </c>
    </row>
    <row r="267" spans="1:9">
      <c r="A267" s="1">
        <v>38610</v>
      </c>
      <c r="B267">
        <v>160</v>
      </c>
      <c r="C267">
        <f t="shared" si="18"/>
        <v>160000</v>
      </c>
      <c r="F267" s="5">
        <v>0.75</v>
      </c>
      <c r="G267" s="4">
        <f t="shared" si="23"/>
        <v>1333333333.3333333</v>
      </c>
      <c r="H267" s="3">
        <f>200/INDEX('[1]US CPI'!$B$2:$M$97, YEAR(A267)-1912, MONTH(A267))</f>
        <v>1.0060362173038229</v>
      </c>
      <c r="I267" s="4">
        <f t="shared" si="22"/>
        <v>9.1223251210056127</v>
      </c>
    </row>
    <row r="268" spans="1:9">
      <c r="A268" s="1">
        <v>38610</v>
      </c>
      <c r="B268">
        <v>200</v>
      </c>
      <c r="C268">
        <f t="shared" si="18"/>
        <v>200000</v>
      </c>
      <c r="F268" s="5">
        <v>0.7</v>
      </c>
      <c r="G268" s="4">
        <f t="shared" si="23"/>
        <v>1428571428.5714288</v>
      </c>
      <c r="H268" s="3">
        <f>200/INDEX('[1]US CPI'!$B$2:$M$97, YEAR(A268)-1912, MONTH(A268))</f>
        <v>1.0060362173038229</v>
      </c>
      <c r="I268" s="4">
        <f t="shared" si="22"/>
        <v>9.1522883443830558</v>
      </c>
    </row>
    <row r="269" spans="1:9">
      <c r="A269" s="1">
        <v>38610</v>
      </c>
      <c r="B269">
        <v>300</v>
      </c>
      <c r="C269">
        <f t="shared" si="18"/>
        <v>300000</v>
      </c>
      <c r="F269" s="5">
        <v>0.76</v>
      </c>
      <c r="G269" s="4">
        <f t="shared" si="23"/>
        <v>1315789473.6842105</v>
      </c>
      <c r="H269" s="3">
        <f>200/INDEX('[1]US CPI'!$B$2:$M$97, YEAR(A269)-1912, MONTH(A269))</f>
        <v>1.0060362173038229</v>
      </c>
      <c r="I269" s="4">
        <f t="shared" si="22"/>
        <v>9.1165727921165214</v>
      </c>
    </row>
    <row r="270" spans="1:9">
      <c r="A270" s="1">
        <v>38791</v>
      </c>
      <c r="B270">
        <v>80</v>
      </c>
      <c r="C270">
        <f t="shared" si="18"/>
        <v>80000</v>
      </c>
      <c r="F270" s="5">
        <v>1</v>
      </c>
      <c r="G270" s="4">
        <f t="shared" si="23"/>
        <v>1000000000</v>
      </c>
      <c r="H270" s="3">
        <f>200/INDEX('[1]US CPI'!$B$2:$M$97, YEAR(A270)-1912, MONTH(A270))</f>
        <v>1.0010010010010009</v>
      </c>
      <c r="I270" s="4">
        <f t="shared" si="22"/>
        <v>8.9995654882259828</v>
      </c>
    </row>
    <row r="271" spans="1:9">
      <c r="A271" s="1">
        <v>38791</v>
      </c>
      <c r="B271">
        <v>120</v>
      </c>
      <c r="C271">
        <f t="shared" si="18"/>
        <v>120000</v>
      </c>
      <c r="F271" s="5">
        <v>0.96</v>
      </c>
      <c r="G271" s="4">
        <f t="shared" si="23"/>
        <v>1041666666.6666667</v>
      </c>
      <c r="H271" s="3">
        <f>200/INDEX('[1]US CPI'!$B$2:$M$97, YEAR(A271)-1912, MONTH(A271))</f>
        <v>1.0010010010010009</v>
      </c>
      <c r="I271" s="4">
        <f t="shared" si="22"/>
        <v>9.0172942551864139</v>
      </c>
    </row>
    <row r="272" spans="1:9">
      <c r="A272" s="1">
        <v>38791</v>
      </c>
      <c r="B272">
        <v>160</v>
      </c>
      <c r="C272">
        <f t="shared" si="18"/>
        <v>160000</v>
      </c>
      <c r="F272" s="5">
        <v>0.75</v>
      </c>
      <c r="G272" s="4">
        <f t="shared" si="23"/>
        <v>1333333333.3333333</v>
      </c>
      <c r="H272" s="3">
        <f>200/INDEX('[1]US CPI'!$B$2:$M$97, YEAR(A272)-1912, MONTH(A272))</f>
        <v>1.0010010010010009</v>
      </c>
      <c r="I272" s="4">
        <f t="shared" si="22"/>
        <v>9.1245042248342827</v>
      </c>
    </row>
    <row r="273" spans="1:9">
      <c r="A273" s="1">
        <v>38791</v>
      </c>
      <c r="B273">
        <v>200</v>
      </c>
      <c r="C273">
        <f t="shared" si="18"/>
        <v>200000</v>
      </c>
      <c r="F273" s="5">
        <v>0.7</v>
      </c>
      <c r="G273" s="4">
        <f t="shared" si="23"/>
        <v>1428571428.5714288</v>
      </c>
      <c r="H273" s="3">
        <f>200/INDEX('[1]US CPI'!$B$2:$M$97, YEAR(A273)-1912, MONTH(A273))</f>
        <v>1.0010010010010009</v>
      </c>
      <c r="I273" s="4">
        <f t="shared" si="22"/>
        <v>9.1544674482117259</v>
      </c>
    </row>
    <row r="274" spans="1:9">
      <c r="A274" s="1">
        <v>38791</v>
      </c>
      <c r="B274">
        <v>250</v>
      </c>
      <c r="C274">
        <f t="shared" si="18"/>
        <v>250000</v>
      </c>
      <c r="F274" s="5">
        <v>0.64</v>
      </c>
      <c r="G274" s="4">
        <f t="shared" si="23"/>
        <v>1562500000</v>
      </c>
      <c r="H274" s="3">
        <f>200/INDEX('[1]US CPI'!$B$2:$M$97, YEAR(A274)-1912, MONTH(A274))</f>
        <v>1.0010010010010009</v>
      </c>
      <c r="I274" s="4">
        <f t="shared" si="22"/>
        <v>9.1933855142420953</v>
      </c>
    </row>
    <row r="275" spans="1:9">
      <c r="A275" s="1">
        <v>38791</v>
      </c>
      <c r="B275">
        <v>300</v>
      </c>
      <c r="C275">
        <f t="shared" si="18"/>
        <v>300000</v>
      </c>
      <c r="F275" s="5">
        <v>0.66</v>
      </c>
      <c r="G275" s="4">
        <f t="shared" si="23"/>
        <v>1515151515.151515</v>
      </c>
      <c r="H275" s="3">
        <f>200/INDEX('[1]US CPI'!$B$2:$M$97, YEAR(A275)-1912, MONTH(A275))</f>
        <v>1.0010010010010009</v>
      </c>
      <c r="I275" s="4">
        <f t="shared" si="22"/>
        <v>9.1800215526841136</v>
      </c>
    </row>
    <row r="276" spans="1:9">
      <c r="A276" s="1">
        <v>38791</v>
      </c>
      <c r="B276">
        <v>400</v>
      </c>
      <c r="C276">
        <f t="shared" si="18"/>
        <v>400000</v>
      </c>
      <c r="F276" s="5">
        <v>0.97</v>
      </c>
      <c r="G276" s="4">
        <f t="shared" si="23"/>
        <v>1030927835.0515465</v>
      </c>
      <c r="H276" s="3">
        <f>200/INDEX('[1]US CPI'!$B$2:$M$97, YEAR(A276)-1912, MONTH(A276))</f>
        <v>1.0010010010010009</v>
      </c>
      <c r="I276" s="4">
        <f t="shared" si="22"/>
        <v>9.0127937539597376</v>
      </c>
    </row>
    <row r="277" spans="1:9">
      <c r="A277" s="1">
        <v>38791</v>
      </c>
      <c r="B277">
        <v>500</v>
      </c>
      <c r="C277">
        <f t="shared" si="18"/>
        <v>500000</v>
      </c>
      <c r="F277" s="5">
        <v>1.1200000000000001</v>
      </c>
      <c r="G277" s="4">
        <f t="shared" si="23"/>
        <v>892857142.85714281</v>
      </c>
      <c r="H277" s="3">
        <f>200/INDEX('[1]US CPI'!$B$2:$M$97, YEAR(A277)-1912, MONTH(A277))</f>
        <v>1.0010010010010009</v>
      </c>
      <c r="I277" s="4">
        <f t="shared" si="22"/>
        <v>8.9503474655558009</v>
      </c>
    </row>
    <row r="278" spans="1:9">
      <c r="A278" s="1">
        <v>39156</v>
      </c>
      <c r="B278">
        <v>80</v>
      </c>
      <c r="C278">
        <f t="shared" si="18"/>
        <v>80000</v>
      </c>
      <c r="F278" s="5">
        <v>0.875</v>
      </c>
      <c r="G278" s="4">
        <f t="shared" si="23"/>
        <v>1142857142.8571429</v>
      </c>
      <c r="H278" s="3">
        <f>200/INDEX('[1]US CPI'!$B$2:$M$97, YEAR(A278)-1912, MONTH(A278))</f>
        <v>0.97393743425922319</v>
      </c>
      <c r="I278" s="4">
        <f t="shared" si="22"/>
        <v>9.0694608882805081</v>
      </c>
    </row>
    <row r="279" spans="1:9">
      <c r="A279" s="1">
        <v>39156</v>
      </c>
      <c r="B279">
        <v>160</v>
      </c>
      <c r="C279">
        <f t="shared" si="18"/>
        <v>160000</v>
      </c>
      <c r="F279" s="5">
        <v>0.875</v>
      </c>
      <c r="G279" s="4">
        <f t="shared" si="23"/>
        <v>1142857142.8571429</v>
      </c>
      <c r="H279" s="3">
        <f>200/INDEX('[1]US CPI'!$B$2:$M$97, YEAR(A279)-1912, MONTH(A279))</f>
        <v>0.97393743425922319</v>
      </c>
      <c r="I279" s="4">
        <f t="shared" si="22"/>
        <v>9.0694608882805081</v>
      </c>
    </row>
    <row r="280" spans="1:9">
      <c r="A280" s="1">
        <v>39156</v>
      </c>
      <c r="B280">
        <v>250</v>
      </c>
      <c r="C280">
        <f t="shared" si="18"/>
        <v>250000</v>
      </c>
      <c r="F280" s="5">
        <v>0.44</v>
      </c>
      <c r="G280" s="4">
        <f t="shared" si="23"/>
        <v>2272727272.7272725</v>
      </c>
      <c r="H280" s="3">
        <f>200/INDEX('[1]US CPI'!$B$2:$M$97, YEAR(A280)-1912, MONTH(A280))</f>
        <v>0.97393743425922319</v>
      </c>
      <c r="I280" s="4">
        <f t="shared" si="22"/>
        <v>9.3680162648166352</v>
      </c>
    </row>
    <row r="281" spans="1:9">
      <c r="A281" s="1">
        <v>39156</v>
      </c>
      <c r="B281">
        <v>320</v>
      </c>
      <c r="C281">
        <f t="shared" si="18"/>
        <v>320000</v>
      </c>
      <c r="F281" s="5">
        <v>0.4375</v>
      </c>
      <c r="G281" s="4">
        <f t="shared" si="23"/>
        <v>2285714285.7142859</v>
      </c>
      <c r="H281" s="3">
        <f>200/INDEX('[1]US CPI'!$B$2:$M$97, YEAR(A281)-1912, MONTH(A281))</f>
        <v>0.97393743425922319</v>
      </c>
      <c r="I281" s="4">
        <f t="shared" si="22"/>
        <v>9.3704908839444894</v>
      </c>
    </row>
    <row r="282" spans="1:9">
      <c r="A282" s="1">
        <v>39156</v>
      </c>
      <c r="B282">
        <v>400</v>
      </c>
      <c r="C282">
        <f t="shared" si="18"/>
        <v>400000</v>
      </c>
      <c r="F282" s="5">
        <v>0.55000000000000004</v>
      </c>
      <c r="G282" s="4">
        <f t="shared" si="23"/>
        <v>1818181818.181818</v>
      </c>
      <c r="H282" s="3">
        <f>200/INDEX('[1]US CPI'!$B$2:$M$97, YEAR(A282)-1912, MONTH(A282))</f>
        <v>0.97393743425922319</v>
      </c>
      <c r="I282" s="4">
        <f t="shared" si="22"/>
        <v>9.2711062518085789</v>
      </c>
    </row>
    <row r="283" spans="1:9">
      <c r="A283" s="1">
        <v>39156</v>
      </c>
      <c r="B283">
        <v>500</v>
      </c>
      <c r="C283">
        <f t="shared" si="18"/>
        <v>500000</v>
      </c>
      <c r="F283" s="5">
        <v>0.55000000000000004</v>
      </c>
      <c r="G283" s="4">
        <f t="shared" si="23"/>
        <v>1818181818.181818</v>
      </c>
      <c r="H283" s="3">
        <f>200/INDEX('[1]US CPI'!$B$2:$M$97, YEAR(A283)-1912, MONTH(A283))</f>
        <v>0.97393743425922319</v>
      </c>
      <c r="I283" s="4">
        <f t="shared" si="22"/>
        <v>9.2711062518085789</v>
      </c>
    </row>
    <row r="284" spans="1:9">
      <c r="A284" s="1">
        <v>39522</v>
      </c>
      <c r="B284">
        <v>80</v>
      </c>
      <c r="C284">
        <f t="shared" si="18"/>
        <v>80000</v>
      </c>
      <c r="E284" s="5"/>
      <c r="F284" s="5">
        <v>0.81300813008130079</v>
      </c>
      <c r="G284" s="4">
        <f t="shared" si="23"/>
        <v>1230000000</v>
      </c>
      <c r="H284" s="3">
        <f>200/INDEX('[1]US CPI'!$B$2:$M$97, YEAR(A284)-1912, MONTH(A284))</f>
        <v>0.93664531115357241</v>
      </c>
      <c r="I284" s="4">
        <f t="shared" si="22"/>
        <v>9.1183299480552886</v>
      </c>
    </row>
    <row r="285" spans="1:9">
      <c r="A285" s="1">
        <v>39522</v>
      </c>
      <c r="B285">
        <v>160</v>
      </c>
      <c r="C285">
        <f t="shared" si="18"/>
        <v>160000</v>
      </c>
      <c r="E285" s="5"/>
      <c r="F285" s="5">
        <v>0.46948356807511737</v>
      </c>
      <c r="G285" s="4">
        <f t="shared" si="23"/>
        <v>2130000000</v>
      </c>
      <c r="H285" s="3">
        <f>200/INDEX('[1]US CPI'!$B$2:$M$97, YEAR(A285)-1912, MONTH(A285))</f>
        <v>0.93664531115357241</v>
      </c>
      <c r="I285" s="4">
        <f t="shared" si="22"/>
        <v>9.3568044400546277</v>
      </c>
    </row>
    <row r="286" spans="1:9">
      <c r="A286" s="1">
        <v>39522</v>
      </c>
      <c r="B286">
        <v>250</v>
      </c>
      <c r="C286">
        <f t="shared" si="18"/>
        <v>250000</v>
      </c>
      <c r="E286" s="5"/>
      <c r="F286" s="5">
        <v>0.36101083032490977</v>
      </c>
      <c r="G286" s="4">
        <f t="shared" si="23"/>
        <v>2770000000</v>
      </c>
      <c r="H286" s="3">
        <f>200/INDEX('[1]US CPI'!$B$2:$M$97, YEAR(A286)-1912, MONTH(A286))</f>
        <v>0.93664531115357241</v>
      </c>
      <c r="I286" s="4">
        <f t="shared" si="22"/>
        <v>9.4709046056803388</v>
      </c>
    </row>
    <row r="287" spans="1:9">
      <c r="A287" s="1">
        <v>39522</v>
      </c>
      <c r="B287">
        <v>320</v>
      </c>
      <c r="C287">
        <f t="shared" si="18"/>
        <v>320000</v>
      </c>
      <c r="E287" s="5"/>
      <c r="F287" s="5">
        <v>0.32786885245901642</v>
      </c>
      <c r="G287" s="4">
        <f t="shared" si="23"/>
        <v>3049999999.9999995</v>
      </c>
      <c r="H287" s="3">
        <f>200/INDEX('[1]US CPI'!$B$2:$M$97, YEAR(A287)-1912, MONTH(A287))</f>
        <v>0.93664531115357241</v>
      </c>
      <c r="I287" s="4">
        <f t="shared" si="22"/>
        <v>9.5127246759626765</v>
      </c>
    </row>
    <row r="288" spans="1:9">
      <c r="A288" s="1">
        <v>39522</v>
      </c>
      <c r="B288">
        <v>400</v>
      </c>
      <c r="C288">
        <f t="shared" si="18"/>
        <v>400000</v>
      </c>
      <c r="E288" s="5"/>
      <c r="F288" s="5">
        <v>0.32467532467532467</v>
      </c>
      <c r="G288" s="4">
        <f t="shared" si="23"/>
        <v>3080000000</v>
      </c>
      <c r="H288" s="3">
        <f>200/INDEX('[1]US CPI'!$B$2:$M$97, YEAR(A288)-1912, MONTH(A288))</f>
        <v>0.93664531115357241</v>
      </c>
      <c r="I288" s="4">
        <f t="shared" si="22"/>
        <v>9.5169755531163336</v>
      </c>
    </row>
    <row r="289" spans="1:9">
      <c r="A289" s="1">
        <v>39522</v>
      </c>
      <c r="B289">
        <v>500</v>
      </c>
      <c r="C289">
        <f t="shared" si="18"/>
        <v>500000</v>
      </c>
      <c r="E289" s="5"/>
      <c r="F289" s="5">
        <v>0.28985507246376813</v>
      </c>
      <c r="G289" s="4">
        <f t="shared" si="23"/>
        <v>3450000000</v>
      </c>
      <c r="H289" s="3">
        <f>200/INDEX('[1]US CPI'!$B$2:$M$97, YEAR(A289)-1912, MONTH(A289))</f>
        <v>0.93664531115357241</v>
      </c>
      <c r="I289" s="4">
        <f t="shared" si="22"/>
        <v>9.5662439316891632</v>
      </c>
    </row>
    <row r="290" spans="1:9">
      <c r="A290" s="1">
        <v>39522</v>
      </c>
      <c r="B290">
        <v>750</v>
      </c>
      <c r="C290">
        <f t="shared" si="18"/>
        <v>750000</v>
      </c>
      <c r="E290" s="5"/>
      <c r="F290" s="5">
        <v>0.31347962382445144</v>
      </c>
      <c r="G290" s="4">
        <f t="shared" si="23"/>
        <v>3189999999.9999995</v>
      </c>
      <c r="H290" s="3">
        <f>200/INDEX('[1]US CPI'!$B$2:$M$97, YEAR(A290)-1912, MONTH(A290))</f>
        <v>0.93664531115357241</v>
      </c>
      <c r="I290" s="4">
        <f t="shared" si="22"/>
        <v>9.5322155196730716</v>
      </c>
    </row>
    <row r="291" spans="1:9">
      <c r="A291" s="1">
        <v>39641</v>
      </c>
      <c r="B291">
        <v>160</v>
      </c>
      <c r="C291">
        <f t="shared" ref="C291:C296" si="24">B291*1000</f>
        <v>160000</v>
      </c>
      <c r="D291" s="2"/>
      <c r="E291" t="s">
        <v>230</v>
      </c>
      <c r="F291" s="3">
        <f t="shared" ref="F291:F296" si="25">MID(E291,2,2000)*1</f>
        <v>0.34</v>
      </c>
      <c r="G291" s="4">
        <f t="shared" ref="G291:G296" si="26">1000000000/F291</f>
        <v>2941176470.5882349</v>
      </c>
      <c r="H291" s="3">
        <f>200/INDEX('[1]US CPI'!$B$2:$M$97, YEAR(A291)-1912, 6)</f>
        <v>0.91743119266055051</v>
      </c>
      <c r="I291" s="4">
        <f t="shared" ref="I291:I296" si="27">LOG(G291/H291)</f>
        <v>9.5059475808983684</v>
      </c>
    </row>
    <row r="292" spans="1:9">
      <c r="A292" s="1">
        <v>39641</v>
      </c>
      <c r="B292">
        <v>250</v>
      </c>
      <c r="C292">
        <f t="shared" si="24"/>
        <v>250000</v>
      </c>
      <c r="D292" s="2"/>
      <c r="E292" t="s">
        <v>231</v>
      </c>
      <c r="F292" s="3">
        <f t="shared" si="25"/>
        <v>0.26</v>
      </c>
      <c r="G292" s="4">
        <f t="shared" si="26"/>
        <v>3846153846.1538458</v>
      </c>
      <c r="H292" s="3">
        <f>200/INDEX('[1]US CPI'!$B$2:$M$97, YEAR(A292)-1912, 6)</f>
        <v>0.91743119266055051</v>
      </c>
      <c r="I292" s="4">
        <f t="shared" si="27"/>
        <v>9.6224531499698056</v>
      </c>
    </row>
    <row r="293" spans="1:9">
      <c r="A293" s="1">
        <v>39641</v>
      </c>
      <c r="B293">
        <v>500</v>
      </c>
      <c r="C293">
        <f t="shared" si="24"/>
        <v>500000</v>
      </c>
      <c r="D293" s="2"/>
      <c r="E293" t="s">
        <v>232</v>
      </c>
      <c r="F293" s="3">
        <f t="shared" si="25"/>
        <v>0.15</v>
      </c>
      <c r="G293" s="4">
        <f t="shared" si="26"/>
        <v>6666666666.666667</v>
      </c>
      <c r="H293" s="3">
        <f>200/INDEX('[1]US CPI'!$B$2:$M$97, YEAR(A293)-1912, 6)</f>
        <v>0.91743119266055051</v>
      </c>
      <c r="I293" s="4">
        <f t="shared" si="27"/>
        <v>9.8613352388849425</v>
      </c>
    </row>
    <row r="294" spans="1:9">
      <c r="A294" s="1">
        <v>39641</v>
      </c>
      <c r="B294">
        <v>750</v>
      </c>
      <c r="C294">
        <f t="shared" si="24"/>
        <v>750000</v>
      </c>
      <c r="D294" s="2"/>
      <c r="E294" t="s">
        <v>233</v>
      </c>
      <c r="F294" s="3">
        <f t="shared" si="25"/>
        <v>0.17</v>
      </c>
      <c r="G294" s="4">
        <f t="shared" si="26"/>
        <v>5882352941.1764698</v>
      </c>
      <c r="H294" s="3">
        <f>200/INDEX('[1]US CPI'!$B$2:$M$97, YEAR(A294)-1912, 6)</f>
        <v>0.91743119266055051</v>
      </c>
      <c r="I294" s="4">
        <f t="shared" si="27"/>
        <v>9.8069775765623497</v>
      </c>
    </row>
    <row r="295" spans="1:9">
      <c r="A295" s="1">
        <v>39641</v>
      </c>
      <c r="B295">
        <v>1000</v>
      </c>
      <c r="C295">
        <f t="shared" si="24"/>
        <v>1000000</v>
      </c>
      <c r="D295" s="2"/>
      <c r="E295" t="s">
        <v>234</v>
      </c>
      <c r="F295" s="3">
        <f t="shared" si="25"/>
        <v>0.19</v>
      </c>
      <c r="G295" s="4">
        <f t="shared" si="26"/>
        <v>5263157894.7368422</v>
      </c>
      <c r="H295" s="3">
        <f>200/INDEX('[1]US CPI'!$B$2:$M$97, YEAR(A295)-1912, 6)</f>
        <v>0.91743119266055051</v>
      </c>
      <c r="I295" s="4">
        <f t="shared" si="27"/>
        <v>9.7586728969877949</v>
      </c>
    </row>
    <row r="296" spans="1:9">
      <c r="A296" s="1">
        <v>39641</v>
      </c>
      <c r="B296">
        <v>1500</v>
      </c>
      <c r="C296">
        <f t="shared" si="24"/>
        <v>1500000</v>
      </c>
      <c r="D296" s="2"/>
      <c r="E296" t="s">
        <v>235</v>
      </c>
      <c r="F296" s="3">
        <f t="shared" si="25"/>
        <v>0.24</v>
      </c>
      <c r="G296" s="4">
        <f t="shared" si="26"/>
        <v>4166666666.666667</v>
      </c>
      <c r="H296" s="3">
        <f>200/INDEX('[1]US CPI'!$B$2:$M$97, YEAR(A296)-1912, 6)</f>
        <v>0.91743119266055051</v>
      </c>
      <c r="I296" s="4">
        <f t="shared" si="27"/>
        <v>9.6572152562290174</v>
      </c>
    </row>
    <row r="297" spans="1:9">
      <c r="A297" s="1">
        <v>40330</v>
      </c>
      <c r="B297">
        <v>500</v>
      </c>
      <c r="C297">
        <f t="shared" ref="C297" si="28">B297*1000</f>
        <v>500000</v>
      </c>
      <c r="D297">
        <v>50</v>
      </c>
      <c r="F297">
        <f t="shared" ref="F297:F307" si="29">D297/B297</f>
        <v>0.1</v>
      </c>
      <c r="G297" s="4">
        <f t="shared" ref="G297:G311" si="30">1000000000/F297</f>
        <v>10000000000</v>
      </c>
      <c r="H297" s="3">
        <v>0.92</v>
      </c>
      <c r="I297" s="4">
        <f t="shared" ref="I297:I307" si="31">LOG(G297/H297)</f>
        <v>10.036212172654444</v>
      </c>
    </row>
    <row r="298" spans="1:9">
      <c r="A298" s="1">
        <v>40330</v>
      </c>
      <c r="B298">
        <v>750</v>
      </c>
      <c r="C298">
        <f t="shared" ref="C298" si="32">B298*1000</f>
        <v>750000</v>
      </c>
      <c r="D298">
        <v>55</v>
      </c>
      <c r="F298">
        <f t="shared" si="29"/>
        <v>7.3333333333333334E-2</v>
      </c>
      <c r="G298" s="4">
        <f t="shared" si="30"/>
        <v>13636363636.363636</v>
      </c>
      <c r="H298" s="3">
        <v>0.92</v>
      </c>
      <c r="I298" s="4">
        <f t="shared" si="31"/>
        <v>10.1709107465519</v>
      </c>
    </row>
    <row r="299" spans="1:9">
      <c r="A299" s="1">
        <v>40330</v>
      </c>
      <c r="B299">
        <v>1000</v>
      </c>
      <c r="C299">
        <f t="shared" ref="C299" si="33">B299*1000</f>
        <v>1000000</v>
      </c>
      <c r="D299">
        <v>60</v>
      </c>
      <c r="F299">
        <f t="shared" si="29"/>
        <v>0.06</v>
      </c>
      <c r="G299" s="4">
        <f t="shared" si="30"/>
        <v>16666666666.666668</v>
      </c>
      <c r="H299" s="3">
        <v>0.92</v>
      </c>
      <c r="I299" s="4">
        <f t="shared" si="31"/>
        <v>10.258060922270801</v>
      </c>
    </row>
    <row r="300" spans="1:9">
      <c r="A300" s="1">
        <v>40330</v>
      </c>
      <c r="B300">
        <v>1500</v>
      </c>
      <c r="C300">
        <f t="shared" ref="C300" si="34">B300*1000</f>
        <v>1500000</v>
      </c>
      <c r="D300">
        <v>80</v>
      </c>
      <c r="F300">
        <f t="shared" si="29"/>
        <v>5.3333333333333337E-2</v>
      </c>
      <c r="G300" s="4">
        <f t="shared" si="30"/>
        <v>18750000000</v>
      </c>
      <c r="H300" s="3">
        <v>0.92</v>
      </c>
      <c r="I300" s="4">
        <f t="shared" si="31"/>
        <v>10.309213444718182</v>
      </c>
    </row>
    <row r="301" spans="1:9">
      <c r="A301" s="1">
        <v>40330</v>
      </c>
      <c r="B301">
        <v>2000</v>
      </c>
      <c r="C301">
        <f t="shared" ref="C301" si="35">B301*1000</f>
        <v>2000000</v>
      </c>
      <c r="D301">
        <v>130</v>
      </c>
      <c r="F301">
        <f t="shared" si="29"/>
        <v>6.5000000000000002E-2</v>
      </c>
      <c r="G301" s="4">
        <f t="shared" si="30"/>
        <v>15384615384.615383</v>
      </c>
      <c r="H301" s="3">
        <v>0.92</v>
      </c>
      <c r="I301" s="4">
        <f t="shared" si="31"/>
        <v>10.223298816011589</v>
      </c>
    </row>
    <row r="302" spans="1:9">
      <c r="A302" s="1">
        <v>40634</v>
      </c>
      <c r="B302">
        <v>750</v>
      </c>
      <c r="C302">
        <f t="shared" ref="C302:C311" si="36">B302*1000</f>
        <v>750000</v>
      </c>
      <c r="D302">
        <v>60</v>
      </c>
      <c r="F302">
        <f t="shared" si="29"/>
        <v>0.08</v>
      </c>
      <c r="G302" s="4">
        <f t="shared" si="30"/>
        <v>12500000000</v>
      </c>
      <c r="H302" s="3">
        <v>0.9</v>
      </c>
      <c r="I302" s="4">
        <f t="shared" si="31"/>
        <v>10.142667503568731</v>
      </c>
    </row>
    <row r="303" spans="1:9">
      <c r="A303" s="1">
        <v>40634</v>
      </c>
      <c r="B303">
        <v>1000</v>
      </c>
      <c r="C303">
        <f t="shared" si="36"/>
        <v>1000000</v>
      </c>
      <c r="D303">
        <v>50</v>
      </c>
      <c r="F303">
        <f t="shared" si="29"/>
        <v>0.05</v>
      </c>
      <c r="G303" s="4">
        <f t="shared" si="30"/>
        <v>20000000000</v>
      </c>
      <c r="H303" s="3">
        <v>0.9</v>
      </c>
      <c r="I303" s="4">
        <f t="shared" si="31"/>
        <v>10.346787486224656</v>
      </c>
    </row>
    <row r="304" spans="1:9">
      <c r="A304" s="1">
        <v>40634</v>
      </c>
      <c r="B304">
        <v>1500</v>
      </c>
      <c r="C304">
        <f t="shared" si="36"/>
        <v>1500000</v>
      </c>
      <c r="D304">
        <v>70</v>
      </c>
      <c r="F304">
        <f t="shared" si="29"/>
        <v>4.6666666666666669E-2</v>
      </c>
      <c r="G304" s="4">
        <f t="shared" si="30"/>
        <v>21428571428.571426</v>
      </c>
      <c r="H304" s="3">
        <v>0.9</v>
      </c>
      <c r="I304" s="4">
        <f t="shared" si="31"/>
        <v>10.376750709602099</v>
      </c>
    </row>
    <row r="305" spans="1:9">
      <c r="A305" s="1">
        <v>40634</v>
      </c>
      <c r="B305">
        <v>2000</v>
      </c>
      <c r="C305">
        <f t="shared" si="36"/>
        <v>2000000</v>
      </c>
      <c r="D305">
        <v>75</v>
      </c>
      <c r="F305">
        <f t="shared" si="29"/>
        <v>3.7499999999999999E-2</v>
      </c>
      <c r="G305" s="4">
        <f t="shared" si="30"/>
        <v>26666666666.666668</v>
      </c>
      <c r="H305" s="3">
        <v>0.9</v>
      </c>
      <c r="I305" s="4">
        <f t="shared" si="31"/>
        <v>10.471726222832956</v>
      </c>
    </row>
    <row r="306" spans="1:9">
      <c r="A306" s="1">
        <v>40634</v>
      </c>
      <c r="B306">
        <v>3000</v>
      </c>
      <c r="C306">
        <f t="shared" si="36"/>
        <v>3000000</v>
      </c>
      <c r="D306">
        <v>150</v>
      </c>
      <c r="F306">
        <f t="shared" si="29"/>
        <v>0.05</v>
      </c>
      <c r="G306" s="4">
        <f t="shared" si="30"/>
        <v>20000000000</v>
      </c>
      <c r="H306" s="3">
        <v>0.9</v>
      </c>
      <c r="I306" s="4">
        <f t="shared" si="31"/>
        <v>10.346787486224656</v>
      </c>
    </row>
    <row r="307" spans="1:9">
      <c r="A307" s="1">
        <v>41022</v>
      </c>
      <c r="B307">
        <v>1000</v>
      </c>
      <c r="C307">
        <f t="shared" si="36"/>
        <v>1000000</v>
      </c>
      <c r="D307">
        <v>100</v>
      </c>
      <c r="F307">
        <f t="shared" si="29"/>
        <v>0.1</v>
      </c>
      <c r="G307" s="4">
        <f t="shared" si="30"/>
        <v>10000000000</v>
      </c>
      <c r="H307" s="3">
        <v>0.88</v>
      </c>
      <c r="I307" s="4">
        <f t="shared" si="31"/>
        <v>10.055517327849831</v>
      </c>
    </row>
    <row r="308" spans="1:9">
      <c r="A308" s="1">
        <v>41022</v>
      </c>
      <c r="B308">
        <v>1500</v>
      </c>
      <c r="C308">
        <f t="shared" si="36"/>
        <v>1500000</v>
      </c>
      <c r="D308">
        <v>115</v>
      </c>
      <c r="F308">
        <f t="shared" ref="F308:F310" si="37">D308/B308</f>
        <v>7.6666666666666661E-2</v>
      </c>
      <c r="G308" s="4">
        <f t="shared" si="30"/>
        <v>13043478260.869566</v>
      </c>
      <c r="H308" s="3">
        <v>0.88</v>
      </c>
      <c r="I308" s="4">
        <f t="shared" ref="I308:I310" si="38">LOG(G308/H308)</f>
        <v>10.1709107465519</v>
      </c>
    </row>
    <row r="309" spans="1:9">
      <c r="A309" s="1">
        <v>41022</v>
      </c>
      <c r="B309">
        <v>2000</v>
      </c>
      <c r="C309">
        <f t="shared" si="36"/>
        <v>2000000</v>
      </c>
      <c r="D309">
        <v>120</v>
      </c>
      <c r="F309">
        <f t="shared" si="37"/>
        <v>0.06</v>
      </c>
      <c r="G309" s="4">
        <f t="shared" si="30"/>
        <v>16666666666.666668</v>
      </c>
      <c r="H309" s="3">
        <v>0.88</v>
      </c>
      <c r="I309" s="4">
        <f t="shared" si="38"/>
        <v>10.277366077466187</v>
      </c>
    </row>
    <row r="310" spans="1:9">
      <c r="A310" s="1">
        <v>41022</v>
      </c>
      <c r="B310">
        <v>3000</v>
      </c>
      <c r="C310">
        <f t="shared" si="36"/>
        <v>3000000</v>
      </c>
      <c r="D310">
        <v>170</v>
      </c>
      <c r="F310">
        <f t="shared" si="37"/>
        <v>5.6666666666666664E-2</v>
      </c>
      <c r="G310" s="4">
        <f t="shared" si="30"/>
        <v>17647058823.529411</v>
      </c>
      <c r="H310" s="3">
        <v>0.88</v>
      </c>
      <c r="I310" s="4">
        <f t="shared" si="38"/>
        <v>10.302189661191219</v>
      </c>
    </row>
    <row r="311" spans="1:9">
      <c r="A311" s="1">
        <v>41022</v>
      </c>
      <c r="B311">
        <v>4000</v>
      </c>
      <c r="C311">
        <f t="shared" si="36"/>
        <v>4000000</v>
      </c>
      <c r="D311">
        <v>300</v>
      </c>
      <c r="F311">
        <f t="shared" ref="F311" si="39">D311/B311</f>
        <v>7.4999999999999997E-2</v>
      </c>
      <c r="G311" s="4">
        <f t="shared" si="30"/>
        <v>13333333333.333334</v>
      </c>
      <c r="H311" s="3">
        <v>0.88</v>
      </c>
      <c r="I311" s="4">
        <f t="shared" ref="I311" si="40">LOG(G311/H311)</f>
        <v>10.180456064458131</v>
      </c>
    </row>
    <row r="312" spans="1:9">
      <c r="A312" s="1">
        <v>41417</v>
      </c>
      <c r="B312">
        <v>1000</v>
      </c>
      <c r="C312">
        <f t="shared" ref="C312" si="41">B312*1000</f>
        <v>1000000</v>
      </c>
      <c r="D312">
        <v>65</v>
      </c>
      <c r="F312">
        <f t="shared" ref="F312" si="42">D312/B312</f>
        <v>6.5000000000000002E-2</v>
      </c>
      <c r="G312" s="4">
        <f t="shared" ref="G312" si="43">1000000000/F312</f>
        <v>15384615384.615383</v>
      </c>
      <c r="H312" s="3">
        <v>0.87</v>
      </c>
      <c r="I312" s="4">
        <f t="shared" ref="I312" si="44">LOG(G312/H312)</f>
        <v>10.247567390738526</v>
      </c>
    </row>
    <row r="313" spans="1:9">
      <c r="A313" s="1">
        <v>41417</v>
      </c>
      <c r="B313">
        <v>1500</v>
      </c>
      <c r="C313">
        <f t="shared" ref="C313:C315" si="45">B313*1000</f>
        <v>1500000</v>
      </c>
      <c r="D313">
        <v>80</v>
      </c>
      <c r="F313">
        <f t="shared" ref="F313:F315" si="46">D313/B313</f>
        <v>5.3333333333333337E-2</v>
      </c>
      <c r="G313" s="4">
        <f t="shared" ref="G313:G315" si="47">1000000000/F313</f>
        <v>18750000000</v>
      </c>
      <c r="H313" s="3">
        <v>0.87</v>
      </c>
      <c r="I313" s="4">
        <f t="shared" ref="I313:I315" si="48">LOG(G313/H313)</f>
        <v>10.333482019445119</v>
      </c>
    </row>
    <row r="314" spans="1:9">
      <c r="A314" s="1">
        <v>41417</v>
      </c>
      <c r="B314">
        <v>2000</v>
      </c>
      <c r="C314">
        <f t="shared" si="45"/>
        <v>2000000</v>
      </c>
      <c r="D314">
        <v>90</v>
      </c>
      <c r="F314">
        <f t="shared" si="46"/>
        <v>4.4999999999999998E-2</v>
      </c>
      <c r="G314" s="4">
        <f t="shared" si="47"/>
        <v>22222222222.222221</v>
      </c>
      <c r="H314" s="3">
        <v>0.87</v>
      </c>
      <c r="I314" s="4">
        <f t="shared" si="48"/>
        <v>10.407268233606038</v>
      </c>
    </row>
    <row r="315" spans="1:9">
      <c r="A315" s="1">
        <v>41417</v>
      </c>
      <c r="B315">
        <v>3000</v>
      </c>
      <c r="C315">
        <f t="shared" si="45"/>
        <v>3000000</v>
      </c>
      <c r="D315">
        <v>130</v>
      </c>
      <c r="F315">
        <f t="shared" si="46"/>
        <v>4.3333333333333335E-2</v>
      </c>
      <c r="G315" s="4">
        <f t="shared" si="47"/>
        <v>23076923076.923077</v>
      </c>
      <c r="H315" s="3">
        <v>0.87</v>
      </c>
      <c r="I315" s="4">
        <f t="shared" si="48"/>
        <v>10.423658649794207</v>
      </c>
    </row>
    <row r="316" spans="1:9">
      <c r="A316" s="1">
        <v>41417</v>
      </c>
      <c r="B316">
        <v>4000</v>
      </c>
      <c r="C316">
        <f t="shared" ref="C316:C317" si="49">B316*1000</f>
        <v>4000000</v>
      </c>
      <c r="D316">
        <v>190</v>
      </c>
      <c r="F316">
        <f t="shared" ref="F316:F317" si="50">D316/B316</f>
        <v>4.7500000000000001E-2</v>
      </c>
      <c r="G316" s="4">
        <f t="shared" ref="G316:G317" si="51">1000000000/F316</f>
        <v>21052631578.947369</v>
      </c>
      <c r="H316" s="3">
        <v>0.87</v>
      </c>
      <c r="I316" s="4">
        <f t="shared" ref="I316:I317" si="52">LOG(G316/H316)</f>
        <v>10.383787137756515</v>
      </c>
    </row>
    <row r="317" spans="1:9">
      <c r="A317" s="1">
        <v>41760</v>
      </c>
      <c r="B317">
        <v>1000</v>
      </c>
      <c r="C317">
        <f t="shared" si="49"/>
        <v>1000000</v>
      </c>
      <c r="D317">
        <v>60</v>
      </c>
      <c r="F317">
        <f t="shared" si="50"/>
        <v>0.06</v>
      </c>
      <c r="G317" s="4">
        <f t="shared" si="51"/>
        <v>16666666666.666668</v>
      </c>
      <c r="H317" s="3">
        <v>0.85</v>
      </c>
      <c r="I317" s="4">
        <f t="shared" si="52"/>
        <v>10.292429823902063</v>
      </c>
    </row>
    <row r="318" spans="1:9">
      <c r="A318" s="1">
        <v>41760</v>
      </c>
      <c r="B318">
        <v>2000</v>
      </c>
      <c r="C318">
        <f>B318*1000</f>
        <v>2000000</v>
      </c>
      <c r="D318">
        <v>85</v>
      </c>
      <c r="F318">
        <f>D318/B318</f>
        <v>4.2500000000000003E-2</v>
      </c>
      <c r="G318" s="4">
        <f>1000000000/F318</f>
        <v>23529411764.705879</v>
      </c>
      <c r="H318" s="3">
        <v>0.85</v>
      </c>
      <c r="I318" s="4">
        <f>LOG(G318/H318)</f>
        <v>10.442192144235396</v>
      </c>
    </row>
    <row r="319" spans="1:9">
      <c r="A319" s="1">
        <v>41760</v>
      </c>
      <c r="B319">
        <v>3000</v>
      </c>
      <c r="C319">
        <f>B319*1000</f>
        <v>3000000</v>
      </c>
      <c r="D319">
        <v>105</v>
      </c>
      <c r="F319">
        <f>D319/B319</f>
        <v>3.5000000000000003E-2</v>
      </c>
      <c r="G319" s="4">
        <f>1000000000/F319</f>
        <v>28571428571.42857</v>
      </c>
      <c r="H319" s="3">
        <v>0.85</v>
      </c>
      <c r="I319" s="4">
        <f>LOG(G319/H319)</f>
        <v>10.526513029935431</v>
      </c>
    </row>
    <row r="320" spans="1:9">
      <c r="A320" s="1">
        <v>41760</v>
      </c>
      <c r="B320">
        <v>4000</v>
      </c>
      <c r="C320">
        <f t="shared" ref="C320:C328" si="53">B320*1000</f>
        <v>4000000</v>
      </c>
      <c r="D320">
        <v>165</v>
      </c>
      <c r="F320">
        <f t="shared" ref="F320:F328" si="54">D320/B320</f>
        <v>4.1250000000000002E-2</v>
      </c>
      <c r="G320" s="4">
        <f t="shared" ref="G320:G328" si="55">1000000000/F320</f>
        <v>24242424242.42424</v>
      </c>
      <c r="H320" s="3">
        <v>0.85</v>
      </c>
      <c r="I320" s="4">
        <f t="shared" ref="I320:I328" si="56">LOG(G320/H320)</f>
        <v>10.455157121399763</v>
      </c>
    </row>
    <row r="321" spans="1:9">
      <c r="A321" s="1">
        <v>42156</v>
      </c>
      <c r="B321">
        <v>2000</v>
      </c>
      <c r="C321">
        <f t="shared" si="53"/>
        <v>2000000</v>
      </c>
      <c r="D321">
        <v>55</v>
      </c>
      <c r="F321">
        <f t="shared" si="54"/>
        <v>2.75E-2</v>
      </c>
      <c r="G321" s="4">
        <f t="shared" si="55"/>
        <v>36363636363.63636</v>
      </c>
      <c r="H321" s="3">
        <v>0.85</v>
      </c>
      <c r="I321" s="4">
        <f t="shared" si="56"/>
        <v>10.631248380455444</v>
      </c>
    </row>
    <row r="322" spans="1:9">
      <c r="A322" s="1">
        <v>42156</v>
      </c>
      <c r="B322">
        <v>3000</v>
      </c>
      <c r="C322">
        <f t="shared" si="53"/>
        <v>3000000</v>
      </c>
      <c r="D322">
        <v>95</v>
      </c>
      <c r="F322">
        <f t="shared" si="54"/>
        <v>3.1666666666666669E-2</v>
      </c>
      <c r="G322" s="4">
        <f t="shared" si="55"/>
        <v>31578947368.421051</v>
      </c>
      <c r="H322" s="3">
        <v>0.85</v>
      </c>
      <c r="I322" s="4">
        <f t="shared" si="56"/>
        <v>10.569978723716522</v>
      </c>
    </row>
    <row r="323" spans="1:9">
      <c r="A323" s="1">
        <v>42156</v>
      </c>
      <c r="B323">
        <v>4000</v>
      </c>
      <c r="C323">
        <f t="shared" si="53"/>
        <v>4000000</v>
      </c>
      <c r="D323">
        <v>140</v>
      </c>
      <c r="F323">
        <f t="shared" si="54"/>
        <v>3.5000000000000003E-2</v>
      </c>
      <c r="G323" s="4">
        <f t="shared" si="55"/>
        <v>28571428571.42857</v>
      </c>
      <c r="H323" s="3">
        <v>0.85</v>
      </c>
      <c r="I323" s="4">
        <f t="shared" si="56"/>
        <v>10.526513029935431</v>
      </c>
    </row>
    <row r="324" spans="1:9">
      <c r="A324" s="1">
        <v>42156</v>
      </c>
      <c r="B324">
        <v>6000</v>
      </c>
      <c r="C324">
        <f t="shared" si="53"/>
        <v>6000000</v>
      </c>
      <c r="D324">
        <v>240</v>
      </c>
      <c r="F324">
        <f t="shared" si="54"/>
        <v>0.04</v>
      </c>
      <c r="G324" s="4">
        <f t="shared" si="55"/>
        <v>25000000000</v>
      </c>
      <c r="H324" s="3">
        <v>0.85</v>
      </c>
      <c r="I324" s="4">
        <f t="shared" si="56"/>
        <v>10.468521082957745</v>
      </c>
    </row>
    <row r="325" spans="1:9">
      <c r="A325" s="1">
        <v>42522</v>
      </c>
      <c r="B325">
        <v>2000</v>
      </c>
      <c r="C325">
        <f t="shared" si="53"/>
        <v>2000000</v>
      </c>
      <c r="D325">
        <v>49</v>
      </c>
      <c r="F325">
        <f t="shared" si="54"/>
        <v>2.4500000000000001E-2</v>
      </c>
      <c r="G325" s="4">
        <f t="shared" si="55"/>
        <v>40816326530.612244</v>
      </c>
      <c r="H325" s="3">
        <v>0.84</v>
      </c>
      <c r="I325" s="4">
        <f t="shared" si="56"/>
        <v>10.686554629573585</v>
      </c>
    </row>
    <row r="326" spans="1:9">
      <c r="A326" s="1">
        <v>42522</v>
      </c>
      <c r="B326">
        <v>3000</v>
      </c>
      <c r="C326">
        <f t="shared" si="53"/>
        <v>3000000</v>
      </c>
      <c r="D326">
        <v>85</v>
      </c>
      <c r="F326">
        <f t="shared" si="54"/>
        <v>2.8333333333333332E-2</v>
      </c>
      <c r="G326" s="4">
        <f t="shared" si="55"/>
        <v>35294117647.058823</v>
      </c>
      <c r="H326" s="3">
        <v>0.84</v>
      </c>
      <c r="I326" s="4">
        <f t="shared" si="56"/>
        <v>10.623423042943488</v>
      </c>
    </row>
    <row r="327" spans="1:9">
      <c r="A327" s="1">
        <v>42522</v>
      </c>
      <c r="B327">
        <v>4000</v>
      </c>
      <c r="C327">
        <f t="shared" si="53"/>
        <v>4000000</v>
      </c>
      <c r="D327">
        <v>115</v>
      </c>
      <c r="F327">
        <f t="shared" si="54"/>
        <v>2.8750000000000001E-2</v>
      </c>
      <c r="G327" s="4">
        <f t="shared" si="55"/>
        <v>34782608695.652176</v>
      </c>
      <c r="H327" s="3">
        <v>0.84</v>
      </c>
      <c r="I327" s="4">
        <f t="shared" si="56"/>
        <v>10.617082864912469</v>
      </c>
    </row>
    <row r="328" spans="1:9">
      <c r="A328" s="1">
        <v>42522</v>
      </c>
      <c r="B328">
        <v>6000</v>
      </c>
      <c r="C328">
        <f t="shared" si="53"/>
        <v>6000000</v>
      </c>
      <c r="D328">
        <v>205</v>
      </c>
      <c r="F328">
        <f t="shared" si="54"/>
        <v>3.4166666666666665E-2</v>
      </c>
      <c r="G328" s="4">
        <f t="shared" si="55"/>
        <v>29268292682.92683</v>
      </c>
      <c r="H328" s="3">
        <v>0.84</v>
      </c>
      <c r="I328" s="4">
        <f t="shared" si="56"/>
        <v>10.542118103266008</v>
      </c>
    </row>
    <row r="329" spans="1:9">
      <c r="A329" s="1">
        <v>42887</v>
      </c>
      <c r="B329">
        <v>4000</v>
      </c>
      <c r="C329">
        <f t="shared" ref="C329" si="57">B329*1000</f>
        <v>4000000</v>
      </c>
      <c r="D329">
        <v>100</v>
      </c>
      <c r="F329">
        <f t="shared" ref="F329" si="58">D329/B329</f>
        <v>2.5000000000000001E-2</v>
      </c>
      <c r="G329" s="4">
        <f t="shared" ref="G329" si="59">1000000000/F329</f>
        <v>40000000000</v>
      </c>
      <c r="H329" s="3">
        <v>0.82</v>
      </c>
      <c r="I329" s="4">
        <f t="shared" ref="I329" si="60">LOG(G329/H329)</f>
        <v>10.688246138944246</v>
      </c>
    </row>
    <row r="330" spans="1:9">
      <c r="A330" s="1">
        <v>42887</v>
      </c>
      <c r="B330">
        <v>6000</v>
      </c>
      <c r="C330">
        <f t="shared" ref="C330" si="61">B330*1000</f>
        <v>6000000</v>
      </c>
      <c r="D330">
        <v>170</v>
      </c>
      <c r="F330">
        <f t="shared" ref="F330" si="62">D330/B330</f>
        <v>2.8333333333333332E-2</v>
      </c>
      <c r="G330" s="4">
        <f t="shared" ref="G330" si="63">1000000000/F330</f>
        <v>35294117647.058823</v>
      </c>
      <c r="H330" s="3">
        <v>0.82</v>
      </c>
      <c r="I330" s="4">
        <f t="shared" ref="I330" si="64">LOG(G330/H330)</f>
        <v>10.633888476621653</v>
      </c>
    </row>
    <row r="331" spans="1:9">
      <c r="A331" s="1">
        <v>42887</v>
      </c>
      <c r="B331">
        <v>8000</v>
      </c>
      <c r="C331">
        <f t="shared" ref="C331" si="65">B331*1000</f>
        <v>8000000</v>
      </c>
      <c r="D331">
        <v>250</v>
      </c>
      <c r="F331">
        <f t="shared" ref="F331" si="66">D331/B331</f>
        <v>3.125E-2</v>
      </c>
      <c r="G331" s="4">
        <f t="shared" ref="G331" si="67">1000000000/F331</f>
        <v>32000000000</v>
      </c>
      <c r="H331" s="3">
        <v>0.82</v>
      </c>
      <c r="I331" s="4">
        <f t="shared" ref="I331" si="68">LOG(G331/H331)</f>
        <v>10.59133612593619</v>
      </c>
    </row>
    <row r="332" spans="1:9">
      <c r="A332" s="1">
        <v>42887</v>
      </c>
      <c r="B332">
        <v>10000</v>
      </c>
      <c r="C332">
        <f t="shared" ref="C332:C333" si="69">B332*1000</f>
        <v>10000000</v>
      </c>
      <c r="D332">
        <v>360</v>
      </c>
      <c r="F332">
        <f t="shared" ref="F332:F333" si="70">D332/B332</f>
        <v>3.5999999999999997E-2</v>
      </c>
      <c r="G332" s="4">
        <f t="shared" ref="G332:G333" si="71">1000000000/F332</f>
        <v>27777777777.777779</v>
      </c>
      <c r="H332" s="3">
        <v>0.82</v>
      </c>
      <c r="I332" s="4">
        <f t="shared" ref="I332:I333" si="72">LOG(G332/H332)</f>
        <v>10.529883646848996</v>
      </c>
    </row>
    <row r="333" spans="1:9">
      <c r="A333" s="1">
        <v>43221</v>
      </c>
      <c r="B333">
        <v>4000</v>
      </c>
      <c r="C333">
        <f t="shared" si="69"/>
        <v>4000000</v>
      </c>
      <c r="D333">
        <v>90</v>
      </c>
      <c r="F333">
        <f t="shared" si="70"/>
        <v>2.2499999999999999E-2</v>
      </c>
      <c r="G333" s="4">
        <f t="shared" si="71"/>
        <v>44444444444.444443</v>
      </c>
      <c r="H333" s="3">
        <v>0.8</v>
      </c>
      <c r="I333" s="4">
        <f t="shared" si="72"/>
        <v>10.744727494896694</v>
      </c>
    </row>
    <row r="334" spans="1:9">
      <c r="A334" s="1">
        <v>43221</v>
      </c>
      <c r="B334">
        <v>6000</v>
      </c>
      <c r="C334">
        <f t="shared" ref="C334:C336" si="73">B334*1000</f>
        <v>6000000</v>
      </c>
      <c r="D334">
        <v>150</v>
      </c>
      <c r="F334">
        <f t="shared" ref="F334:F336" si="74">D334/B334</f>
        <v>2.5000000000000001E-2</v>
      </c>
      <c r="G334" s="4">
        <f t="shared" ref="G334:G336" si="75">1000000000/F334</f>
        <v>40000000000</v>
      </c>
      <c r="H334" s="3">
        <v>0.8</v>
      </c>
      <c r="I334" s="4">
        <f t="shared" ref="I334:I336" si="76">LOG(G334/H334)</f>
        <v>10.698970004336019</v>
      </c>
    </row>
    <row r="335" spans="1:9">
      <c r="A335" s="1">
        <v>43221</v>
      </c>
      <c r="B335">
        <v>8000</v>
      </c>
      <c r="C335">
        <f t="shared" si="73"/>
        <v>8000000</v>
      </c>
      <c r="D335">
        <v>230</v>
      </c>
      <c r="F335">
        <f t="shared" si="74"/>
        <v>2.8750000000000001E-2</v>
      </c>
      <c r="G335" s="4">
        <f t="shared" si="75"/>
        <v>34782608695.652176</v>
      </c>
      <c r="H335" s="3">
        <v>0.8</v>
      </c>
      <c r="I335" s="4">
        <f t="shared" si="76"/>
        <v>10.638272163982407</v>
      </c>
    </row>
    <row r="336" spans="1:9">
      <c r="A336" s="1">
        <v>43221</v>
      </c>
      <c r="B336">
        <v>10000</v>
      </c>
      <c r="C336">
        <f t="shared" si="73"/>
        <v>10000000</v>
      </c>
      <c r="D336">
        <v>310</v>
      </c>
      <c r="F336">
        <f t="shared" si="74"/>
        <v>3.1E-2</v>
      </c>
      <c r="G336" s="4">
        <f t="shared" si="75"/>
        <v>32258064516.129032</v>
      </c>
      <c r="H336" s="3">
        <v>0.8</v>
      </c>
      <c r="I336" s="4">
        <f t="shared" si="76"/>
        <v>10.605548319173783</v>
      </c>
    </row>
    <row r="337" spans="1:9">
      <c r="A337" s="1">
        <v>43221</v>
      </c>
      <c r="B337">
        <v>12000</v>
      </c>
      <c r="C337">
        <f t="shared" ref="C337" si="77">B337*1000</f>
        <v>12000000</v>
      </c>
      <c r="D337">
        <v>425</v>
      </c>
      <c r="F337">
        <f t="shared" ref="F337" si="78">D337/B337</f>
        <v>3.5416666666666666E-2</v>
      </c>
      <c r="G337" s="4">
        <f t="shared" ref="G337" si="79">1000000000/F337</f>
        <v>28235294117.64706</v>
      </c>
      <c r="H337" s="3">
        <v>0.8</v>
      </c>
      <c r="I337" s="4">
        <f t="shared" ref="I337" si="80">LOG(G337/H337)</f>
        <v>10.54770232900537</v>
      </c>
    </row>
    <row r="338" spans="1:9">
      <c r="A338" s="1">
        <v>43617</v>
      </c>
      <c r="B338">
        <v>4000</v>
      </c>
      <c r="C338">
        <f t="shared" ref="C338" si="81">B338*1000</f>
        <v>4000000</v>
      </c>
      <c r="D338">
        <v>65</v>
      </c>
      <c r="F338">
        <f t="shared" ref="F338" si="82">D338/B338</f>
        <v>1.6250000000000001E-2</v>
      </c>
      <c r="G338" s="4">
        <f t="shared" ref="G338" si="83">1000000000/F338</f>
        <v>61538461538.461533</v>
      </c>
      <c r="H338" s="3">
        <v>0.79</v>
      </c>
      <c r="I338" s="4">
        <f t="shared" ref="I338" si="84">LOG(G338/H338)</f>
        <v>10.891519543394665</v>
      </c>
    </row>
    <row r="339" spans="1:9">
      <c r="A339" s="1">
        <v>43617</v>
      </c>
      <c r="B339">
        <v>8000</v>
      </c>
      <c r="C339">
        <f t="shared" ref="C339:C341" si="85">B339*1000</f>
        <v>8000000</v>
      </c>
      <c r="D339">
        <v>189</v>
      </c>
      <c r="F339">
        <f t="shared" ref="F339:F341" si="86">D339/B339</f>
        <v>2.3625E-2</v>
      </c>
      <c r="G339" s="4">
        <f t="shared" ref="G339:G341" si="87">1000000000/F339</f>
        <v>42328042328.042328</v>
      </c>
      <c r="H339" s="3">
        <v>0.79</v>
      </c>
      <c r="I339" s="4">
        <f t="shared" ref="I339:I341" si="88">LOG(G339/H339)</f>
        <v>10.729001091528257</v>
      </c>
    </row>
    <row r="340" spans="1:9">
      <c r="A340" s="1">
        <v>43617</v>
      </c>
      <c r="B340">
        <v>12000</v>
      </c>
      <c r="C340">
        <f t="shared" si="85"/>
        <v>12000000</v>
      </c>
      <c r="D340">
        <v>350</v>
      </c>
      <c r="F340">
        <f t="shared" si="86"/>
        <v>2.9166666666666667E-2</v>
      </c>
      <c r="G340" s="4">
        <f t="shared" si="87"/>
        <v>34285714285.714287</v>
      </c>
      <c r="H340" s="3">
        <v>0.79</v>
      </c>
      <c r="I340" s="4">
        <f t="shared" si="88"/>
        <v>10.637486110406908</v>
      </c>
    </row>
    <row r="341" spans="1:9">
      <c r="A341" s="1">
        <v>43617</v>
      </c>
      <c r="B341">
        <v>14000</v>
      </c>
      <c r="C341">
        <f t="shared" si="85"/>
        <v>14000000</v>
      </c>
      <c r="D341">
        <v>437</v>
      </c>
      <c r="F341">
        <f t="shared" si="86"/>
        <v>3.1214285714285715E-2</v>
      </c>
      <c r="G341" s="4">
        <f t="shared" si="87"/>
        <v>32036613272.311211</v>
      </c>
      <c r="H341" s="3">
        <v>0.79</v>
      </c>
      <c r="I341" s="4">
        <f t="shared" si="88"/>
        <v>10.608019507417374</v>
      </c>
    </row>
    <row r="342" spans="1:9">
      <c r="A342" s="1">
        <v>43983</v>
      </c>
      <c r="B342">
        <v>8000</v>
      </c>
      <c r="C342">
        <f t="shared" ref="C342" si="89">B342*1000</f>
        <v>8000000</v>
      </c>
      <c r="D342">
        <v>155</v>
      </c>
      <c r="F342">
        <f t="shared" ref="F342" si="90">D342/B342</f>
        <v>1.9375E-2</v>
      </c>
      <c r="G342" s="4">
        <f t="shared" ref="G342" si="91">1000000000/F342</f>
        <v>51612903225.80645</v>
      </c>
      <c r="H342" s="3">
        <v>0.77</v>
      </c>
      <c r="I342" s="4">
        <f t="shared" ref="I342" si="92">LOG(G342/H342)</f>
        <v>10.82626756364917</v>
      </c>
    </row>
    <row r="343" spans="1:9">
      <c r="A343" s="1">
        <v>43983</v>
      </c>
      <c r="B343">
        <v>12000</v>
      </c>
      <c r="C343">
        <f t="shared" ref="C343" si="93">B343*1000</f>
        <v>12000000</v>
      </c>
      <c r="D343">
        <v>280</v>
      </c>
      <c r="F343">
        <f t="shared" ref="F343" si="94">D343/B343</f>
        <v>2.3333333333333334E-2</v>
      </c>
      <c r="G343" s="4">
        <f t="shared" ref="G343" si="95">1000000000/F343</f>
        <v>42857142857.142853</v>
      </c>
      <c r="H343" s="3">
        <v>0.77</v>
      </c>
      <c r="I343" s="4">
        <f t="shared" ref="I343" si="96">LOG(G343/H343)</f>
        <v>10.745532489532923</v>
      </c>
    </row>
    <row r="344" spans="1:9">
      <c r="A344" s="1">
        <v>43983</v>
      </c>
      <c r="B344">
        <v>14000</v>
      </c>
      <c r="C344">
        <f t="shared" ref="C344" si="97">B344*1000</f>
        <v>14000000</v>
      </c>
      <c r="D344">
        <v>324</v>
      </c>
      <c r="F344">
        <f t="shared" ref="F344" si="98">D344/B344</f>
        <v>2.3142857142857142E-2</v>
      </c>
      <c r="G344" s="4">
        <f t="shared" ref="G344" si="99">1000000000/F344</f>
        <v>43209876543.209877</v>
      </c>
      <c r="H344" s="3">
        <v>0.77</v>
      </c>
      <c r="I344" s="4">
        <f t="shared" ref="I344" si="100">LOG(G344/H344)</f>
        <v>10.749092300299145</v>
      </c>
    </row>
    <row r="345" spans="1:9">
      <c r="A345" s="1">
        <v>43983</v>
      </c>
      <c r="B345">
        <v>16000</v>
      </c>
      <c r="C345">
        <f t="shared" ref="C345:C348" si="101">B345*1000</f>
        <v>16000000</v>
      </c>
      <c r="D345">
        <v>387</v>
      </c>
      <c r="F345">
        <f t="shared" ref="F345:F348" si="102">D345/B345</f>
        <v>2.4187500000000001E-2</v>
      </c>
      <c r="G345" s="4">
        <f t="shared" ref="G345:G348" si="103">1000000000/F345</f>
        <v>41343669250.645996</v>
      </c>
      <c r="H345" s="3">
        <v>0.77</v>
      </c>
      <c r="I345" s="4">
        <f t="shared" ref="I345:I348" si="104">LOG(G345/H345)</f>
        <v>10.729918292464532</v>
      </c>
    </row>
    <row r="346" spans="1:9">
      <c r="A346" s="1">
        <v>44348</v>
      </c>
      <c r="B346">
        <v>8000</v>
      </c>
      <c r="C346">
        <f t="shared" si="101"/>
        <v>8000000</v>
      </c>
      <c r="D346">
        <v>182</v>
      </c>
      <c r="F346">
        <f t="shared" si="102"/>
        <v>2.2749999999999999E-2</v>
      </c>
      <c r="G346" s="4">
        <f t="shared" si="103"/>
        <v>43956043956.043961</v>
      </c>
      <c r="H346" s="3">
        <v>0.76</v>
      </c>
      <c r="I346" s="4">
        <f t="shared" si="104"/>
        <v>10.762205006726077</v>
      </c>
    </row>
    <row r="347" spans="1:9">
      <c r="A347" s="1">
        <v>44348</v>
      </c>
      <c r="B347">
        <v>12000</v>
      </c>
      <c r="C347">
        <f t="shared" si="101"/>
        <v>12000000</v>
      </c>
      <c r="D347">
        <v>343</v>
      </c>
      <c r="F347">
        <f t="shared" si="102"/>
        <v>2.8583333333333332E-2</v>
      </c>
      <c r="G347" s="4">
        <f t="shared" si="103"/>
        <v>34985422740.52478</v>
      </c>
      <c r="H347" s="3">
        <v>0.76</v>
      </c>
      <c r="I347" s="4">
        <f t="shared" si="104"/>
        <v>10.663073533724063</v>
      </c>
    </row>
    <row r="348" spans="1:9">
      <c r="A348" s="1">
        <v>44348</v>
      </c>
      <c r="B348">
        <v>14000</v>
      </c>
      <c r="C348">
        <f t="shared" si="101"/>
        <v>14000000</v>
      </c>
      <c r="D348">
        <v>430</v>
      </c>
      <c r="F348">
        <f t="shared" si="102"/>
        <v>3.0714285714285715E-2</v>
      </c>
      <c r="G348" s="4">
        <f t="shared" si="103"/>
        <v>32558139534.88372</v>
      </c>
      <c r="H348" s="3">
        <v>0.76</v>
      </c>
      <c r="I348" s="4">
        <f t="shared" si="104"/>
        <v>10.63184598781786</v>
      </c>
    </row>
    <row r="349" spans="1:9">
      <c r="A349" s="1">
        <v>44348</v>
      </c>
      <c r="B349">
        <v>16000</v>
      </c>
      <c r="C349">
        <f t="shared" ref="C349:C350" si="105">B349*1000</f>
        <v>16000000</v>
      </c>
      <c r="D349">
        <v>579</v>
      </c>
      <c r="F349">
        <f t="shared" ref="F349:F352" si="106">D349/B349</f>
        <v>3.6187499999999997E-2</v>
      </c>
      <c r="G349" s="4">
        <f t="shared" ref="G349:G352" si="107">1000000000/F349</f>
        <v>27633851468.048363</v>
      </c>
      <c r="H349" s="3">
        <v>0.76</v>
      </c>
      <c r="I349" s="4">
        <f t="shared" ref="I349:I352" si="108">LOG(G349/H349)</f>
        <v>10.560627826647698</v>
      </c>
    </row>
    <row r="350" spans="1:9">
      <c r="A350" s="1">
        <v>44713</v>
      </c>
      <c r="B350">
        <v>10000</v>
      </c>
      <c r="C350">
        <f t="shared" si="105"/>
        <v>10000000</v>
      </c>
      <c r="D350">
        <v>145</v>
      </c>
      <c r="F350">
        <f t="shared" si="106"/>
        <v>1.4500000000000001E-2</v>
      </c>
      <c r="G350" s="4">
        <f t="shared" si="107"/>
        <v>68965517241.379303</v>
      </c>
      <c r="H350" s="3">
        <v>0.69</v>
      </c>
      <c r="I350" s="4">
        <f t="shared" si="108"/>
        <v>10.99978290702777</v>
      </c>
    </row>
    <row r="351" spans="1:9">
      <c r="A351" s="1">
        <v>44713</v>
      </c>
      <c r="B351">
        <v>12000</v>
      </c>
      <c r="C351">
        <f t="shared" ref="C351:C354" si="109">B351*1000</f>
        <v>12000000</v>
      </c>
      <c r="D351">
        <v>159</v>
      </c>
      <c r="F351">
        <f t="shared" si="106"/>
        <v>1.325E-2</v>
      </c>
      <c r="G351" s="4">
        <f t="shared" si="107"/>
        <v>75471698113.20755</v>
      </c>
      <c r="H351" s="3">
        <v>0.69</v>
      </c>
      <c r="I351" s="4">
        <f t="shared" si="108"/>
        <v>11.038935030989919</v>
      </c>
    </row>
    <row r="352" spans="1:9">
      <c r="A352" s="1">
        <v>44713</v>
      </c>
      <c r="B352">
        <v>14000</v>
      </c>
      <c r="C352">
        <f t="shared" si="109"/>
        <v>14000000</v>
      </c>
      <c r="D352">
        <v>200</v>
      </c>
      <c r="F352">
        <f t="shared" si="106"/>
        <v>1.4285714285714285E-2</v>
      </c>
      <c r="G352" s="4">
        <f t="shared" si="107"/>
        <v>70000000000</v>
      </c>
      <c r="H352" s="3">
        <v>0.69</v>
      </c>
      <c r="I352" s="4">
        <f t="shared" si="108"/>
        <v>11.006248949277001</v>
      </c>
    </row>
    <row r="353" spans="1:9">
      <c r="A353" s="1">
        <v>44713</v>
      </c>
      <c r="B353">
        <v>16000</v>
      </c>
      <c r="C353">
        <f t="shared" si="109"/>
        <v>16000000</v>
      </c>
      <c r="D353">
        <v>245</v>
      </c>
      <c r="F353">
        <f t="shared" ref="F353:F354" si="110">D353/B353</f>
        <v>1.53125E-2</v>
      </c>
      <c r="G353" s="4">
        <f t="shared" ref="G353:G354" si="111">1000000000/F353</f>
        <v>65306122448.979591</v>
      </c>
      <c r="H353" s="3">
        <v>0.69</v>
      </c>
      <c r="I353" s="4">
        <f t="shared" ref="I353:I354" si="112">LOG(G353/H353)</f>
        <v>10.976104807554137</v>
      </c>
    </row>
    <row r="354" spans="1:9">
      <c r="A354" s="1">
        <v>45078</v>
      </c>
      <c r="B354">
        <v>10000</v>
      </c>
      <c r="C354">
        <f t="shared" si="109"/>
        <v>10000000</v>
      </c>
      <c r="D354">
        <v>145</v>
      </c>
      <c r="F354">
        <f t="shared" si="110"/>
        <v>1.4500000000000001E-2</v>
      </c>
      <c r="G354" s="4">
        <f t="shared" si="111"/>
        <v>68965517241.379303</v>
      </c>
      <c r="H354" s="3">
        <v>0.66</v>
      </c>
      <c r="I354" s="4">
        <f t="shared" si="112"/>
        <v>11.019088062223158</v>
      </c>
    </row>
    <row r="355" spans="1:9">
      <c r="A355" s="1">
        <v>45078</v>
      </c>
      <c r="B355">
        <v>10000</v>
      </c>
      <c r="C355">
        <f>B355*1000</f>
        <v>10000000</v>
      </c>
      <c r="D355">
        <v>126</v>
      </c>
      <c r="F355">
        <f>D355/B355</f>
        <v>1.26E-2</v>
      </c>
      <c r="G355" s="4">
        <f t="shared" ref="G355:G358" si="113">1000000000/F355</f>
        <v>79365079365.079361</v>
      </c>
      <c r="H355" s="3">
        <v>0.66</v>
      </c>
      <c r="I355" s="4">
        <f t="shared" ref="I355:I358" si="114">LOG(G355/H355)</f>
        <v>11.080085519340567</v>
      </c>
    </row>
    <row r="356" spans="1:9">
      <c r="A356" s="1">
        <v>45078</v>
      </c>
      <c r="B356">
        <v>14000</v>
      </c>
      <c r="C356">
        <f>B356*1000</f>
        <v>14000000</v>
      </c>
      <c r="D356">
        <v>165</v>
      </c>
      <c r="F356">
        <f>D356/B356</f>
        <v>1.1785714285714287E-2</v>
      </c>
      <c r="G356" s="4">
        <f t="shared" si="113"/>
        <v>84848484848.484848</v>
      </c>
      <c r="H356" s="3">
        <v>0.66</v>
      </c>
      <c r="I356" s="4">
        <f t="shared" si="114"/>
        <v>11.109100155922462</v>
      </c>
    </row>
    <row r="357" spans="1:9">
      <c r="A357" s="1">
        <v>45078</v>
      </c>
      <c r="B357">
        <v>18000</v>
      </c>
      <c r="C357">
        <f>B357*1000</f>
        <v>18000000</v>
      </c>
      <c r="D357">
        <v>255</v>
      </c>
      <c r="F357">
        <f>D357/B357</f>
        <v>1.4166666666666666E-2</v>
      </c>
      <c r="G357" s="4">
        <f t="shared" si="113"/>
        <v>70588235294.117645</v>
      </c>
      <c r="H357" s="3">
        <v>0.66</v>
      </c>
      <c r="I357" s="4">
        <f t="shared" si="114"/>
        <v>11.029188389127484</v>
      </c>
    </row>
    <row r="358" spans="1:9">
      <c r="A358" s="1">
        <v>45444</v>
      </c>
      <c r="B358">
        <v>14000</v>
      </c>
      <c r="C358">
        <f t="shared" ref="C358:C361" si="115">B358*1000</f>
        <v>14000000</v>
      </c>
      <c r="D358">
        <v>230</v>
      </c>
      <c r="F358">
        <f t="shared" ref="F358:F359" si="116">D358/B358</f>
        <v>1.6428571428571428E-2</v>
      </c>
      <c r="G358" s="4">
        <f t="shared" si="113"/>
        <v>60869565217.391304</v>
      </c>
      <c r="H358" s="3">
        <v>0.64</v>
      </c>
      <c r="I358" s="4">
        <f t="shared" si="114"/>
        <v>10.978220225676758</v>
      </c>
    </row>
    <row r="359" spans="1:9">
      <c r="A359" s="1">
        <v>45444</v>
      </c>
      <c r="B359">
        <v>16000</v>
      </c>
      <c r="C359">
        <f>B359*1000</f>
        <v>16000000</v>
      </c>
      <c r="D359">
        <v>250</v>
      </c>
      <c r="F359">
        <f>D359/B359</f>
        <v>1.5625E-2</v>
      </c>
      <c r="G359" s="4">
        <f t="shared" ref="G359:G361" si="117">1000000000/F359</f>
        <v>64000000000</v>
      </c>
      <c r="H359" s="3">
        <v>0.64</v>
      </c>
      <c r="I359" s="4">
        <f t="shared" ref="I359:I361" si="118">LOG(G359/H359)</f>
        <v>11</v>
      </c>
    </row>
    <row r="360" spans="1:9">
      <c r="A360" s="1">
        <v>45444</v>
      </c>
      <c r="B360">
        <v>18000</v>
      </c>
      <c r="C360">
        <f>B360*1000</f>
        <v>18000000</v>
      </c>
      <c r="D360">
        <v>290</v>
      </c>
      <c r="F360">
        <f>D360/B360</f>
        <v>1.6111111111111111E-2</v>
      </c>
      <c r="G360" s="4">
        <f t="shared" si="117"/>
        <v>62068965517.241379</v>
      </c>
      <c r="H360" s="3">
        <v>0.64</v>
      </c>
      <c r="I360" s="4">
        <f t="shared" si="118"/>
        <v>10.986694533220462</v>
      </c>
    </row>
    <row r="361" spans="1:9">
      <c r="A361" s="1">
        <v>45444</v>
      </c>
      <c r="B361">
        <v>20000</v>
      </c>
      <c r="C361">
        <f>B361*1000</f>
        <v>20000000</v>
      </c>
      <c r="D361">
        <v>346</v>
      </c>
      <c r="F361">
        <f>D361/B361</f>
        <v>1.7299999999999999E-2</v>
      </c>
      <c r="G361" s="4">
        <f t="shared" si="117"/>
        <v>57803468208.092491</v>
      </c>
      <c r="H361" s="3">
        <v>0.64</v>
      </c>
      <c r="I361" s="4">
        <f t="shared" si="118"/>
        <v>10.955773922887317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9"/>
  <sheetViews>
    <sheetView topLeftCell="A5" workbookViewId="0">
      <selection activeCell="I106" sqref="I106"/>
    </sheetView>
  </sheetViews>
  <sheetFormatPr defaultRowHeight="15"/>
  <cols>
    <col min="1" max="1" width="18.28515625" bestFit="1" customWidth="1"/>
    <col min="2" max="2" width="16.7109375" bestFit="1" customWidth="1"/>
    <col min="3" max="3" width="12" bestFit="1" customWidth="1"/>
    <col min="4" max="4" width="15.85546875" bestFit="1" customWidth="1"/>
    <col min="6" max="6" width="13.140625" bestFit="1" customWidth="1"/>
  </cols>
  <sheetData>
    <row r="1" spans="1:8">
      <c r="A1" t="s">
        <v>238</v>
      </c>
      <c r="B1" t="s">
        <v>244</v>
      </c>
    </row>
    <row r="4" spans="1:8">
      <c r="A4" t="s">
        <v>236</v>
      </c>
      <c r="B4" t="s">
        <v>242</v>
      </c>
      <c r="C4" t="s">
        <v>243</v>
      </c>
      <c r="D4" t="s">
        <v>4</v>
      </c>
      <c r="E4" t="s">
        <v>237</v>
      </c>
      <c r="F4" t="s">
        <v>245</v>
      </c>
      <c r="G4" t="s">
        <v>6</v>
      </c>
      <c r="H4" t="s">
        <v>246</v>
      </c>
    </row>
    <row r="5" spans="1:8">
      <c r="A5" s="1">
        <v>32295</v>
      </c>
      <c r="D5">
        <v>640000</v>
      </c>
      <c r="E5">
        <f t="shared" ref="E5:E12" si="0">LOG(D5)</f>
        <v>5.8061799739838875</v>
      </c>
      <c r="F5">
        <f>1000000000/D5</f>
        <v>1562.5</v>
      </c>
      <c r="G5" s="5">
        <v>1.7</v>
      </c>
      <c r="H5">
        <f>LOG(F5/G5)</f>
        <v>2.9633711046378388</v>
      </c>
    </row>
    <row r="6" spans="1:8">
      <c r="A6" s="1">
        <v>33025</v>
      </c>
      <c r="D6">
        <v>300000</v>
      </c>
      <c r="E6">
        <f t="shared" si="0"/>
        <v>5.4771212547196626</v>
      </c>
      <c r="F6">
        <f t="shared" ref="F6:F27" si="1">1000000000/D6</f>
        <v>3333.3333333333335</v>
      </c>
      <c r="G6" s="5">
        <v>1.6</v>
      </c>
      <c r="H6">
        <f t="shared" ref="H6:H27" si="2">LOG(F6/G6)</f>
        <v>3.3187587626244128</v>
      </c>
    </row>
    <row r="7" spans="1:8">
      <c r="A7" s="1">
        <v>33756</v>
      </c>
      <c r="D7">
        <v>160000</v>
      </c>
      <c r="E7">
        <f t="shared" si="0"/>
        <v>5.204119982655925</v>
      </c>
      <c r="F7">
        <f t="shared" si="1"/>
        <v>6250</v>
      </c>
      <c r="G7" s="5">
        <v>1.5</v>
      </c>
      <c r="H7">
        <f t="shared" si="2"/>
        <v>3.6197887582883941</v>
      </c>
    </row>
    <row r="8" spans="1:8">
      <c r="A8" s="1">
        <v>35217</v>
      </c>
      <c r="D8">
        <v>12000</v>
      </c>
      <c r="E8">
        <f t="shared" si="0"/>
        <v>4.0791812460476251</v>
      </c>
      <c r="F8">
        <f t="shared" si="1"/>
        <v>83333.333333333328</v>
      </c>
      <c r="G8" s="5">
        <v>1.27</v>
      </c>
      <c r="H8">
        <f t="shared" si="2"/>
        <v>4.8170150329964185</v>
      </c>
    </row>
    <row r="9" spans="1:8">
      <c r="A9" s="1">
        <v>35947</v>
      </c>
      <c r="D9">
        <v>5000</v>
      </c>
      <c r="E9">
        <f t="shared" si="0"/>
        <v>3.6989700043360187</v>
      </c>
      <c r="F9">
        <f t="shared" si="1"/>
        <v>200000</v>
      </c>
      <c r="G9" s="5">
        <v>1.23</v>
      </c>
      <c r="H9">
        <f t="shared" si="2"/>
        <v>5.2111248842245832</v>
      </c>
    </row>
    <row r="10" spans="1:8">
      <c r="A10" s="1">
        <v>36678</v>
      </c>
      <c r="D10">
        <v>1630</v>
      </c>
      <c r="E10">
        <f t="shared" si="0"/>
        <v>3.2121876044039577</v>
      </c>
      <c r="F10">
        <f t="shared" si="1"/>
        <v>613496.93251533748</v>
      </c>
      <c r="G10" s="5">
        <v>1.1599999999999999</v>
      </c>
      <c r="H10">
        <f t="shared" si="2"/>
        <v>5.7233544063691237</v>
      </c>
    </row>
    <row r="11" spans="1:8">
      <c r="A11" s="1">
        <v>37712</v>
      </c>
      <c r="D11">
        <v>300</v>
      </c>
      <c r="E11">
        <f t="shared" si="0"/>
        <v>2.4771212547196626</v>
      </c>
      <c r="F11">
        <f t="shared" si="1"/>
        <v>3333333.3333333335</v>
      </c>
      <c r="G11" s="5">
        <v>1.08</v>
      </c>
      <c r="H11">
        <f t="shared" si="2"/>
        <v>6.489454989793388</v>
      </c>
    </row>
    <row r="12" spans="1:8">
      <c r="A12" s="1">
        <v>38687</v>
      </c>
      <c r="D12">
        <v>40</v>
      </c>
      <c r="E12">
        <f t="shared" si="0"/>
        <v>1.6020599913279623</v>
      </c>
      <c r="F12">
        <f t="shared" si="1"/>
        <v>25000000</v>
      </c>
      <c r="G12" s="5">
        <v>1.01</v>
      </c>
      <c r="H12">
        <f t="shared" si="2"/>
        <v>7.3936186348893953</v>
      </c>
    </row>
    <row r="13" spans="1:8">
      <c r="A13" s="1">
        <v>39479</v>
      </c>
      <c r="B13">
        <v>80</v>
      </c>
      <c r="C13">
        <v>595</v>
      </c>
      <c r="D13">
        <f>C13/B13</f>
        <v>7.4375</v>
      </c>
      <c r="E13">
        <f t="shared" ref="E13:E14" si="3">LOG(D13)</f>
        <v>0.87142697873660602</v>
      </c>
      <c r="F13">
        <f t="shared" si="1"/>
        <v>134453781.51260504</v>
      </c>
      <c r="G13" s="5">
        <v>0.92</v>
      </c>
      <c r="H13">
        <f t="shared" si="2"/>
        <v>8.1647851939178384</v>
      </c>
    </row>
    <row r="14" spans="1:8">
      <c r="A14" s="1">
        <v>39479</v>
      </c>
      <c r="B14">
        <v>160</v>
      </c>
      <c r="C14">
        <v>945</v>
      </c>
      <c r="D14">
        <f>C14/B14</f>
        <v>5.90625</v>
      </c>
      <c r="E14">
        <f t="shared" si="3"/>
        <v>0.77131182585333813</v>
      </c>
      <c r="F14">
        <f t="shared" si="1"/>
        <v>169312169.31216931</v>
      </c>
      <c r="G14" s="5">
        <v>0.92</v>
      </c>
      <c r="H14">
        <f t="shared" si="2"/>
        <v>8.264900346801106</v>
      </c>
    </row>
    <row r="15" spans="1:8">
      <c r="A15" s="1">
        <v>39845</v>
      </c>
      <c r="B15">
        <v>80</v>
      </c>
      <c r="C15">
        <v>390</v>
      </c>
      <c r="D15">
        <f>C15/B15</f>
        <v>4.875</v>
      </c>
      <c r="E15">
        <f t="shared" ref="E15:E27" si="4">LOG(D15)</f>
        <v>0.68797462003455567</v>
      </c>
      <c r="F15">
        <f t="shared" si="1"/>
        <v>205128205.12820512</v>
      </c>
      <c r="G15" s="5">
        <v>0.92</v>
      </c>
      <c r="H15">
        <f t="shared" si="2"/>
        <v>8.3482375526198886</v>
      </c>
    </row>
    <row r="16" spans="1:8">
      <c r="A16" s="1">
        <v>39845</v>
      </c>
      <c r="B16">
        <v>160</v>
      </c>
      <c r="C16">
        <v>765</v>
      </c>
      <c r="D16">
        <f>C16/B16</f>
        <v>4.78125</v>
      </c>
      <c r="E16">
        <f t="shared" si="4"/>
        <v>0.67954145249769282</v>
      </c>
      <c r="F16">
        <f t="shared" si="1"/>
        <v>209150326.79738563</v>
      </c>
      <c r="G16" s="5">
        <v>0.92</v>
      </c>
      <c r="H16">
        <f t="shared" si="2"/>
        <v>8.3566707201567514</v>
      </c>
    </row>
    <row r="17" spans="1:9">
      <c r="A17" s="1">
        <v>39934</v>
      </c>
      <c r="B17">
        <v>80</v>
      </c>
      <c r="C17">
        <v>325</v>
      </c>
      <c r="D17">
        <f t="shared" ref="D17:D18" si="5">C17/B17</f>
        <v>4.0625</v>
      </c>
      <c r="E17">
        <f t="shared" si="4"/>
        <v>0.60879337398693079</v>
      </c>
      <c r="F17">
        <f t="shared" si="1"/>
        <v>246153846.15384614</v>
      </c>
      <c r="G17" s="5">
        <v>0.92</v>
      </c>
      <c r="H17">
        <f t="shared" si="2"/>
        <v>8.4274187986675138</v>
      </c>
    </row>
    <row r="18" spans="1:9">
      <c r="A18" s="1">
        <v>39934</v>
      </c>
      <c r="B18">
        <v>100</v>
      </c>
      <c r="C18">
        <v>630</v>
      </c>
      <c r="D18">
        <f t="shared" si="5"/>
        <v>6.3</v>
      </c>
      <c r="E18">
        <f t="shared" si="4"/>
        <v>0.79934054945358168</v>
      </c>
      <c r="F18">
        <f t="shared" si="1"/>
        <v>158730158.73015875</v>
      </c>
      <c r="G18" s="5">
        <v>0.92</v>
      </c>
      <c r="H18">
        <f t="shared" si="2"/>
        <v>8.2368716232008623</v>
      </c>
    </row>
    <row r="19" spans="1:9">
      <c r="A19" s="1">
        <v>40026</v>
      </c>
      <c r="B19">
        <v>160</v>
      </c>
      <c r="C19">
        <v>440</v>
      </c>
      <c r="D19">
        <f t="shared" ref="D19:D27" si="6">C19/B19</f>
        <v>2.75</v>
      </c>
      <c r="E19">
        <f t="shared" si="4"/>
        <v>0.43933269383026263</v>
      </c>
      <c r="F19">
        <f t="shared" si="1"/>
        <v>363636363.63636363</v>
      </c>
      <c r="G19" s="5">
        <v>0.92</v>
      </c>
      <c r="H19">
        <f t="shared" si="2"/>
        <v>8.5968794788241816</v>
      </c>
    </row>
    <row r="20" spans="1:9">
      <c r="A20" s="1">
        <v>40187</v>
      </c>
      <c r="B20">
        <v>40</v>
      </c>
      <c r="C20">
        <v>130</v>
      </c>
      <c r="D20">
        <f t="shared" si="6"/>
        <v>3.25</v>
      </c>
      <c r="E20">
        <f t="shared" si="4"/>
        <v>0.51188336097887432</v>
      </c>
      <c r="F20">
        <f t="shared" si="1"/>
        <v>307692307.69230771</v>
      </c>
      <c r="G20" s="5">
        <v>0.92</v>
      </c>
      <c r="H20">
        <f t="shared" si="2"/>
        <v>8.52432881167557</v>
      </c>
    </row>
    <row r="21" spans="1:9">
      <c r="A21" s="1">
        <v>40330</v>
      </c>
      <c r="B21">
        <v>40</v>
      </c>
      <c r="C21">
        <v>118</v>
      </c>
      <c r="D21">
        <f t="shared" si="6"/>
        <v>2.95</v>
      </c>
      <c r="E21">
        <f t="shared" si="4"/>
        <v>0.46982201597816303</v>
      </c>
      <c r="F21">
        <f t="shared" si="1"/>
        <v>338983050.84745759</v>
      </c>
      <c r="G21" s="5">
        <v>0.92</v>
      </c>
      <c r="H21">
        <f t="shared" si="2"/>
        <v>8.566390156676281</v>
      </c>
    </row>
    <row r="22" spans="1:9">
      <c r="A22" s="1">
        <v>40330</v>
      </c>
      <c r="B22">
        <v>80</v>
      </c>
      <c r="C22">
        <v>219</v>
      </c>
      <c r="D22">
        <f t="shared" si="6"/>
        <v>2.7374999999999998</v>
      </c>
      <c r="E22">
        <f t="shared" si="4"/>
        <v>0.43735412784817473</v>
      </c>
      <c r="F22">
        <f t="shared" si="1"/>
        <v>365296803.65296805</v>
      </c>
      <c r="G22" s="5">
        <v>0.92</v>
      </c>
      <c r="H22">
        <f t="shared" si="2"/>
        <v>8.5988580448062706</v>
      </c>
    </row>
    <row r="23" spans="1:9">
      <c r="A23" s="1">
        <v>40330</v>
      </c>
      <c r="B23">
        <v>160</v>
      </c>
      <c r="C23">
        <v>425</v>
      </c>
      <c r="D23">
        <f t="shared" si="6"/>
        <v>2.65625</v>
      </c>
      <c r="E23">
        <f t="shared" si="4"/>
        <v>0.42426894739438675</v>
      </c>
      <c r="F23">
        <f t="shared" si="1"/>
        <v>376470588.2352941</v>
      </c>
      <c r="G23" s="5">
        <v>0.92</v>
      </c>
      <c r="H23">
        <f t="shared" si="2"/>
        <v>8.6119432252600578</v>
      </c>
    </row>
    <row r="24" spans="1:9">
      <c r="A24" s="1">
        <v>40634</v>
      </c>
      <c r="B24">
        <v>40</v>
      </c>
      <c r="C24">
        <v>95</v>
      </c>
      <c r="D24">
        <f t="shared" si="6"/>
        <v>2.375</v>
      </c>
      <c r="E24">
        <f t="shared" si="4"/>
        <v>0.37566361396088538</v>
      </c>
      <c r="F24">
        <f t="shared" si="1"/>
        <v>421052631.57894737</v>
      </c>
      <c r="G24" s="5">
        <v>0.9</v>
      </c>
      <c r="H24">
        <f t="shared" si="2"/>
        <v>8.6700938765997897</v>
      </c>
    </row>
    <row r="25" spans="1:9">
      <c r="A25" s="1">
        <v>40634</v>
      </c>
      <c r="B25">
        <v>80</v>
      </c>
      <c r="C25">
        <v>172</v>
      </c>
      <c r="D25">
        <f t="shared" si="6"/>
        <v>2.15</v>
      </c>
      <c r="E25">
        <f t="shared" si="4"/>
        <v>0.33243845991560533</v>
      </c>
      <c r="F25">
        <f t="shared" si="1"/>
        <v>465116279.06976748</v>
      </c>
      <c r="G25" s="5">
        <v>0.9</v>
      </c>
      <c r="H25">
        <f t="shared" si="2"/>
        <v>8.713319030645069</v>
      </c>
    </row>
    <row r="26" spans="1:9">
      <c r="A26" s="1">
        <v>40634</v>
      </c>
      <c r="B26">
        <v>120</v>
      </c>
      <c r="C26">
        <v>230</v>
      </c>
      <c r="D26">
        <f t="shared" si="6"/>
        <v>1.9166666666666667</v>
      </c>
      <c r="E26">
        <f t="shared" si="4"/>
        <v>0.28254658996996806</v>
      </c>
      <c r="F26">
        <f t="shared" si="1"/>
        <v>521739130.43478256</v>
      </c>
      <c r="G26" s="5">
        <v>0.9</v>
      </c>
      <c r="H26">
        <f t="shared" si="2"/>
        <v>8.7632109005907068</v>
      </c>
    </row>
    <row r="27" spans="1:9">
      <c r="A27" s="1">
        <v>40634</v>
      </c>
      <c r="B27">
        <v>250</v>
      </c>
      <c r="C27">
        <v>615</v>
      </c>
      <c r="D27">
        <f t="shared" si="6"/>
        <v>2.46</v>
      </c>
      <c r="E27">
        <f t="shared" si="4"/>
        <v>0.39093510710337914</v>
      </c>
      <c r="F27">
        <f t="shared" si="1"/>
        <v>406504065.04065043</v>
      </c>
      <c r="G27" s="5">
        <v>0.9</v>
      </c>
      <c r="H27">
        <f t="shared" si="2"/>
        <v>8.6548223834572955</v>
      </c>
    </row>
    <row r="28" spans="1:9">
      <c r="A28" s="1">
        <v>41022</v>
      </c>
      <c r="B28">
        <v>80</v>
      </c>
      <c r="C28">
        <v>140</v>
      </c>
      <c r="D28">
        <f t="shared" ref="D28:D32" si="7">C28/B28</f>
        <v>1.75</v>
      </c>
      <c r="E28">
        <f t="shared" ref="E28:E32" si="8">LOG(D28)</f>
        <v>0.24303804868629444</v>
      </c>
      <c r="F28">
        <f t="shared" ref="F28:F32" si="9">1000000000/D28</f>
        <v>571428571.42857146</v>
      </c>
      <c r="G28" s="5">
        <v>0.88</v>
      </c>
      <c r="H28">
        <f t="shared" ref="H28:H32" si="10">LOG(F28/G28)</f>
        <v>8.8124792791635365</v>
      </c>
      <c r="I28" t="s">
        <v>267</v>
      </c>
    </row>
    <row r="29" spans="1:9">
      <c r="A29" s="1">
        <v>41022</v>
      </c>
      <c r="B29">
        <v>120</v>
      </c>
      <c r="C29">
        <v>150</v>
      </c>
      <c r="D29">
        <f t="shared" si="7"/>
        <v>1.25</v>
      </c>
      <c r="E29">
        <f t="shared" si="8"/>
        <v>9.691001300805642E-2</v>
      </c>
      <c r="F29">
        <f t="shared" si="9"/>
        <v>800000000</v>
      </c>
      <c r="G29" s="5">
        <v>0.88</v>
      </c>
      <c r="H29">
        <f t="shared" si="10"/>
        <v>8.9586073148417746</v>
      </c>
      <c r="I29" t="s">
        <v>267</v>
      </c>
    </row>
    <row r="30" spans="1:9">
      <c r="A30" s="1">
        <v>41022</v>
      </c>
      <c r="B30">
        <v>240</v>
      </c>
      <c r="C30">
        <v>335</v>
      </c>
      <c r="D30">
        <f t="shared" si="7"/>
        <v>1.3958333333333333</v>
      </c>
      <c r="E30">
        <f t="shared" si="8"/>
        <v>0.14483356532523919</v>
      </c>
      <c r="F30">
        <f t="shared" si="9"/>
        <v>716417910.44776118</v>
      </c>
      <c r="G30" s="5">
        <v>0.88</v>
      </c>
      <c r="H30">
        <f t="shared" si="10"/>
        <v>8.9106837625245916</v>
      </c>
      <c r="I30" t="s">
        <v>267</v>
      </c>
    </row>
    <row r="31" spans="1:9">
      <c r="A31" s="1">
        <v>41022</v>
      </c>
      <c r="B31">
        <v>480</v>
      </c>
      <c r="C31">
        <v>800</v>
      </c>
      <c r="D31">
        <f t="shared" si="7"/>
        <v>1.6666666666666667</v>
      </c>
      <c r="E31">
        <f t="shared" si="8"/>
        <v>0.22184874961635639</v>
      </c>
      <c r="F31">
        <f t="shared" si="9"/>
        <v>600000000</v>
      </c>
      <c r="G31" s="5">
        <v>0.88</v>
      </c>
      <c r="H31">
        <f t="shared" si="10"/>
        <v>8.8336685782334747</v>
      </c>
      <c r="I31" t="s">
        <v>267</v>
      </c>
    </row>
    <row r="32" spans="1:9">
      <c r="A32" s="1">
        <v>41022</v>
      </c>
      <c r="B32">
        <v>128</v>
      </c>
      <c r="C32">
        <v>157</v>
      </c>
      <c r="D32">
        <f t="shared" si="7"/>
        <v>1.2265625</v>
      </c>
      <c r="E32">
        <f t="shared" si="8"/>
        <v>8.8689682761365365E-2</v>
      </c>
      <c r="F32">
        <f t="shared" si="9"/>
        <v>815286624.20382166</v>
      </c>
      <c r="G32" s="5">
        <v>0.88</v>
      </c>
      <c r="H32">
        <f t="shared" si="10"/>
        <v>8.9668276450884665</v>
      </c>
      <c r="I32" t="s">
        <v>268</v>
      </c>
    </row>
    <row r="33" spans="1:9">
      <c r="A33" s="1">
        <v>41022</v>
      </c>
      <c r="B33">
        <v>256</v>
      </c>
      <c r="C33">
        <v>345</v>
      </c>
      <c r="D33">
        <f t="shared" ref="D33" si="11">C33/B33</f>
        <v>1.34765625</v>
      </c>
      <c r="E33">
        <f t="shared" ref="E33" si="12">LOG(D33)</f>
        <v>0.12957912976142455</v>
      </c>
      <c r="F33">
        <f t="shared" ref="F33" si="13">1000000000/D33</f>
        <v>742028985.50724638</v>
      </c>
      <c r="G33" s="5">
        <v>0.88</v>
      </c>
      <c r="H33">
        <f t="shared" ref="H33" si="14">LOG(F33/G33)</f>
        <v>8.9259381980884065</v>
      </c>
      <c r="I33" t="s">
        <v>268</v>
      </c>
    </row>
    <row r="34" spans="1:9">
      <c r="A34" s="1">
        <v>41417</v>
      </c>
      <c r="B34">
        <v>120</v>
      </c>
      <c r="C34">
        <v>155</v>
      </c>
      <c r="D34">
        <f t="shared" ref="D34:D39" si="15">C34/B34</f>
        <v>1.2916666666666667</v>
      </c>
      <c r="E34">
        <f t="shared" ref="E34:E45" si="16">LOG(D34)</f>
        <v>0.11115045212266668</v>
      </c>
      <c r="F34">
        <f t="shared" ref="F34:F39" si="17">1000000000/D34</f>
        <v>774193548.38709676</v>
      </c>
      <c r="G34" s="5">
        <v>0.87</v>
      </c>
      <c r="H34">
        <f t="shared" ref="H34:H39" si="18">LOG(F34/G34)</f>
        <v>8.949330295258715</v>
      </c>
      <c r="I34" t="s">
        <v>267</v>
      </c>
    </row>
    <row r="35" spans="1:9">
      <c r="A35" s="1">
        <v>41417</v>
      </c>
      <c r="B35">
        <v>180</v>
      </c>
      <c r="C35">
        <v>175</v>
      </c>
      <c r="D35">
        <f t="shared" si="15"/>
        <v>0.97222222222222221</v>
      </c>
      <c r="E35">
        <f t="shared" si="16"/>
        <v>-1.2234456417011635E-2</v>
      </c>
      <c r="F35">
        <f t="shared" si="17"/>
        <v>1028571428.5714285</v>
      </c>
      <c r="G35" s="5">
        <v>0.87</v>
      </c>
      <c r="H35">
        <f t="shared" si="18"/>
        <v>9.0727152037983938</v>
      </c>
      <c r="I35" t="s">
        <v>267</v>
      </c>
    </row>
    <row r="36" spans="1:9">
      <c r="A36" s="1">
        <v>41417</v>
      </c>
      <c r="B36">
        <v>240</v>
      </c>
      <c r="C36">
        <v>220</v>
      </c>
      <c r="D36">
        <f t="shared" si="15"/>
        <v>0.91666666666666663</v>
      </c>
      <c r="E36">
        <f t="shared" si="16"/>
        <v>-3.7788560889399803E-2</v>
      </c>
      <c r="F36">
        <f t="shared" si="17"/>
        <v>1090909090.909091</v>
      </c>
      <c r="G36" s="5">
        <v>0.87</v>
      </c>
      <c r="H36">
        <f t="shared" si="18"/>
        <v>9.0982693082707815</v>
      </c>
      <c r="I36" t="s">
        <v>267</v>
      </c>
    </row>
    <row r="37" spans="1:9">
      <c r="A37" s="1">
        <v>41417</v>
      </c>
      <c r="B37">
        <v>120</v>
      </c>
      <c r="C37">
        <v>100</v>
      </c>
      <c r="D37">
        <f t="shared" si="15"/>
        <v>0.83333333333333337</v>
      </c>
      <c r="E37">
        <f t="shared" si="16"/>
        <v>-7.9181246047624804E-2</v>
      </c>
      <c r="F37">
        <f t="shared" si="17"/>
        <v>1200000000</v>
      </c>
      <c r="G37" s="5">
        <v>0.87</v>
      </c>
      <c r="H37">
        <f t="shared" si="18"/>
        <v>9.1396619934290069</v>
      </c>
      <c r="I37" t="s">
        <v>268</v>
      </c>
    </row>
    <row r="38" spans="1:9">
      <c r="A38" s="1">
        <v>41417</v>
      </c>
      <c r="B38">
        <v>250</v>
      </c>
      <c r="C38">
        <v>180</v>
      </c>
      <c r="D38">
        <f t="shared" si="15"/>
        <v>0.72</v>
      </c>
      <c r="E38">
        <f t="shared" si="16"/>
        <v>-0.14266750356873156</v>
      </c>
      <c r="F38">
        <f t="shared" si="17"/>
        <v>1388888888.8888888</v>
      </c>
      <c r="G38" s="5">
        <v>0.87</v>
      </c>
      <c r="H38">
        <f t="shared" si="18"/>
        <v>9.2031482509501128</v>
      </c>
      <c r="I38" t="s">
        <v>268</v>
      </c>
    </row>
    <row r="39" spans="1:9">
      <c r="A39" s="1">
        <v>41417</v>
      </c>
      <c r="B39">
        <v>500</v>
      </c>
      <c r="C39">
        <v>350</v>
      </c>
      <c r="D39">
        <f t="shared" si="15"/>
        <v>0.7</v>
      </c>
      <c r="E39">
        <f t="shared" si="16"/>
        <v>-0.15490195998574319</v>
      </c>
      <c r="F39">
        <f t="shared" si="17"/>
        <v>1428571428.5714288</v>
      </c>
      <c r="G39" s="5">
        <v>0.87</v>
      </c>
      <c r="H39">
        <f t="shared" si="18"/>
        <v>9.2153827073671248</v>
      </c>
      <c r="I39" t="s">
        <v>268</v>
      </c>
    </row>
    <row r="40" spans="1:9">
      <c r="A40" s="1">
        <v>41760</v>
      </c>
      <c r="B40">
        <v>180</v>
      </c>
      <c r="C40">
        <v>125</v>
      </c>
      <c r="D40">
        <f>C40/B40</f>
        <v>0.69444444444444442</v>
      </c>
      <c r="E40">
        <f>LOG(D40)</f>
        <v>-0.15836249209524966</v>
      </c>
      <c r="F40">
        <f>1000000000/D40</f>
        <v>1440000000</v>
      </c>
      <c r="G40" s="5">
        <v>0.85</v>
      </c>
      <c r="H40">
        <f>LOG(F40/G40)</f>
        <v>9.2289435663809574</v>
      </c>
      <c r="I40" t="s">
        <v>269</v>
      </c>
    </row>
    <row r="41" spans="1:9">
      <c r="A41" s="1">
        <v>41760</v>
      </c>
      <c r="B41">
        <v>240</v>
      </c>
      <c r="C41">
        <v>225</v>
      </c>
      <c r="D41">
        <f>C41/B41</f>
        <v>0.9375</v>
      </c>
      <c r="E41">
        <f>LOG(D41)</f>
        <v>-2.8028723600243537E-2</v>
      </c>
      <c r="F41">
        <f>1000000000/D41</f>
        <v>1066666666.6666666</v>
      </c>
      <c r="G41" s="5">
        <v>0.85</v>
      </c>
      <c r="H41">
        <f>LOG(F41/G41)</f>
        <v>9.0986097978859508</v>
      </c>
      <c r="I41" t="s">
        <v>269</v>
      </c>
    </row>
    <row r="42" spans="1:9">
      <c r="A42" s="1">
        <v>41760</v>
      </c>
      <c r="B42">
        <v>480</v>
      </c>
      <c r="C42">
        <v>440</v>
      </c>
      <c r="D42">
        <f>C42/B42</f>
        <v>0.91666666666666663</v>
      </c>
      <c r="E42">
        <f>LOG(D42)</f>
        <v>-3.7788560889399803E-2</v>
      </c>
      <c r="F42">
        <f>1000000000/D42</f>
        <v>1090909090.909091</v>
      </c>
      <c r="G42" s="5">
        <v>0.85</v>
      </c>
      <c r="H42">
        <f>LOG(F42/G42)</f>
        <v>9.1083696351751069</v>
      </c>
      <c r="I42" t="s">
        <v>269</v>
      </c>
    </row>
    <row r="43" spans="1:9">
      <c r="A43" s="1">
        <v>41760</v>
      </c>
      <c r="B43">
        <v>120</v>
      </c>
      <c r="C43">
        <v>83</v>
      </c>
      <c r="D43">
        <f t="shared" ref="D43:D45" si="19">C43/B43</f>
        <v>0.69166666666666665</v>
      </c>
      <c r="E43">
        <f t="shared" si="16"/>
        <v>-0.16010315367155092</v>
      </c>
      <c r="F43">
        <f t="shared" ref="F43:F45" si="20">1000000000/D43</f>
        <v>1445783132.5301206</v>
      </c>
      <c r="G43" s="5">
        <v>0.85</v>
      </c>
      <c r="H43">
        <f t="shared" ref="H43:H45" si="21">LOG(F43/G43)</f>
        <v>9.2306842279572585</v>
      </c>
      <c r="I43" t="s">
        <v>268</v>
      </c>
    </row>
    <row r="44" spans="1:9">
      <c r="A44" s="1">
        <v>41760</v>
      </c>
      <c r="B44">
        <v>250</v>
      </c>
      <c r="C44">
        <v>150</v>
      </c>
      <c r="D44">
        <f t="shared" si="19"/>
        <v>0.6</v>
      </c>
      <c r="E44">
        <f t="shared" si="16"/>
        <v>-0.22184874961635639</v>
      </c>
      <c r="F44">
        <f t="shared" si="20"/>
        <v>1666666666.6666667</v>
      </c>
      <c r="G44" s="5">
        <v>0.85</v>
      </c>
      <c r="H44">
        <f t="shared" si="21"/>
        <v>9.2924298239020633</v>
      </c>
      <c r="I44" t="s">
        <v>268</v>
      </c>
    </row>
    <row r="45" spans="1:9">
      <c r="A45" s="1">
        <v>41760</v>
      </c>
      <c r="B45">
        <v>500</v>
      </c>
      <c r="C45">
        <v>255</v>
      </c>
      <c r="D45">
        <f t="shared" si="19"/>
        <v>0.51</v>
      </c>
      <c r="E45">
        <f t="shared" si="16"/>
        <v>-0.29242982390206362</v>
      </c>
      <c r="F45">
        <f t="shared" si="20"/>
        <v>1960784313.7254901</v>
      </c>
      <c r="G45" s="5">
        <v>0.85</v>
      </c>
      <c r="H45">
        <f t="shared" si="21"/>
        <v>9.3630108981877704</v>
      </c>
      <c r="I45" t="s">
        <v>268</v>
      </c>
    </row>
    <row r="46" spans="1:9">
      <c r="A46" s="1">
        <v>42156</v>
      </c>
      <c r="B46">
        <v>240</v>
      </c>
      <c r="C46">
        <v>110</v>
      </c>
      <c r="D46">
        <f t="shared" ref="D46:D57" si="22">C46/B46</f>
        <v>0.45833333333333331</v>
      </c>
      <c r="E46">
        <f t="shared" ref="E46:E57" si="23">LOG(D46)</f>
        <v>-0.338818556553381</v>
      </c>
      <c r="F46">
        <f t="shared" ref="F46:F57" si="24">1000000000/D46</f>
        <v>2181818181.818182</v>
      </c>
      <c r="G46" s="5">
        <v>0.85</v>
      </c>
      <c r="H46">
        <f t="shared" ref="H46" si="25">LOG(F46/G46)</f>
        <v>9.4093996308390881</v>
      </c>
      <c r="I46" t="s">
        <v>269</v>
      </c>
    </row>
    <row r="47" spans="1:9">
      <c r="A47" s="1">
        <v>42156</v>
      </c>
      <c r="B47">
        <v>480</v>
      </c>
      <c r="C47">
        <v>209</v>
      </c>
      <c r="D47">
        <f t="shared" si="22"/>
        <v>0.43541666666666667</v>
      </c>
      <c r="E47">
        <f t="shared" si="23"/>
        <v>-0.36109495126453323</v>
      </c>
      <c r="F47">
        <f t="shared" si="24"/>
        <v>2296650717.7033491</v>
      </c>
      <c r="G47" s="5">
        <v>0.85</v>
      </c>
      <c r="H47">
        <f>LOG(F47/G47)</f>
        <v>9.4316760255502405</v>
      </c>
      <c r="I47" t="s">
        <v>269</v>
      </c>
    </row>
    <row r="48" spans="1:9">
      <c r="A48" s="1">
        <v>42156</v>
      </c>
      <c r="B48">
        <v>600</v>
      </c>
      <c r="C48">
        <v>380</v>
      </c>
      <c r="D48">
        <f t="shared" si="22"/>
        <v>0.6333333333333333</v>
      </c>
      <c r="E48">
        <f t="shared" si="23"/>
        <v>-0.19836765376683349</v>
      </c>
      <c r="F48">
        <f t="shared" si="24"/>
        <v>1578947368.4210527</v>
      </c>
      <c r="G48" s="5">
        <v>0.85</v>
      </c>
      <c r="H48">
        <f>LOG(F48/G48)</f>
        <v>9.2689487280525409</v>
      </c>
      <c r="I48" t="s">
        <v>269</v>
      </c>
    </row>
    <row r="49" spans="1:9">
      <c r="A49" s="1">
        <v>42156</v>
      </c>
      <c r="B49">
        <v>250</v>
      </c>
      <c r="C49">
        <v>143</v>
      </c>
      <c r="D49">
        <f t="shared" si="22"/>
        <v>0.57199999999999995</v>
      </c>
      <c r="E49">
        <f t="shared" si="23"/>
        <v>-0.24260397120697583</v>
      </c>
      <c r="F49">
        <f t="shared" si="24"/>
        <v>1748251748.2517483</v>
      </c>
      <c r="G49" s="5">
        <v>0.85</v>
      </c>
      <c r="H49">
        <f t="shared" ref="H49" si="26">LOG(F49/G49)</f>
        <v>9.3131850454926823</v>
      </c>
      <c r="I49" t="s">
        <v>268</v>
      </c>
    </row>
    <row r="50" spans="1:9">
      <c r="A50" s="1">
        <v>42156</v>
      </c>
      <c r="B50">
        <v>500</v>
      </c>
      <c r="C50">
        <v>180</v>
      </c>
      <c r="D50">
        <f t="shared" si="22"/>
        <v>0.36</v>
      </c>
      <c r="E50">
        <f t="shared" si="23"/>
        <v>-0.44369749923271273</v>
      </c>
      <c r="F50">
        <f t="shared" si="24"/>
        <v>2777777777.7777777</v>
      </c>
      <c r="G50" s="5">
        <v>0.85</v>
      </c>
      <c r="H50">
        <f t="shared" ref="H50" si="27">LOG(F50/G50)</f>
        <v>9.5142785735184194</v>
      </c>
      <c r="I50" t="s">
        <v>268</v>
      </c>
    </row>
    <row r="51" spans="1:9">
      <c r="A51" s="1">
        <v>42156</v>
      </c>
      <c r="B51">
        <v>1000</v>
      </c>
      <c r="C51">
        <v>398</v>
      </c>
      <c r="D51">
        <f t="shared" si="22"/>
        <v>0.39800000000000002</v>
      </c>
      <c r="E51">
        <f t="shared" si="23"/>
        <v>-0.40011692792631215</v>
      </c>
      <c r="F51">
        <f t="shared" si="24"/>
        <v>2512562814.0703516</v>
      </c>
      <c r="G51" s="5">
        <v>0.85</v>
      </c>
      <c r="H51">
        <f t="shared" ref="H51:H57" si="28">LOG(F51/G51)</f>
        <v>9.4706980022120195</v>
      </c>
      <c r="I51" t="s">
        <v>268</v>
      </c>
    </row>
    <row r="52" spans="1:9">
      <c r="A52" s="1">
        <v>42522</v>
      </c>
      <c r="B52">
        <v>240</v>
      </c>
      <c r="C52">
        <v>110</v>
      </c>
      <c r="D52">
        <f t="shared" si="22"/>
        <v>0.45833333333333331</v>
      </c>
      <c r="E52">
        <f t="shared" si="23"/>
        <v>-0.338818556553381</v>
      </c>
      <c r="F52">
        <f t="shared" si="24"/>
        <v>2181818181.818182</v>
      </c>
      <c r="G52" s="5">
        <v>0.84</v>
      </c>
      <c r="H52">
        <f t="shared" si="28"/>
        <v>9.414539270491499</v>
      </c>
      <c r="I52" t="s">
        <v>269</v>
      </c>
    </row>
    <row r="53" spans="1:9">
      <c r="A53" s="1">
        <v>42522</v>
      </c>
      <c r="B53">
        <v>480</v>
      </c>
      <c r="C53">
        <v>200</v>
      </c>
      <c r="D53">
        <f t="shared" si="22"/>
        <v>0.41666666666666669</v>
      </c>
      <c r="E53">
        <f t="shared" si="23"/>
        <v>-0.38021124171160603</v>
      </c>
      <c r="F53">
        <f t="shared" si="24"/>
        <v>2400000000</v>
      </c>
      <c r="G53" s="5">
        <v>0.84</v>
      </c>
      <c r="H53">
        <f t="shared" si="28"/>
        <v>9.4559319556497243</v>
      </c>
      <c r="I53" t="s">
        <v>269</v>
      </c>
    </row>
    <row r="54" spans="1:9">
      <c r="A54" s="1">
        <v>42522</v>
      </c>
      <c r="B54">
        <v>600</v>
      </c>
      <c r="C54">
        <v>299</v>
      </c>
      <c r="D54">
        <f t="shared" si="22"/>
        <v>0.49833333333333335</v>
      </c>
      <c r="E54">
        <f t="shared" si="23"/>
        <v>-0.30248006205921396</v>
      </c>
      <c r="F54">
        <f t="shared" si="24"/>
        <v>2006688963.2107022</v>
      </c>
      <c r="G54" s="5">
        <v>0.84</v>
      </c>
      <c r="H54">
        <f t="shared" si="28"/>
        <v>9.3782007759973318</v>
      </c>
      <c r="I54" t="s">
        <v>269</v>
      </c>
    </row>
    <row r="55" spans="1:9">
      <c r="A55" s="1">
        <v>42522</v>
      </c>
      <c r="B55">
        <v>250</v>
      </c>
      <c r="C55">
        <v>88</v>
      </c>
      <c r="D55">
        <f t="shared" si="22"/>
        <v>0.35199999999999998</v>
      </c>
      <c r="E55">
        <f t="shared" si="23"/>
        <v>-0.45345733652186898</v>
      </c>
      <c r="F55">
        <f t="shared" si="24"/>
        <v>2840909090.909091</v>
      </c>
      <c r="G55" s="5">
        <v>0.84</v>
      </c>
      <c r="H55">
        <f t="shared" si="28"/>
        <v>9.5291780504599881</v>
      </c>
      <c r="I55" t="s">
        <v>268</v>
      </c>
    </row>
    <row r="56" spans="1:9">
      <c r="A56" s="1">
        <v>42522</v>
      </c>
      <c r="B56">
        <v>500</v>
      </c>
      <c r="C56">
        <v>155</v>
      </c>
      <c r="D56">
        <f t="shared" si="22"/>
        <v>0.31</v>
      </c>
      <c r="E56">
        <f t="shared" si="23"/>
        <v>-0.50863830616572736</v>
      </c>
      <c r="F56">
        <f t="shared" si="24"/>
        <v>3225806451.6129031</v>
      </c>
      <c r="G56" s="5">
        <v>0.84</v>
      </c>
      <c r="H56">
        <f t="shared" si="28"/>
        <v>9.5843590201038449</v>
      </c>
      <c r="I56" t="s">
        <v>268</v>
      </c>
    </row>
    <row r="57" spans="1:9">
      <c r="A57" s="1">
        <v>42522</v>
      </c>
      <c r="B57">
        <v>1000</v>
      </c>
      <c r="C57">
        <v>316</v>
      </c>
      <c r="D57">
        <f t="shared" si="22"/>
        <v>0.316</v>
      </c>
      <c r="E57">
        <f t="shared" si="23"/>
        <v>-0.50031291738159622</v>
      </c>
      <c r="F57">
        <f t="shared" si="24"/>
        <v>3164556962.0253162</v>
      </c>
      <c r="G57" s="5">
        <v>0.84</v>
      </c>
      <c r="H57">
        <f t="shared" si="28"/>
        <v>9.5760336313197136</v>
      </c>
      <c r="I57" t="s">
        <v>268</v>
      </c>
    </row>
    <row r="58" spans="1:9">
      <c r="A58" s="1">
        <v>42887</v>
      </c>
      <c r="B58">
        <v>256</v>
      </c>
      <c r="C58">
        <v>135</v>
      </c>
      <c r="D58">
        <f t="shared" ref="D58" si="29">C58/B58</f>
        <v>0.52734375</v>
      </c>
      <c r="E58">
        <f t="shared" ref="E58" si="30">LOG(D58)</f>
        <v>-0.27790619681684342</v>
      </c>
      <c r="F58">
        <f t="shared" ref="F58" si="31">1000000000/D58</f>
        <v>1896296296.2962964</v>
      </c>
      <c r="G58" s="5">
        <v>0.82</v>
      </c>
      <c r="H58">
        <f t="shared" ref="H58" si="32">LOG(F58/G58)</f>
        <v>9.3640923444331268</v>
      </c>
      <c r="I58" t="s">
        <v>270</v>
      </c>
    </row>
    <row r="59" spans="1:9">
      <c r="A59" s="1">
        <v>42887</v>
      </c>
      <c r="B59">
        <v>512</v>
      </c>
      <c r="C59">
        <v>180</v>
      </c>
      <c r="D59">
        <f t="shared" ref="D59" si="33">C59/B59</f>
        <v>0.3515625</v>
      </c>
      <c r="E59">
        <f t="shared" ref="E59" si="34">LOG(D59)</f>
        <v>-0.45399745587252471</v>
      </c>
      <c r="F59">
        <f t="shared" ref="F59" si="35">1000000000/D59</f>
        <v>2844444444.4444447</v>
      </c>
      <c r="G59" s="5">
        <v>0.82</v>
      </c>
      <c r="H59">
        <f t="shared" ref="H59" si="36">LOG(F59/G59)</f>
        <v>9.5401836034888081</v>
      </c>
      <c r="I59" t="s">
        <v>270</v>
      </c>
    </row>
    <row r="60" spans="1:9">
      <c r="A60" s="1">
        <v>42887</v>
      </c>
      <c r="B60">
        <v>1024</v>
      </c>
      <c r="C60">
        <v>350</v>
      </c>
      <c r="D60">
        <f t="shared" ref="D60:D61" si="37">C60/B60</f>
        <v>0.341796875</v>
      </c>
      <c r="E60">
        <f t="shared" ref="E60:E61" si="38">LOG(D60)</f>
        <v>-0.46623191228953631</v>
      </c>
      <c r="F60">
        <f t="shared" ref="F60:F61" si="39">1000000000/D60</f>
        <v>2925714285.7142859</v>
      </c>
      <c r="G60" s="5">
        <v>0.82</v>
      </c>
      <c r="H60">
        <f t="shared" ref="H60:H61" si="40">LOG(F60/G60)</f>
        <v>9.5524180599058202</v>
      </c>
      <c r="I60" t="s">
        <v>270</v>
      </c>
    </row>
    <row r="61" spans="1:9">
      <c r="A61" s="1">
        <v>42887</v>
      </c>
      <c r="B61">
        <v>500</v>
      </c>
      <c r="C61">
        <v>185</v>
      </c>
      <c r="D61">
        <f t="shared" si="37"/>
        <v>0.37</v>
      </c>
      <c r="E61">
        <f t="shared" si="38"/>
        <v>-0.43179827593300502</v>
      </c>
      <c r="F61">
        <f t="shared" si="39"/>
        <v>2702702702.7027025</v>
      </c>
      <c r="G61" s="5">
        <v>0.82</v>
      </c>
      <c r="H61">
        <f t="shared" si="40"/>
        <v>9.5179844235492883</v>
      </c>
      <c r="I61" t="s">
        <v>268</v>
      </c>
    </row>
    <row r="62" spans="1:9">
      <c r="A62" s="1">
        <v>42887</v>
      </c>
      <c r="B62">
        <v>1000</v>
      </c>
      <c r="C62">
        <v>336</v>
      </c>
      <c r="D62">
        <f t="shared" ref="D62" si="41">C62/B62</f>
        <v>0.33600000000000002</v>
      </c>
      <c r="E62">
        <f t="shared" ref="E62" si="42">LOG(D62)</f>
        <v>-0.4736607226101559</v>
      </c>
      <c r="F62">
        <f t="shared" ref="F62" si="43">1000000000/D62</f>
        <v>2976190476.1904759</v>
      </c>
      <c r="G62" s="5">
        <v>0.82</v>
      </c>
      <c r="H62">
        <f t="shared" ref="H62" si="44">LOG(F62/G62)</f>
        <v>9.5598468702264388</v>
      </c>
      <c r="I62" t="s">
        <v>268</v>
      </c>
    </row>
    <row r="63" spans="1:9">
      <c r="A63" s="1">
        <v>42887</v>
      </c>
      <c r="B63">
        <v>2000</v>
      </c>
      <c r="C63">
        <v>710</v>
      </c>
      <c r="D63">
        <f t="shared" ref="D63:D64" si="45">C63/B63</f>
        <v>0.35499999999999998</v>
      </c>
      <c r="E63">
        <f t="shared" ref="E63:E64" si="46">LOG(D63)</f>
        <v>-0.44977164694490596</v>
      </c>
      <c r="F63">
        <f t="shared" ref="F63:F64" si="47">1000000000/D63</f>
        <v>2816901408.4507046</v>
      </c>
      <c r="G63" s="5">
        <v>0.82</v>
      </c>
      <c r="H63">
        <f t="shared" ref="H63:H64" si="48">LOG(F63/G63)</f>
        <v>9.53595779456119</v>
      </c>
      <c r="I63" t="s">
        <v>268</v>
      </c>
    </row>
    <row r="64" spans="1:9">
      <c r="A64" s="1">
        <v>43221</v>
      </c>
      <c r="B64">
        <v>256</v>
      </c>
      <c r="C64">
        <v>100</v>
      </c>
      <c r="D64">
        <f t="shared" si="45"/>
        <v>0.390625</v>
      </c>
      <c r="E64">
        <f t="shared" si="46"/>
        <v>-0.40823996531184958</v>
      </c>
      <c r="F64">
        <f t="shared" si="47"/>
        <v>2560000000</v>
      </c>
      <c r="G64" s="5">
        <v>0.8</v>
      </c>
      <c r="H64">
        <f t="shared" si="48"/>
        <v>9.5051499783199063</v>
      </c>
      <c r="I64" t="s">
        <v>270</v>
      </c>
    </row>
    <row r="65" spans="1:9">
      <c r="A65" s="1">
        <v>43221</v>
      </c>
      <c r="B65">
        <v>512</v>
      </c>
      <c r="C65">
        <v>149</v>
      </c>
      <c r="D65">
        <f t="shared" ref="D65:D67" si="49">C65/B65</f>
        <v>0.291015625</v>
      </c>
      <c r="E65">
        <f t="shared" ref="E65:E67" si="50">LOG(D65)</f>
        <v>-0.5360836925635567</v>
      </c>
      <c r="F65">
        <f t="shared" ref="F65:F67" si="51">1000000000/D65</f>
        <v>3436241610.738255</v>
      </c>
      <c r="G65" s="5">
        <v>0.8</v>
      </c>
      <c r="H65">
        <f t="shared" ref="H65:H67" si="52">LOG(F65/G65)</f>
        <v>9.6329937055716126</v>
      </c>
      <c r="I65" t="s">
        <v>270</v>
      </c>
    </row>
    <row r="66" spans="1:9">
      <c r="A66" s="1">
        <v>43221</v>
      </c>
      <c r="B66">
        <v>1024</v>
      </c>
      <c r="C66">
        <v>400</v>
      </c>
      <c r="D66">
        <f t="shared" si="49"/>
        <v>0.390625</v>
      </c>
      <c r="E66">
        <f t="shared" si="50"/>
        <v>-0.40823996531184958</v>
      </c>
      <c r="F66">
        <f t="shared" si="51"/>
        <v>2560000000</v>
      </c>
      <c r="G66" s="5">
        <v>0.8</v>
      </c>
      <c r="H66">
        <f t="shared" si="52"/>
        <v>9.5051499783199063</v>
      </c>
      <c r="I66" t="s">
        <v>270</v>
      </c>
    </row>
    <row r="67" spans="1:9">
      <c r="A67" s="1">
        <v>43221</v>
      </c>
      <c r="B67">
        <v>500</v>
      </c>
      <c r="C67">
        <v>145</v>
      </c>
      <c r="D67">
        <f t="shared" si="49"/>
        <v>0.28999999999999998</v>
      </c>
      <c r="E67">
        <f t="shared" si="50"/>
        <v>-0.53760200210104392</v>
      </c>
      <c r="F67">
        <f t="shared" si="51"/>
        <v>3448275862.0689659</v>
      </c>
      <c r="G67" s="5">
        <v>0.8</v>
      </c>
      <c r="H67">
        <f t="shared" si="52"/>
        <v>9.6345120151091006</v>
      </c>
      <c r="I67" t="s">
        <v>268</v>
      </c>
    </row>
    <row r="68" spans="1:9">
      <c r="A68" s="1">
        <v>43221</v>
      </c>
      <c r="B68">
        <v>1000</v>
      </c>
      <c r="C68">
        <v>280</v>
      </c>
      <c r="D68">
        <f t="shared" ref="D68:D69" si="53">C68/B68</f>
        <v>0.28000000000000003</v>
      </c>
      <c r="E68">
        <f t="shared" ref="E68:E69" si="54">LOG(D68)</f>
        <v>-0.55284196865778079</v>
      </c>
      <c r="F68">
        <f t="shared" ref="F68:F69" si="55">1000000000/D68</f>
        <v>3571428571.4285712</v>
      </c>
      <c r="G68" s="5">
        <v>0.8</v>
      </c>
      <c r="H68">
        <f t="shared" ref="H68:H69" si="56">LOG(F68/G68)</f>
        <v>9.6497519816658368</v>
      </c>
      <c r="I68" t="s">
        <v>268</v>
      </c>
    </row>
    <row r="69" spans="1:9">
      <c r="A69" s="1">
        <v>43221</v>
      </c>
      <c r="B69">
        <v>2000</v>
      </c>
      <c r="C69">
        <v>649</v>
      </c>
      <c r="D69">
        <f t="shared" si="53"/>
        <v>0.32450000000000001</v>
      </c>
      <c r="E69">
        <f t="shared" si="54"/>
        <v>-0.48878529886361194</v>
      </c>
      <c r="F69">
        <f t="shared" si="55"/>
        <v>3081664098.6132512</v>
      </c>
      <c r="G69" s="5">
        <v>0.8</v>
      </c>
      <c r="H69">
        <f t="shared" si="56"/>
        <v>9.5856953118716692</v>
      </c>
      <c r="I69" t="s">
        <v>268</v>
      </c>
    </row>
    <row r="70" spans="1:9">
      <c r="A70" s="1">
        <v>43617</v>
      </c>
      <c r="B70">
        <v>512</v>
      </c>
      <c r="C70">
        <v>63</v>
      </c>
      <c r="D70">
        <f t="shared" ref="D70" si="57">C70/B70</f>
        <v>0.123046875</v>
      </c>
      <c r="E70">
        <f t="shared" ref="E70" si="58">LOG(D70)</f>
        <v>-0.90992941152224904</v>
      </c>
      <c r="F70">
        <f t="shared" ref="F70" si="59">1000000000/D70</f>
        <v>8126984126.984127</v>
      </c>
      <c r="G70" s="5">
        <v>0.79</v>
      </c>
      <c r="H70">
        <f t="shared" ref="H70" si="60">LOG(F70/G70)</f>
        <v>10.012302320231807</v>
      </c>
      <c r="I70" t="s">
        <v>270</v>
      </c>
    </row>
    <row r="71" spans="1:9">
      <c r="A71" s="1">
        <v>43617</v>
      </c>
      <c r="B71">
        <v>1024</v>
      </c>
      <c r="C71">
        <v>110</v>
      </c>
      <c r="D71">
        <f t="shared" ref="D71" si="61">C71/B71</f>
        <v>0.107421875</v>
      </c>
      <c r="E71">
        <f t="shared" ref="E71" si="62">LOG(D71)</f>
        <v>-0.96890727148158695</v>
      </c>
      <c r="F71">
        <f t="shared" ref="F71" si="63">1000000000/D71</f>
        <v>9309090909.09091</v>
      </c>
      <c r="G71" s="5">
        <v>0.79</v>
      </c>
      <c r="H71">
        <f t="shared" ref="H71" si="64">LOG(F71/G71)</f>
        <v>10.071280180191145</v>
      </c>
      <c r="I71" t="s">
        <v>270</v>
      </c>
    </row>
    <row r="72" spans="1:9">
      <c r="A72" s="1">
        <v>43617</v>
      </c>
      <c r="B72">
        <v>2048</v>
      </c>
      <c r="C72">
        <v>195</v>
      </c>
      <c r="D72">
        <f t="shared" ref="D72" si="65">C72/B72</f>
        <v>9.521484375E-2</v>
      </c>
      <c r="E72">
        <f t="shared" ref="E72" si="66">LOG(D72)</f>
        <v>-1.0212953409412751</v>
      </c>
      <c r="F72">
        <f t="shared" ref="F72" si="67">1000000000/D72</f>
        <v>10502564102.564102</v>
      </c>
      <c r="G72" s="5">
        <v>0.79</v>
      </c>
      <c r="H72">
        <f t="shared" ref="H72" si="68">LOG(F72/G72)</f>
        <v>10.123668249650834</v>
      </c>
      <c r="I72" t="s">
        <v>270</v>
      </c>
    </row>
    <row r="73" spans="1:9">
      <c r="A73" s="1">
        <v>43617</v>
      </c>
      <c r="B73">
        <v>1000</v>
      </c>
      <c r="C73">
        <v>108</v>
      </c>
      <c r="D73">
        <f t="shared" ref="D73:D74" si="69">C73/B73</f>
        <v>0.108</v>
      </c>
      <c r="E73">
        <f t="shared" ref="E73:E74" si="70">LOG(D73)</f>
        <v>-0.96657624451305035</v>
      </c>
      <c r="F73">
        <f t="shared" ref="F73:F74" si="71">1000000000/D73</f>
        <v>9259259259.2592602</v>
      </c>
      <c r="G73" s="5">
        <v>0.79</v>
      </c>
      <c r="H73">
        <f t="shared" ref="H73:H74" si="72">LOG(F73/G73)</f>
        <v>10.06894915322261</v>
      </c>
      <c r="I73" t="s">
        <v>268</v>
      </c>
    </row>
    <row r="74" spans="1:9">
      <c r="A74" s="1">
        <v>43617</v>
      </c>
      <c r="B74">
        <v>2000</v>
      </c>
      <c r="C74">
        <v>245</v>
      </c>
      <c r="D74">
        <f t="shared" si="69"/>
        <v>0.1225</v>
      </c>
      <c r="E74">
        <f t="shared" si="70"/>
        <v>-0.91186391129944877</v>
      </c>
      <c r="F74">
        <f t="shared" si="71"/>
        <v>8163265306.1224489</v>
      </c>
      <c r="G74" s="5">
        <v>0.79</v>
      </c>
      <c r="H74">
        <f t="shared" si="72"/>
        <v>10.014236820009007</v>
      </c>
      <c r="I74" t="s">
        <v>268</v>
      </c>
    </row>
    <row r="75" spans="1:9">
      <c r="A75" s="1">
        <v>43617</v>
      </c>
      <c r="B75">
        <v>4000</v>
      </c>
      <c r="C75">
        <v>498</v>
      </c>
      <c r="D75">
        <f t="shared" ref="D75" si="73">C75/B75</f>
        <v>0.1245</v>
      </c>
      <c r="E75">
        <f t="shared" ref="E75" si="74">LOG(D75)</f>
        <v>-0.90483064856824491</v>
      </c>
      <c r="F75">
        <f t="shared" ref="F75" si="75">1000000000/D75</f>
        <v>8032128514.0562248</v>
      </c>
      <c r="G75" s="5">
        <v>0.79</v>
      </c>
      <c r="H75">
        <f t="shared" ref="H75" si="76">LOG(F75/G75)</f>
        <v>10.007203557277803</v>
      </c>
      <c r="I75" t="s">
        <v>268</v>
      </c>
    </row>
    <row r="76" spans="1:9">
      <c r="A76" s="1">
        <v>43983</v>
      </c>
      <c r="B76">
        <v>512</v>
      </c>
      <c r="C76">
        <v>73</v>
      </c>
      <c r="D76">
        <f t="shared" ref="D76" si="77">C76/B76</f>
        <v>0.142578125</v>
      </c>
      <c r="E76">
        <f t="shared" ref="E76" si="78">LOG(D76)</f>
        <v>-0.84594710085537483</v>
      </c>
      <c r="F76">
        <f t="shared" ref="F76" si="79">1000000000/D76</f>
        <v>7013698630.1369867</v>
      </c>
      <c r="G76" s="5">
        <v>0.77</v>
      </c>
      <c r="H76">
        <f t="shared" ref="H76" si="80">LOG(F76/G76)</f>
        <v>9.9594563756828922</v>
      </c>
      <c r="I76" t="s">
        <v>270</v>
      </c>
    </row>
    <row r="77" spans="1:9">
      <c r="A77" s="1">
        <v>43983</v>
      </c>
      <c r="B77">
        <v>1024</v>
      </c>
      <c r="C77">
        <v>119</v>
      </c>
      <c r="D77">
        <f>C77/B77</f>
        <v>0.1162109375</v>
      </c>
      <c r="E77">
        <f>LOG(D77)</f>
        <v>-0.93475299524728117</v>
      </c>
      <c r="F77">
        <f>1000000000/D77</f>
        <v>8605042016.8067226</v>
      </c>
      <c r="G77" s="5">
        <v>0.77</v>
      </c>
      <c r="H77">
        <f>LOG(F77/G77)</f>
        <v>10.048262270074799</v>
      </c>
      <c r="I77" t="s">
        <v>270</v>
      </c>
    </row>
    <row r="78" spans="1:9">
      <c r="A78" s="1">
        <v>43983</v>
      </c>
      <c r="B78">
        <v>2048</v>
      </c>
      <c r="C78">
        <v>269</v>
      </c>
      <c r="D78">
        <f t="shared" ref="D78:D79" si="81">C78/B78</f>
        <v>0.13134765625</v>
      </c>
      <c r="E78">
        <f t="shared" ref="E78:E79" si="82">LOG(D78)</f>
        <v>-0.88157767230138517</v>
      </c>
      <c r="F78">
        <f t="shared" ref="F78:F79" si="83">1000000000/D78</f>
        <v>7613382899.628253</v>
      </c>
      <c r="G78" s="5">
        <v>0.77</v>
      </c>
      <c r="H78">
        <f t="shared" ref="H78:H79" si="84">LOG(F78/G78)</f>
        <v>9.9950869471289039</v>
      </c>
      <c r="I78" t="s">
        <v>270</v>
      </c>
    </row>
    <row r="79" spans="1:9">
      <c r="A79" s="1">
        <v>43983</v>
      </c>
      <c r="B79">
        <v>1000</v>
      </c>
      <c r="C79">
        <v>127</v>
      </c>
      <c r="D79">
        <f t="shared" si="81"/>
        <v>0.127</v>
      </c>
      <c r="E79">
        <f t="shared" si="82"/>
        <v>-0.89619627904404309</v>
      </c>
      <c r="F79">
        <f t="shared" si="83"/>
        <v>7874015748.031496</v>
      </c>
      <c r="G79" s="5">
        <v>0.77</v>
      </c>
      <c r="H79">
        <f t="shared" si="84"/>
        <v>10.00970555387156</v>
      </c>
      <c r="I79" t="s">
        <v>268</v>
      </c>
    </row>
    <row r="80" spans="1:9">
      <c r="A80" s="1">
        <v>43983</v>
      </c>
      <c r="B80">
        <v>2000</v>
      </c>
      <c r="C80">
        <v>244</v>
      </c>
      <c r="D80">
        <f t="shared" ref="D80" si="85">C80/B80</f>
        <v>0.122</v>
      </c>
      <c r="E80">
        <f t="shared" ref="E80" si="86">LOG(D80)</f>
        <v>-0.91364016932525183</v>
      </c>
      <c r="F80">
        <f t="shared" ref="F80" si="87">1000000000/D80</f>
        <v>8196721311.4754105</v>
      </c>
      <c r="G80" s="5">
        <v>0.77</v>
      </c>
      <c r="H80">
        <f t="shared" ref="H80" si="88">LOG(F80/G80)</f>
        <v>10.027149444152769</v>
      </c>
      <c r="I80" t="s">
        <v>268</v>
      </c>
    </row>
    <row r="81" spans="1:9">
      <c r="A81" s="1">
        <v>43983</v>
      </c>
      <c r="B81">
        <v>4000</v>
      </c>
      <c r="C81">
        <v>635</v>
      </c>
      <c r="D81">
        <f t="shared" ref="D81:D82" si="89">C81/B81</f>
        <v>0.15875</v>
      </c>
      <c r="E81">
        <f t="shared" ref="E81:E82" si="90">LOG(D81)</f>
        <v>-0.79928626603598674</v>
      </c>
      <c r="F81">
        <f t="shared" ref="F81:F82" si="91">1000000000/D81</f>
        <v>6299212598.4251966</v>
      </c>
      <c r="G81" s="5">
        <v>0.77</v>
      </c>
      <c r="H81">
        <f t="shared" ref="H81:H82" si="92">LOG(F81/G81)</f>
        <v>9.9127955408635042</v>
      </c>
      <c r="I81" t="s">
        <v>268</v>
      </c>
    </row>
    <row r="82" spans="1:9">
      <c r="A82" s="1">
        <v>44348</v>
      </c>
      <c r="B82">
        <v>512</v>
      </c>
      <c r="C82">
        <v>63</v>
      </c>
      <c r="D82">
        <f t="shared" si="89"/>
        <v>0.123046875</v>
      </c>
      <c r="E82">
        <f t="shared" si="90"/>
        <v>-0.90992941152224904</v>
      </c>
      <c r="F82">
        <f t="shared" si="91"/>
        <v>8126984126.984127</v>
      </c>
      <c r="G82" s="5">
        <v>0.76</v>
      </c>
      <c r="H82">
        <f t="shared" si="92"/>
        <v>10.029115819241458</v>
      </c>
      <c r="I82" t="s">
        <v>270</v>
      </c>
    </row>
    <row r="83" spans="1:9">
      <c r="A83" s="1">
        <v>44348</v>
      </c>
      <c r="B83">
        <v>1024</v>
      </c>
      <c r="C83">
        <v>123</v>
      </c>
      <c r="D83">
        <f>C83/B83</f>
        <v>0.1201171875</v>
      </c>
      <c r="E83">
        <f>LOG(D83)</f>
        <v>-0.92039484520041404</v>
      </c>
      <c r="F83">
        <f>1000000000/D83</f>
        <v>8325203252.0325203</v>
      </c>
      <c r="G83" s="5">
        <v>0.76</v>
      </c>
      <c r="H83">
        <f>LOG(F83/G83)</f>
        <v>10.039581252919623</v>
      </c>
      <c r="I83" t="s">
        <v>270</v>
      </c>
    </row>
    <row r="84" spans="1:9">
      <c r="A84" s="1">
        <v>44348</v>
      </c>
      <c r="B84">
        <v>2048</v>
      </c>
      <c r="C84">
        <v>224</v>
      </c>
      <c r="D84">
        <f t="shared" ref="D84:D87" si="93">C84/B84</f>
        <v>0.109375</v>
      </c>
      <c r="E84">
        <f t="shared" ref="E84:E87" si="94">LOG(D84)</f>
        <v>-0.96108193396963038</v>
      </c>
      <c r="F84">
        <f t="shared" ref="F84:F87" si="95">1000000000/D84</f>
        <v>9142857142.8571434</v>
      </c>
      <c r="G84" s="5">
        <v>0.76</v>
      </c>
      <c r="H84">
        <f t="shared" ref="H84:H87" si="96">LOG(F84/G84)</f>
        <v>10.080268341688839</v>
      </c>
      <c r="I84" t="s">
        <v>270</v>
      </c>
    </row>
    <row r="85" spans="1:9">
      <c r="A85" s="1">
        <v>44348</v>
      </c>
      <c r="B85">
        <v>1000</v>
      </c>
      <c r="C85">
        <v>100</v>
      </c>
      <c r="D85">
        <f t="shared" si="93"/>
        <v>0.1</v>
      </c>
      <c r="E85">
        <f t="shared" si="94"/>
        <v>-1</v>
      </c>
      <c r="F85">
        <f t="shared" si="95"/>
        <v>10000000000</v>
      </c>
      <c r="G85" s="5">
        <v>0.76</v>
      </c>
      <c r="H85">
        <f t="shared" si="96"/>
        <v>10.119186407719209</v>
      </c>
      <c r="I85" t="s">
        <v>268</v>
      </c>
    </row>
    <row r="86" spans="1:9">
      <c r="A86" s="1">
        <v>44348</v>
      </c>
      <c r="B86">
        <v>2000</v>
      </c>
      <c r="C86">
        <v>215</v>
      </c>
      <c r="D86">
        <f t="shared" si="93"/>
        <v>0.1075</v>
      </c>
      <c r="E86">
        <f t="shared" si="94"/>
        <v>-0.96859153574837586</v>
      </c>
      <c r="F86">
        <f t="shared" si="95"/>
        <v>9302325581.3953495</v>
      </c>
      <c r="G86" s="5">
        <v>0.76</v>
      </c>
      <c r="H86">
        <f t="shared" si="96"/>
        <v>10.087777943467584</v>
      </c>
      <c r="I86" t="s">
        <v>268</v>
      </c>
    </row>
    <row r="87" spans="1:9">
      <c r="A87" s="1">
        <v>44348</v>
      </c>
      <c r="B87">
        <v>4000</v>
      </c>
      <c r="C87">
        <v>400</v>
      </c>
      <c r="D87">
        <f t="shared" si="93"/>
        <v>0.1</v>
      </c>
      <c r="E87">
        <f t="shared" si="94"/>
        <v>-1</v>
      </c>
      <c r="F87">
        <f t="shared" si="95"/>
        <v>10000000000</v>
      </c>
      <c r="G87" s="5">
        <v>0.76</v>
      </c>
      <c r="H87">
        <f t="shared" si="96"/>
        <v>10.119186407719209</v>
      </c>
      <c r="I87" t="s">
        <v>268</v>
      </c>
    </row>
    <row r="88" spans="1:9">
      <c r="A88" s="1">
        <v>44348</v>
      </c>
      <c r="B88">
        <v>8000</v>
      </c>
      <c r="C88">
        <v>780</v>
      </c>
      <c r="D88">
        <f t="shared" ref="D88:D89" si="97">C88/B88</f>
        <v>9.7500000000000003E-2</v>
      </c>
      <c r="E88">
        <f t="shared" ref="E88:E89" si="98">LOG(D88)</f>
        <v>-1.0109953843014632</v>
      </c>
      <c r="F88">
        <f t="shared" ref="F88:F89" si="99">1000000000/D88</f>
        <v>10256410256.410255</v>
      </c>
      <c r="G88" s="5">
        <v>0.76</v>
      </c>
      <c r="H88">
        <f t="shared" ref="H88:H89" si="100">LOG(F88/G88)</f>
        <v>10.130181792020672</v>
      </c>
      <c r="I88" t="s">
        <v>268</v>
      </c>
    </row>
    <row r="89" spans="1:9">
      <c r="A89" s="1">
        <v>44713</v>
      </c>
      <c r="B89">
        <v>512</v>
      </c>
      <c r="C89">
        <v>50</v>
      </c>
      <c r="D89">
        <f t="shared" si="97"/>
        <v>9.765625E-2</v>
      </c>
      <c r="E89">
        <f t="shared" si="98"/>
        <v>-1.0102999566398119</v>
      </c>
      <c r="F89">
        <f t="shared" si="99"/>
        <v>10240000000</v>
      </c>
      <c r="G89" s="5">
        <v>0.69</v>
      </c>
      <c r="H89">
        <f t="shared" si="100"/>
        <v>10.171450865902557</v>
      </c>
      <c r="I89" t="s">
        <v>270</v>
      </c>
    </row>
    <row r="90" spans="1:9">
      <c r="A90" s="1">
        <v>44713</v>
      </c>
      <c r="B90">
        <v>1024</v>
      </c>
      <c r="C90">
        <v>80</v>
      </c>
      <c r="D90">
        <f>C90/B90</f>
        <v>7.8125E-2</v>
      </c>
      <c r="E90">
        <f>LOG(D90)</f>
        <v>-1.1072099696478683</v>
      </c>
      <c r="F90">
        <f>1000000000/D90</f>
        <v>12800000000</v>
      </c>
      <c r="G90" s="5">
        <v>0.69</v>
      </c>
      <c r="H90">
        <f>LOG(F90/G90)</f>
        <v>10.268360878910613</v>
      </c>
      <c r="I90" t="s">
        <v>270</v>
      </c>
    </row>
    <row r="91" spans="1:9">
      <c r="A91" s="1">
        <v>44713</v>
      </c>
      <c r="B91">
        <v>2048</v>
      </c>
      <c r="C91">
        <v>180</v>
      </c>
      <c r="D91">
        <f t="shared" ref="D91:D96" si="101">C91/B91</f>
        <v>8.7890625E-2</v>
      </c>
      <c r="E91">
        <f t="shared" ref="E91:E96" si="102">LOG(D91)</f>
        <v>-1.0560574472004871</v>
      </c>
      <c r="F91">
        <f t="shared" ref="F91:F96" si="103">1000000000/D91</f>
        <v>11377777777.777779</v>
      </c>
      <c r="G91" s="5">
        <v>0.69</v>
      </c>
      <c r="H91">
        <f t="shared" ref="H91:H96" si="104">LOG(F91/G91)</f>
        <v>10.217208356463232</v>
      </c>
      <c r="I91" t="s">
        <v>270</v>
      </c>
    </row>
    <row r="92" spans="1:9">
      <c r="A92" s="1">
        <v>44713</v>
      </c>
      <c r="B92">
        <v>1000</v>
      </c>
      <c r="C92">
        <v>95</v>
      </c>
      <c r="D92">
        <f t="shared" si="101"/>
        <v>9.5000000000000001E-2</v>
      </c>
      <c r="E92">
        <f t="shared" si="102"/>
        <v>-1.0222763947111522</v>
      </c>
      <c r="F92">
        <f t="shared" si="103"/>
        <v>10526315789.473684</v>
      </c>
      <c r="G92" s="5">
        <v>0.69</v>
      </c>
      <c r="H92">
        <f t="shared" si="104"/>
        <v>10.183427303973897</v>
      </c>
      <c r="I92" t="s">
        <v>268</v>
      </c>
    </row>
    <row r="93" spans="1:9">
      <c r="A93" s="1">
        <v>44713</v>
      </c>
      <c r="B93">
        <v>2000</v>
      </c>
      <c r="C93">
        <v>175</v>
      </c>
      <c r="D93">
        <f t="shared" si="101"/>
        <v>8.7499999999999994E-2</v>
      </c>
      <c r="E93">
        <f t="shared" si="102"/>
        <v>-1.0579919469776868</v>
      </c>
      <c r="F93">
        <f t="shared" si="103"/>
        <v>11428571428.57143</v>
      </c>
      <c r="G93" s="5">
        <v>0.69</v>
      </c>
      <c r="H93">
        <f t="shared" si="104"/>
        <v>10.219142856240431</v>
      </c>
      <c r="I93" t="s">
        <v>268</v>
      </c>
    </row>
    <row r="94" spans="1:9">
      <c r="A94" s="1">
        <v>44713</v>
      </c>
      <c r="B94">
        <v>4000</v>
      </c>
      <c r="C94">
        <v>348</v>
      </c>
      <c r="D94">
        <f t="shared" si="101"/>
        <v>8.6999999999999994E-2</v>
      </c>
      <c r="E94">
        <f t="shared" si="102"/>
        <v>-1.0604807473813815</v>
      </c>
      <c r="F94">
        <f t="shared" si="103"/>
        <v>11494252873.563219</v>
      </c>
      <c r="G94" s="5">
        <v>0.69</v>
      </c>
      <c r="H94">
        <f t="shared" si="104"/>
        <v>10.221631656644126</v>
      </c>
      <c r="I94" t="s">
        <v>268</v>
      </c>
    </row>
    <row r="95" spans="1:9">
      <c r="A95" s="1">
        <v>44713</v>
      </c>
      <c r="B95">
        <v>8000</v>
      </c>
      <c r="C95">
        <v>722</v>
      </c>
      <c r="D95">
        <f t="shared" si="101"/>
        <v>9.0249999999999997E-2</v>
      </c>
      <c r="E95">
        <f t="shared" si="102"/>
        <v>-1.0445527894223046</v>
      </c>
      <c r="F95">
        <f t="shared" si="103"/>
        <v>11080332409.9723</v>
      </c>
      <c r="G95" s="5">
        <v>0.69</v>
      </c>
      <c r="H95">
        <f t="shared" si="104"/>
        <v>10.205703698685049</v>
      </c>
      <c r="I95" t="s">
        <v>268</v>
      </c>
    </row>
    <row r="96" spans="1:9">
      <c r="A96" s="1">
        <v>45078</v>
      </c>
      <c r="B96">
        <v>512</v>
      </c>
      <c r="C96">
        <v>32</v>
      </c>
      <c r="D96">
        <f t="shared" si="101"/>
        <v>6.25E-2</v>
      </c>
      <c r="E96">
        <f t="shared" si="102"/>
        <v>-1.2041199826559248</v>
      </c>
      <c r="F96">
        <f t="shared" si="103"/>
        <v>16000000000</v>
      </c>
      <c r="G96" s="5">
        <v>0.66</v>
      </c>
      <c r="H96">
        <f t="shared" si="104"/>
        <v>10.384576047114058</v>
      </c>
      <c r="I96" t="s">
        <v>270</v>
      </c>
    </row>
    <row r="97" spans="1:9">
      <c r="A97" s="1">
        <v>45078</v>
      </c>
      <c r="B97">
        <v>1000</v>
      </c>
      <c r="C97">
        <v>47</v>
      </c>
      <c r="D97">
        <f>C97/B97</f>
        <v>4.7E-2</v>
      </c>
      <c r="E97">
        <f>LOG(D97)</f>
        <v>-1.3279021420642825</v>
      </c>
      <c r="F97">
        <f>1000000000/D97</f>
        <v>21276595744.680851</v>
      </c>
      <c r="G97" s="5">
        <v>0.66</v>
      </c>
      <c r="H97">
        <f>LOG(F97/G97)</f>
        <v>10.508358206522413</v>
      </c>
      <c r="I97" t="s">
        <v>270</v>
      </c>
    </row>
    <row r="98" spans="1:9">
      <c r="A98" s="1">
        <v>45078</v>
      </c>
      <c r="B98">
        <v>2000</v>
      </c>
      <c r="C98">
        <v>80</v>
      </c>
      <c r="D98">
        <f t="shared" ref="D98:D103" si="105">C98/B98</f>
        <v>0.04</v>
      </c>
      <c r="E98">
        <f t="shared" ref="E98:E103" si="106">LOG(D98)</f>
        <v>-1.3979400086720375</v>
      </c>
      <c r="F98">
        <f t="shared" ref="F98:F103" si="107">1000000000/D98</f>
        <v>25000000000</v>
      </c>
      <c r="G98" s="5">
        <v>0.66</v>
      </c>
      <c r="H98">
        <f t="shared" ref="H98:H103" si="108">LOG(F98/G98)</f>
        <v>10.578396073130168</v>
      </c>
      <c r="I98" t="s">
        <v>270</v>
      </c>
    </row>
    <row r="99" spans="1:9">
      <c r="A99" s="1">
        <v>45078</v>
      </c>
      <c r="B99">
        <v>1000</v>
      </c>
      <c r="C99">
        <v>58</v>
      </c>
      <c r="D99">
        <f t="shared" si="105"/>
        <v>5.8000000000000003E-2</v>
      </c>
      <c r="E99">
        <f t="shared" si="106"/>
        <v>-1.2365720064370627</v>
      </c>
      <c r="F99">
        <f t="shared" si="107"/>
        <v>17241379310.344826</v>
      </c>
      <c r="G99" s="5">
        <v>0.66</v>
      </c>
      <c r="H99">
        <f t="shared" si="108"/>
        <v>10.417028070895196</v>
      </c>
      <c r="I99" t="s">
        <v>268</v>
      </c>
    </row>
    <row r="100" spans="1:9">
      <c r="A100" s="1">
        <v>45078</v>
      </c>
      <c r="B100">
        <v>2000</v>
      </c>
      <c r="C100">
        <v>107</v>
      </c>
      <c r="D100">
        <f t="shared" si="105"/>
        <v>5.3499999999999999E-2</v>
      </c>
      <c r="E100">
        <f t="shared" si="106"/>
        <v>-1.2716462179787715</v>
      </c>
      <c r="F100">
        <f t="shared" si="107"/>
        <v>18691588785.04673</v>
      </c>
      <c r="G100" s="5">
        <v>0.66</v>
      </c>
      <c r="H100">
        <f t="shared" si="108"/>
        <v>10.452102282436902</v>
      </c>
      <c r="I100" t="s">
        <v>268</v>
      </c>
    </row>
    <row r="101" spans="1:9">
      <c r="A101" s="1">
        <v>45078</v>
      </c>
      <c r="B101">
        <v>4000</v>
      </c>
      <c r="C101">
        <v>248</v>
      </c>
      <c r="D101">
        <f t="shared" si="105"/>
        <v>6.2E-2</v>
      </c>
      <c r="E101">
        <f t="shared" si="106"/>
        <v>-1.2076083105017461</v>
      </c>
      <c r="F101">
        <f t="shared" si="107"/>
        <v>16129032258.064516</v>
      </c>
      <c r="G101" s="5">
        <v>0.66</v>
      </c>
      <c r="H101">
        <f t="shared" si="108"/>
        <v>10.388064374959878</v>
      </c>
      <c r="I101" t="s">
        <v>268</v>
      </c>
    </row>
    <row r="102" spans="1:9">
      <c r="A102" s="1">
        <v>45078</v>
      </c>
      <c r="B102">
        <v>8000</v>
      </c>
      <c r="C102">
        <v>424</v>
      </c>
      <c r="D102">
        <f t="shared" si="105"/>
        <v>5.2999999999999999E-2</v>
      </c>
      <c r="E102">
        <f t="shared" si="106"/>
        <v>-1.2757241303992111</v>
      </c>
      <c r="F102">
        <f t="shared" si="107"/>
        <v>18867924528.301888</v>
      </c>
      <c r="G102" s="5">
        <v>0.66</v>
      </c>
      <c r="H102">
        <f t="shared" si="108"/>
        <v>10.456180194857344</v>
      </c>
      <c r="I102" t="s">
        <v>268</v>
      </c>
    </row>
    <row r="103" spans="1:9">
      <c r="A103" s="1">
        <v>45444</v>
      </c>
      <c r="B103">
        <v>1000</v>
      </c>
      <c r="C103">
        <v>150</v>
      </c>
      <c r="D103">
        <f t="shared" si="105"/>
        <v>0.15</v>
      </c>
      <c r="E103">
        <f t="shared" si="106"/>
        <v>-0.82390874094431876</v>
      </c>
      <c r="F103">
        <f t="shared" si="107"/>
        <v>6666666666.666667</v>
      </c>
      <c r="G103" s="5">
        <v>0.64</v>
      </c>
      <c r="H103">
        <f t="shared" si="108"/>
        <v>10.017728766960433</v>
      </c>
      <c r="I103" t="s">
        <v>273</v>
      </c>
    </row>
    <row r="104" spans="1:9">
      <c r="A104" s="1">
        <v>45444</v>
      </c>
      <c r="B104">
        <v>2000</v>
      </c>
      <c r="C104">
        <v>270</v>
      </c>
      <c r="D104">
        <f>C104/B104</f>
        <v>0.13500000000000001</v>
      </c>
      <c r="E104">
        <f>LOG(D104)</f>
        <v>-0.86966623150499389</v>
      </c>
      <c r="F104">
        <f>1000000000/D104</f>
        <v>7407407407.4074068</v>
      </c>
      <c r="G104" s="5">
        <v>0.64</v>
      </c>
      <c r="H104">
        <f>LOG(F104/G104)</f>
        <v>10.063486257521108</v>
      </c>
      <c r="I104" t="s">
        <v>273</v>
      </c>
    </row>
    <row r="105" spans="1:9">
      <c r="A105" s="1">
        <v>45444</v>
      </c>
      <c r="B105">
        <v>3200</v>
      </c>
      <c r="C105">
        <v>484</v>
      </c>
      <c r="D105">
        <f t="shared" ref="D105:D109" si="109">C105/B105</f>
        <v>0.15125</v>
      </c>
      <c r="E105">
        <f t="shared" ref="E105:E109" si="110">LOG(D105)</f>
        <v>-0.82030461667549348</v>
      </c>
      <c r="F105">
        <f t="shared" ref="F105:F109" si="111">1000000000/D105</f>
        <v>6611570247.9338846</v>
      </c>
      <c r="G105" s="5">
        <v>0.64</v>
      </c>
      <c r="H105">
        <f t="shared" ref="H105:H109" si="112">LOG(F105/G105)</f>
        <v>10.014124642691607</v>
      </c>
      <c r="I105" t="s">
        <v>273</v>
      </c>
    </row>
    <row r="106" spans="1:9">
      <c r="A106" s="1">
        <v>45444</v>
      </c>
      <c r="B106">
        <v>500</v>
      </c>
      <c r="C106">
        <v>78</v>
      </c>
      <c r="D106">
        <f t="shared" si="109"/>
        <v>0.156</v>
      </c>
      <c r="E106">
        <f t="shared" si="110"/>
        <v>-0.80687540164553839</v>
      </c>
      <c r="F106">
        <f t="shared" si="111"/>
        <v>6410256410.2564106</v>
      </c>
      <c r="G106" s="5">
        <v>0.64</v>
      </c>
      <c r="H106">
        <f t="shared" si="112"/>
        <v>10.000695427661652</v>
      </c>
      <c r="I106" t="s">
        <v>268</v>
      </c>
    </row>
    <row r="107" spans="1:9">
      <c r="A107" s="1">
        <v>45444</v>
      </c>
      <c r="B107">
        <v>1000</v>
      </c>
      <c r="C107">
        <v>90</v>
      </c>
      <c r="D107">
        <f t="shared" si="109"/>
        <v>0.09</v>
      </c>
      <c r="E107">
        <f t="shared" si="110"/>
        <v>-1.0457574905606752</v>
      </c>
      <c r="F107">
        <f t="shared" si="111"/>
        <v>11111111111.111111</v>
      </c>
      <c r="G107" s="5">
        <v>0.64</v>
      </c>
      <c r="H107">
        <f t="shared" si="112"/>
        <v>10.239577516576789</v>
      </c>
      <c r="I107" t="s">
        <v>268</v>
      </c>
    </row>
    <row r="108" spans="1:9">
      <c r="A108" s="1">
        <v>45444</v>
      </c>
      <c r="B108">
        <v>2000</v>
      </c>
      <c r="C108">
        <v>156</v>
      </c>
      <c r="D108">
        <f t="shared" si="109"/>
        <v>7.8E-2</v>
      </c>
      <c r="E108">
        <f t="shared" si="110"/>
        <v>-1.1079053973095194</v>
      </c>
      <c r="F108">
        <f t="shared" si="111"/>
        <v>12820512820.512821</v>
      </c>
      <c r="G108" s="5">
        <v>0.64</v>
      </c>
      <c r="H108">
        <f t="shared" si="112"/>
        <v>10.301725423325633</v>
      </c>
      <c r="I108" t="s">
        <v>268</v>
      </c>
    </row>
    <row r="109" spans="1:9">
      <c r="A109" s="1">
        <v>45444</v>
      </c>
      <c r="B109">
        <v>4000</v>
      </c>
      <c r="C109">
        <v>330</v>
      </c>
      <c r="D109">
        <f t="shared" si="109"/>
        <v>8.2500000000000004E-2</v>
      </c>
      <c r="E109">
        <f t="shared" si="110"/>
        <v>-1.083546051450075</v>
      </c>
      <c r="F109">
        <f t="shared" si="111"/>
        <v>12121212121.21212</v>
      </c>
      <c r="G109" s="5">
        <v>0.64</v>
      </c>
      <c r="H109">
        <f t="shared" si="112"/>
        <v>10.277366077466189</v>
      </c>
      <c r="I109" t="s">
        <v>268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I57"/>
  <sheetViews>
    <sheetView workbookViewId="0">
      <selection activeCell="A27" sqref="A27"/>
    </sheetView>
  </sheetViews>
  <sheetFormatPr defaultRowHeight="15"/>
  <cols>
    <col min="1" max="1" width="20.85546875" bestFit="1" customWidth="1"/>
    <col min="2" max="2" width="16.7109375" bestFit="1" customWidth="1"/>
    <col min="3" max="3" width="12" bestFit="1" customWidth="1"/>
    <col min="4" max="4" width="15.85546875" bestFit="1" customWidth="1"/>
    <col min="6" max="6" width="13.140625" bestFit="1" customWidth="1"/>
  </cols>
  <sheetData>
    <row r="4" spans="1:9">
      <c r="A4" t="s">
        <v>271</v>
      </c>
      <c r="B4" t="s">
        <v>242</v>
      </c>
      <c r="C4" t="s">
        <v>243</v>
      </c>
      <c r="D4" t="s">
        <v>4</v>
      </c>
      <c r="E4" t="s">
        <v>237</v>
      </c>
      <c r="F4" t="s">
        <v>245</v>
      </c>
      <c r="G4" t="s">
        <v>6</v>
      </c>
      <c r="H4" t="s">
        <v>246</v>
      </c>
    </row>
    <row r="5" spans="1:9">
      <c r="A5" s="1">
        <v>33025</v>
      </c>
      <c r="B5">
        <v>1E-4</v>
      </c>
      <c r="C5">
        <v>10000</v>
      </c>
      <c r="D5">
        <f t="shared" ref="D5" si="0">C5/B5</f>
        <v>100000000</v>
      </c>
      <c r="E5">
        <f t="shared" ref="E5" si="1">LOG(D5)</f>
        <v>8</v>
      </c>
      <c r="F5">
        <f t="shared" ref="F5" si="2">1000000000/D5</f>
        <v>10</v>
      </c>
      <c r="G5" s="5">
        <v>0.82</v>
      </c>
      <c r="H5">
        <f t="shared" ref="H5" si="3">LOG(F5/G5)</f>
        <v>1.0861861476162833</v>
      </c>
      <c r="I5" t="s">
        <v>270</v>
      </c>
    </row>
    <row r="6" spans="1:9">
      <c r="A6" s="1">
        <v>42887</v>
      </c>
      <c r="B6">
        <v>375</v>
      </c>
      <c r="C6">
        <v>1900</v>
      </c>
      <c r="D6">
        <f t="shared" ref="D6:D19" si="4">C6/B6</f>
        <v>5.0666666666666664</v>
      </c>
      <c r="E6">
        <f t="shared" ref="E6:E19" si="5">LOG(D6)</f>
        <v>0.70472233322511013</v>
      </c>
      <c r="F6">
        <f t="shared" ref="F6:F19" si="6">1000000000/D6</f>
        <v>197368421.05263159</v>
      </c>
      <c r="G6" s="5">
        <v>0.82</v>
      </c>
      <c r="H6">
        <f t="shared" ref="H6:H19" si="7">LOG(F6/G6)</f>
        <v>8.3814638143911733</v>
      </c>
      <c r="I6" t="s">
        <v>270</v>
      </c>
    </row>
    <row r="7" spans="1:9">
      <c r="A7" s="1">
        <v>43221</v>
      </c>
      <c r="B7">
        <v>118</v>
      </c>
      <c r="C7">
        <v>198</v>
      </c>
      <c r="D7">
        <f t="shared" si="4"/>
        <v>1.6779661016949152</v>
      </c>
      <c r="E7">
        <f t="shared" si="5"/>
        <v>0.22478318295540572</v>
      </c>
      <c r="F7">
        <f t="shared" si="6"/>
        <v>595959595.95959592</v>
      </c>
      <c r="G7" s="5">
        <v>0.8</v>
      </c>
      <c r="H7">
        <f t="shared" si="7"/>
        <v>8.8721268300526503</v>
      </c>
      <c r="I7" t="s">
        <v>270</v>
      </c>
    </row>
    <row r="8" spans="1:9">
      <c r="A8" s="1">
        <v>43221</v>
      </c>
      <c r="B8">
        <v>280</v>
      </c>
      <c r="C8">
        <v>360</v>
      </c>
      <c r="D8">
        <f t="shared" si="4"/>
        <v>1.2857142857142858</v>
      </c>
      <c r="E8">
        <f t="shared" si="5"/>
        <v>0.10914446942506807</v>
      </c>
      <c r="F8">
        <f t="shared" si="6"/>
        <v>777777777.77777767</v>
      </c>
      <c r="G8" s="5">
        <v>0.8</v>
      </c>
      <c r="H8">
        <f t="shared" si="7"/>
        <v>8.987765543582988</v>
      </c>
      <c r="I8" t="s">
        <v>270</v>
      </c>
    </row>
    <row r="9" spans="1:9">
      <c r="A9" s="1">
        <v>43221</v>
      </c>
      <c r="B9">
        <v>480</v>
      </c>
      <c r="C9">
        <v>560</v>
      </c>
      <c r="D9">
        <f t="shared" si="4"/>
        <v>1.1666666666666667</v>
      </c>
      <c r="E9">
        <f t="shared" si="5"/>
        <v>6.6946789630613221E-2</v>
      </c>
      <c r="F9">
        <f t="shared" si="6"/>
        <v>857142857.14285707</v>
      </c>
      <c r="G9" s="5">
        <v>0.8</v>
      </c>
      <c r="H9">
        <f t="shared" si="7"/>
        <v>9.0299632233774432</v>
      </c>
      <c r="I9" t="s">
        <v>270</v>
      </c>
    </row>
    <row r="10" spans="1:9">
      <c r="A10" s="1">
        <v>43221</v>
      </c>
      <c r="B10">
        <v>960</v>
      </c>
      <c r="C10">
        <v>1602</v>
      </c>
      <c r="D10">
        <f t="shared" si="4"/>
        <v>1.66875</v>
      </c>
      <c r="E10">
        <f t="shared" si="5"/>
        <v>0.22239127870865044</v>
      </c>
      <c r="F10">
        <f t="shared" si="6"/>
        <v>599250936.32958806</v>
      </c>
      <c r="G10" s="5">
        <v>0.8</v>
      </c>
      <c r="H10">
        <f t="shared" si="7"/>
        <v>8.8745187342994054</v>
      </c>
      <c r="I10" t="s">
        <v>270</v>
      </c>
    </row>
    <row r="11" spans="1:9">
      <c r="A11" s="1">
        <v>43617</v>
      </c>
      <c r="B11">
        <v>280</v>
      </c>
      <c r="C11">
        <v>255</v>
      </c>
      <c r="D11">
        <f t="shared" si="4"/>
        <v>0.9107142857142857</v>
      </c>
      <c r="E11">
        <f t="shared" si="5"/>
        <v>-4.0617850908264058E-2</v>
      </c>
      <c r="F11">
        <f t="shared" si="6"/>
        <v>1098039215.6862745</v>
      </c>
      <c r="G11" s="5">
        <v>0.79</v>
      </c>
      <c r="H11">
        <f t="shared" si="7"/>
        <v>9.1429907596178221</v>
      </c>
      <c r="I11" t="s">
        <v>270</v>
      </c>
    </row>
    <row r="12" spans="1:9">
      <c r="A12" s="1">
        <v>43617</v>
      </c>
      <c r="B12">
        <v>480</v>
      </c>
      <c r="C12">
        <v>470</v>
      </c>
      <c r="D12">
        <f t="shared" si="4"/>
        <v>0.97916666666666663</v>
      </c>
      <c r="E12">
        <f t="shared" si="5"/>
        <v>-9.1433794398697709E-3</v>
      </c>
      <c r="F12">
        <f t="shared" si="6"/>
        <v>1021276595.7446809</v>
      </c>
      <c r="G12" s="5">
        <v>0.79</v>
      </c>
      <c r="H12">
        <f t="shared" si="7"/>
        <v>9.1115162881494278</v>
      </c>
      <c r="I12" t="s">
        <v>270</v>
      </c>
    </row>
    <row r="13" spans="1:9">
      <c r="A13" s="1">
        <v>43617</v>
      </c>
      <c r="B13">
        <v>960</v>
      </c>
      <c r="C13">
        <v>1150</v>
      </c>
      <c r="D13">
        <f t="shared" si="4"/>
        <v>1.1979166666666667</v>
      </c>
      <c r="E13">
        <f t="shared" si="5"/>
        <v>7.8426607314043301E-2</v>
      </c>
      <c r="F13">
        <f t="shared" si="6"/>
        <v>834782608.69565213</v>
      </c>
      <c r="G13" s="5">
        <v>0.79</v>
      </c>
      <c r="H13">
        <f t="shared" si="7"/>
        <v>9.0239463013955152</v>
      </c>
      <c r="I13" t="s">
        <v>270</v>
      </c>
    </row>
    <row r="14" spans="1:9">
      <c r="A14" s="1">
        <v>43983</v>
      </c>
      <c r="B14">
        <v>280</v>
      </c>
      <c r="C14">
        <v>422</v>
      </c>
      <c r="D14">
        <f t="shared" si="4"/>
        <v>1.5071428571428571</v>
      </c>
      <c r="E14">
        <f t="shared" si="5"/>
        <v>0.17815441961945463</v>
      </c>
      <c r="F14">
        <f t="shared" si="6"/>
        <v>663507109.0047394</v>
      </c>
      <c r="G14" s="5">
        <v>0.77</v>
      </c>
      <c r="H14">
        <f t="shared" si="7"/>
        <v>8.9353548552080628</v>
      </c>
      <c r="I14" t="s">
        <v>270</v>
      </c>
    </row>
    <row r="15" spans="1:9">
      <c r="A15" s="1">
        <v>43983</v>
      </c>
      <c r="B15">
        <v>480</v>
      </c>
      <c r="C15">
        <v>849</v>
      </c>
      <c r="D15">
        <f t="shared" si="4"/>
        <v>1.76875</v>
      </c>
      <c r="E15">
        <f t="shared" si="5"/>
        <v>0.24766645286836547</v>
      </c>
      <c r="F15">
        <f t="shared" si="6"/>
        <v>565371024.73498237</v>
      </c>
      <c r="G15" s="5">
        <v>0.77</v>
      </c>
      <c r="H15">
        <f t="shared" si="7"/>
        <v>8.8658428219591521</v>
      </c>
      <c r="I15" t="s">
        <v>270</v>
      </c>
    </row>
    <row r="16" spans="1:9">
      <c r="A16" s="1">
        <v>43983</v>
      </c>
      <c r="B16">
        <v>960</v>
      </c>
      <c r="C16">
        <v>1313</v>
      </c>
      <c r="D16">
        <f t="shared" si="4"/>
        <v>1.3677083333333333</v>
      </c>
      <c r="E16">
        <f t="shared" si="5"/>
        <v>0.13599349304991093</v>
      </c>
      <c r="F16">
        <f t="shared" si="6"/>
        <v>731150038.08073115</v>
      </c>
      <c r="G16" s="5">
        <v>0.77</v>
      </c>
      <c r="H16">
        <f t="shared" si="7"/>
        <v>8.9775157817776066</v>
      </c>
      <c r="I16" t="s">
        <v>270</v>
      </c>
    </row>
    <row r="17" spans="1:9">
      <c r="A17" s="1">
        <v>44348</v>
      </c>
      <c r="B17">
        <v>280</v>
      </c>
      <c r="C17">
        <v>431</v>
      </c>
      <c r="D17">
        <f t="shared" si="4"/>
        <v>1.5392857142857144</v>
      </c>
      <c r="E17">
        <f t="shared" si="5"/>
        <v>0.1873192388185124</v>
      </c>
      <c r="F17">
        <f t="shared" si="6"/>
        <v>649651972.15777254</v>
      </c>
      <c r="G17" s="5">
        <v>0.77</v>
      </c>
      <c r="H17">
        <f t="shared" si="7"/>
        <v>8.9261900360090056</v>
      </c>
      <c r="I17" t="s">
        <v>270</v>
      </c>
    </row>
    <row r="18" spans="1:9">
      <c r="A18" s="1">
        <v>44348</v>
      </c>
      <c r="B18">
        <v>480</v>
      </c>
      <c r="C18">
        <v>849</v>
      </c>
      <c r="D18">
        <f t="shared" si="4"/>
        <v>1.76875</v>
      </c>
      <c r="E18">
        <f t="shared" si="5"/>
        <v>0.24766645286836547</v>
      </c>
      <c r="F18">
        <f t="shared" si="6"/>
        <v>565371024.73498237</v>
      </c>
      <c r="G18" s="5">
        <v>0.77</v>
      </c>
      <c r="H18">
        <f t="shared" si="7"/>
        <v>8.8658428219591521</v>
      </c>
      <c r="I18" t="s">
        <v>270</v>
      </c>
    </row>
    <row r="19" spans="1:9">
      <c r="A19" s="1">
        <v>44348</v>
      </c>
      <c r="B19">
        <v>1500</v>
      </c>
      <c r="C19">
        <v>2497</v>
      </c>
      <c r="D19">
        <f t="shared" si="4"/>
        <v>1.6646666666666667</v>
      </c>
      <c r="E19">
        <f t="shared" si="5"/>
        <v>0.22132728329566653</v>
      </c>
      <c r="F19">
        <f t="shared" si="6"/>
        <v>600720865.03804564</v>
      </c>
      <c r="G19" s="5">
        <v>0.77</v>
      </c>
      <c r="H19">
        <f t="shared" si="7"/>
        <v>8.8921819915318512</v>
      </c>
      <c r="I19" t="s">
        <v>270</v>
      </c>
    </row>
    <row r="20" spans="1:9">
      <c r="A20" s="1">
        <v>44713</v>
      </c>
      <c r="B20">
        <v>280</v>
      </c>
      <c r="C20">
        <v>360</v>
      </c>
      <c r="D20">
        <f t="shared" ref="D20:D22" si="8">C20/B20</f>
        <v>1.2857142857142858</v>
      </c>
      <c r="E20">
        <f t="shared" ref="E20:E22" si="9">LOG(D20)</f>
        <v>0.10914446942506807</v>
      </c>
      <c r="F20">
        <f t="shared" ref="F20:F22" si="10">1000000000/D20</f>
        <v>777777777.77777767</v>
      </c>
      <c r="G20" s="5">
        <v>0.69</v>
      </c>
      <c r="H20">
        <f t="shared" ref="H20:H22" si="11">LOG(F20/G20)</f>
        <v>9.0520064398376761</v>
      </c>
      <c r="I20" t="s">
        <v>270</v>
      </c>
    </row>
    <row r="21" spans="1:9">
      <c r="A21" s="1">
        <v>44713</v>
      </c>
      <c r="B21">
        <v>480</v>
      </c>
      <c r="C21">
        <v>826</v>
      </c>
      <c r="D21">
        <f t="shared" si="8"/>
        <v>1.7208333333333334</v>
      </c>
      <c r="E21">
        <f t="shared" si="9"/>
        <v>0.23573880994479501</v>
      </c>
      <c r="F21">
        <f t="shared" si="10"/>
        <v>581113801.45278442</v>
      </c>
      <c r="G21" s="5">
        <v>0.69</v>
      </c>
      <c r="H21">
        <f t="shared" si="11"/>
        <v>8.9254120993179491</v>
      </c>
      <c r="I21" t="s">
        <v>270</v>
      </c>
    </row>
    <row r="22" spans="1:9">
      <c r="A22" s="1">
        <v>44713</v>
      </c>
      <c r="B22">
        <v>1500</v>
      </c>
      <c r="C22">
        <v>2550</v>
      </c>
      <c r="D22">
        <f t="shared" si="8"/>
        <v>1.7</v>
      </c>
      <c r="E22">
        <f t="shared" si="9"/>
        <v>0.23044892137827391</v>
      </c>
      <c r="F22">
        <f t="shared" si="10"/>
        <v>588235294.11764705</v>
      </c>
      <c r="G22" s="5">
        <v>0.69</v>
      </c>
      <c r="H22">
        <f t="shared" si="11"/>
        <v>8.9307019878844702</v>
      </c>
      <c r="I22" t="s">
        <v>270</v>
      </c>
    </row>
    <row r="23" spans="1:9">
      <c r="A23" s="1">
        <v>45078</v>
      </c>
      <c r="B23">
        <v>280</v>
      </c>
      <c r="C23">
        <v>112</v>
      </c>
      <c r="D23">
        <f t="shared" ref="D23:D25" si="12">C23/B23</f>
        <v>0.4</v>
      </c>
      <c r="E23">
        <f t="shared" ref="E23:E25" si="13">LOG(D23)</f>
        <v>-0.3979400086720376</v>
      </c>
      <c r="F23">
        <f t="shared" ref="F23:F25" si="14">1000000000/D23</f>
        <v>2500000000</v>
      </c>
      <c r="G23" s="5">
        <v>0.66</v>
      </c>
      <c r="H23">
        <f t="shared" ref="H23:H25" si="15">LOG(F23/G23)</f>
        <v>9.5783960731301701</v>
      </c>
      <c r="I23" t="s">
        <v>270</v>
      </c>
    </row>
    <row r="24" spans="1:9">
      <c r="A24" s="1">
        <v>45078</v>
      </c>
      <c r="B24">
        <v>960</v>
      </c>
      <c r="C24">
        <v>678</v>
      </c>
      <c r="D24">
        <f t="shared" si="12"/>
        <v>0.70625000000000004</v>
      </c>
      <c r="E24">
        <f t="shared" si="13"/>
        <v>-0.15104153917250504</v>
      </c>
      <c r="F24">
        <f t="shared" si="14"/>
        <v>1415929203.5398228</v>
      </c>
      <c r="G24" s="5">
        <v>0.66</v>
      </c>
      <c r="H24">
        <f t="shared" si="15"/>
        <v>9.3314976036306376</v>
      </c>
      <c r="I24" t="s">
        <v>270</v>
      </c>
    </row>
    <row r="25" spans="1:9">
      <c r="A25" s="1">
        <v>45078</v>
      </c>
      <c r="B25">
        <v>1500</v>
      </c>
      <c r="C25">
        <v>1491</v>
      </c>
      <c r="D25">
        <f t="shared" si="12"/>
        <v>0.99399999999999999</v>
      </c>
      <c r="E25">
        <f t="shared" si="13"/>
        <v>-2.6136156026866902E-3</v>
      </c>
      <c r="F25">
        <f t="shared" si="14"/>
        <v>1006036217.303823</v>
      </c>
      <c r="G25" s="5">
        <v>0.66</v>
      </c>
      <c r="H25">
        <f t="shared" si="15"/>
        <v>9.183069680060818</v>
      </c>
      <c r="I25" t="s">
        <v>270</v>
      </c>
    </row>
    <row r="26" spans="1:9">
      <c r="A26" s="1">
        <v>45444</v>
      </c>
      <c r="B26">
        <v>960</v>
      </c>
      <c r="C26">
        <v>293</v>
      </c>
      <c r="D26">
        <f>C26/B26</f>
        <v>0.30520833333333336</v>
      </c>
      <c r="E26">
        <f>LOG(D26)</f>
        <v>-0.51540361268545887</v>
      </c>
      <c r="F26">
        <f>1000000000/D26</f>
        <v>3276450511.9453921</v>
      </c>
      <c r="G26" s="5">
        <v>0.64</v>
      </c>
      <c r="H26">
        <f>LOG(F26/G26)</f>
        <v>9.7092236387015713</v>
      </c>
      <c r="I26" t="s">
        <v>270</v>
      </c>
    </row>
    <row r="27" spans="1:9">
      <c r="A27" s="1">
        <v>45444</v>
      </c>
      <c r="B27">
        <v>1500</v>
      </c>
      <c r="C27">
        <v>2240</v>
      </c>
      <c r="D27">
        <f>C27/B27</f>
        <v>1.4933333333333334</v>
      </c>
      <c r="E27">
        <f>LOG(D27)</f>
        <v>0.17415675927848159</v>
      </c>
      <c r="F27">
        <f>1000000000/D27</f>
        <v>669642857.14285707</v>
      </c>
      <c r="G27" s="5">
        <v>0.64</v>
      </c>
      <c r="H27">
        <f>LOG(F27/G27)</f>
        <v>9.0196632667376306</v>
      </c>
      <c r="I27" t="s">
        <v>270</v>
      </c>
    </row>
    <row r="29" spans="1:9">
      <c r="A29" s="1"/>
      <c r="G29" s="5"/>
    </row>
    <row r="30" spans="1:9">
      <c r="A30" s="1"/>
      <c r="G30" s="5"/>
    </row>
    <row r="31" spans="1:9">
      <c r="A31" s="1"/>
      <c r="G31" s="5"/>
    </row>
    <row r="32" spans="1:9">
      <c r="A32" s="1"/>
      <c r="G32" s="5"/>
    </row>
    <row r="33" spans="1:7">
      <c r="A33" s="1"/>
      <c r="G33" s="5"/>
    </row>
    <row r="34" spans="1:7">
      <c r="A34" s="1"/>
      <c r="G34" s="5"/>
    </row>
    <row r="35" spans="1:7">
      <c r="A35" s="1"/>
      <c r="G35" s="5"/>
    </row>
    <row r="36" spans="1:7">
      <c r="A36" s="1"/>
      <c r="G36" s="5"/>
    </row>
    <row r="37" spans="1:7">
      <c r="A37" s="1"/>
      <c r="G37" s="5"/>
    </row>
    <row r="38" spans="1:7">
      <c r="A38" s="1"/>
      <c r="G38" s="5"/>
    </row>
    <row r="39" spans="1:7">
      <c r="A39" s="1"/>
      <c r="G39" s="5"/>
    </row>
    <row r="40" spans="1:7">
      <c r="A40" s="1"/>
      <c r="G40" s="5"/>
    </row>
    <row r="41" spans="1:7">
      <c r="A41" s="1"/>
      <c r="G41" s="5"/>
    </row>
    <row r="42" spans="1:7">
      <c r="A42" s="1"/>
      <c r="G42" s="5"/>
    </row>
    <row r="43" spans="1:7">
      <c r="A43" s="1"/>
      <c r="G43" s="5"/>
    </row>
    <row r="44" spans="1:7">
      <c r="A44" s="1"/>
      <c r="G44" s="5"/>
    </row>
    <row r="45" spans="1:7">
      <c r="A45" s="1"/>
      <c r="G45" s="5"/>
    </row>
    <row r="46" spans="1:7">
      <c r="A46" s="1"/>
      <c r="G46" s="5"/>
    </row>
    <row r="47" spans="1:7">
      <c r="A47" s="1"/>
      <c r="G47" s="5"/>
    </row>
    <row r="48" spans="1:7">
      <c r="A48" s="1"/>
      <c r="G48" s="5"/>
    </row>
    <row r="49" spans="1:7">
      <c r="A49" s="1"/>
      <c r="G49" s="5"/>
    </row>
    <row r="50" spans="1:7">
      <c r="A50" s="1"/>
      <c r="G50" s="5"/>
    </row>
    <row r="51" spans="1:7">
      <c r="A51" s="1"/>
      <c r="G51" s="5"/>
    </row>
    <row r="52" spans="1:7">
      <c r="A52" s="1"/>
      <c r="G52" s="5"/>
    </row>
    <row r="53" spans="1:7">
      <c r="A53" s="1"/>
      <c r="G53" s="5"/>
    </row>
    <row r="54" spans="1:7">
      <c r="A54" s="1"/>
      <c r="G54" s="5"/>
    </row>
    <row r="55" spans="1:7">
      <c r="A55" s="1"/>
      <c r="G55" s="5"/>
    </row>
    <row r="56" spans="1:7">
      <c r="A56" s="1"/>
      <c r="G56" s="5"/>
    </row>
    <row r="57" spans="1:7">
      <c r="A57" s="1"/>
      <c r="G57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000"/>
  <sheetViews>
    <sheetView tabSelected="1" topLeftCell="H1" workbookViewId="0">
      <selection activeCell="AE26" sqref="AE26"/>
    </sheetView>
  </sheetViews>
  <sheetFormatPr defaultRowHeight="15"/>
  <cols>
    <col min="1" max="4" width="10.7109375" bestFit="1" customWidth="1"/>
    <col min="5" max="5" width="11.5703125" bestFit="1" customWidth="1"/>
    <col min="6" max="6" width="10.7109375" bestFit="1" customWidth="1"/>
    <col min="8" max="8" width="10.7109375" bestFit="1" customWidth="1"/>
    <col min="15" max="15" width="10.7109375" bestFit="1" customWidth="1"/>
    <col min="21" max="21" width="10.42578125" bestFit="1" customWidth="1"/>
  </cols>
  <sheetData>
    <row r="1" spans="1:22">
      <c r="A1" t="s">
        <v>253</v>
      </c>
      <c r="B1" t="s">
        <v>247</v>
      </c>
      <c r="C1" t="s">
        <v>248</v>
      </c>
      <c r="U1" s="1">
        <v>43252</v>
      </c>
    </row>
    <row r="2" spans="1:22">
      <c r="A2" s="1">
        <v>29221</v>
      </c>
      <c r="B2" s="1">
        <v>41061</v>
      </c>
      <c r="C2" s="1">
        <v>43831</v>
      </c>
      <c r="U2" s="1">
        <f t="shared" ref="U2:U14" si="0">$U$1</f>
        <v>43252</v>
      </c>
      <c r="V2">
        <f>14-ROW()</f>
        <v>12</v>
      </c>
    </row>
    <row r="3" spans="1:22">
      <c r="U3" s="1">
        <f t="shared" si="0"/>
        <v>43252</v>
      </c>
      <c r="V3">
        <f t="shared" ref="V3:V14" si="1">14-ROW()</f>
        <v>11</v>
      </c>
    </row>
    <row r="4" spans="1:22">
      <c r="A4" s="6" t="s">
        <v>249</v>
      </c>
      <c r="D4" s="10" t="s">
        <v>254</v>
      </c>
      <c r="U4" s="1">
        <f t="shared" si="0"/>
        <v>43252</v>
      </c>
      <c r="V4">
        <f t="shared" si="1"/>
        <v>10</v>
      </c>
    </row>
    <row r="5" spans="1:22">
      <c r="I5" t="s">
        <v>255</v>
      </c>
      <c r="L5" t="s">
        <v>255</v>
      </c>
      <c r="O5" t="s">
        <v>255</v>
      </c>
      <c r="U5" s="1">
        <f t="shared" si="0"/>
        <v>43252</v>
      </c>
      <c r="V5">
        <f t="shared" si="1"/>
        <v>9</v>
      </c>
    </row>
    <row r="6" spans="1:22">
      <c r="I6" t="s">
        <v>256</v>
      </c>
      <c r="J6">
        <v>2.9877095519821069</v>
      </c>
      <c r="L6" t="s">
        <v>256</v>
      </c>
      <c r="M6">
        <v>2.1345537782290291</v>
      </c>
      <c r="O6" t="s">
        <v>256</v>
      </c>
      <c r="P6">
        <v>1.086179415054221</v>
      </c>
      <c r="U6" s="1">
        <f t="shared" si="0"/>
        <v>43252</v>
      </c>
      <c r="V6">
        <f t="shared" si="1"/>
        <v>8</v>
      </c>
    </row>
    <row r="7" spans="1:22">
      <c r="E7" s="9"/>
      <c r="I7" t="s">
        <v>257</v>
      </c>
      <c r="J7">
        <v>11.11583416943704</v>
      </c>
      <c r="L7" t="s">
        <v>257</v>
      </c>
      <c r="M7">
        <v>10.733482992212686</v>
      </c>
      <c r="O7" t="s">
        <v>257</v>
      </c>
      <c r="P7">
        <v>9.0790082996047907</v>
      </c>
      <c r="U7" s="1">
        <f t="shared" si="0"/>
        <v>43252</v>
      </c>
      <c r="V7">
        <f t="shared" si="1"/>
        <v>7</v>
      </c>
    </row>
    <row r="8" spans="1:22">
      <c r="E8" s="9"/>
      <c r="I8" t="s">
        <v>258</v>
      </c>
      <c r="J8">
        <v>1.7681650936046109</v>
      </c>
      <c r="L8" t="s">
        <v>258</v>
      </c>
      <c r="M8">
        <v>1.8483678907989463</v>
      </c>
      <c r="O8" t="s">
        <v>258</v>
      </c>
      <c r="P8">
        <v>1.693059809974139E-2</v>
      </c>
      <c r="U8" s="1">
        <f t="shared" si="0"/>
        <v>43252</v>
      </c>
      <c r="V8">
        <f t="shared" si="1"/>
        <v>6</v>
      </c>
    </row>
    <row r="9" spans="1:22">
      <c r="I9" t="s">
        <v>259</v>
      </c>
      <c r="J9">
        <v>0.13525129996723723</v>
      </c>
      <c r="L9" t="s">
        <v>259</v>
      </c>
      <c r="M9">
        <v>0.12280101985288318</v>
      </c>
      <c r="O9" t="s">
        <v>259</v>
      </c>
      <c r="P9">
        <v>11.615730651980638</v>
      </c>
      <c r="U9" s="1">
        <f t="shared" si="0"/>
        <v>43252</v>
      </c>
      <c r="V9">
        <f t="shared" si="1"/>
        <v>5</v>
      </c>
    </row>
    <row r="10" spans="1:22">
      <c r="I10" t="s">
        <v>260</v>
      </c>
      <c r="J10">
        <v>5.2484096183219124</v>
      </c>
      <c r="L10" t="s">
        <v>260</v>
      </c>
      <c r="M10">
        <v>11.237988418919347</v>
      </c>
      <c r="O10" t="s">
        <v>260</v>
      </c>
      <c r="P10">
        <v>37.775908703252568</v>
      </c>
      <c r="U10" s="1">
        <f t="shared" si="0"/>
        <v>43252</v>
      </c>
      <c r="V10">
        <f t="shared" si="1"/>
        <v>4</v>
      </c>
    </row>
    <row r="11" spans="1:22">
      <c r="I11" t="s">
        <v>261</v>
      </c>
      <c r="J11">
        <v>0.38709310835851701</v>
      </c>
      <c r="L11" t="s">
        <v>261</v>
      </c>
      <c r="M11">
        <v>0.55474843527180284</v>
      </c>
      <c r="O11" t="s">
        <v>261</v>
      </c>
      <c r="P11">
        <v>8.1185829627390937</v>
      </c>
      <c r="U11" s="1">
        <f t="shared" si="0"/>
        <v>43252</v>
      </c>
      <c r="V11">
        <f t="shared" si="1"/>
        <v>3</v>
      </c>
    </row>
    <row r="12" spans="1:22">
      <c r="C12" s="11" t="s">
        <v>250</v>
      </c>
      <c r="E12" s="11" t="s">
        <v>266</v>
      </c>
      <c r="G12" s="11" t="s">
        <v>272</v>
      </c>
      <c r="J12" s="11" t="s">
        <v>250</v>
      </c>
      <c r="M12" s="11" t="s">
        <v>266</v>
      </c>
      <c r="P12" s="11" t="s">
        <v>272</v>
      </c>
      <c r="U12" s="1">
        <f t="shared" si="0"/>
        <v>43252</v>
      </c>
      <c r="V12">
        <f t="shared" si="1"/>
        <v>2</v>
      </c>
    </row>
    <row r="13" spans="1:22" ht="17.25">
      <c r="C13" t="s">
        <v>264</v>
      </c>
      <c r="D13" t="s">
        <v>262</v>
      </c>
      <c r="E13" t="s">
        <v>264</v>
      </c>
      <c r="F13" t="s">
        <v>262</v>
      </c>
      <c r="G13" t="s">
        <v>264</v>
      </c>
      <c r="H13" t="s">
        <v>262</v>
      </c>
      <c r="K13" t="s">
        <v>263</v>
      </c>
      <c r="L13" t="s">
        <v>265</v>
      </c>
      <c r="N13" t="s">
        <v>263</v>
      </c>
      <c r="O13" t="s">
        <v>265</v>
      </c>
      <c r="Q13" t="s">
        <v>263</v>
      </c>
      <c r="R13" t="s">
        <v>265</v>
      </c>
      <c r="U13" s="1">
        <f t="shared" si="0"/>
        <v>43252</v>
      </c>
      <c r="V13">
        <f t="shared" si="1"/>
        <v>1</v>
      </c>
    </row>
    <row r="14" spans="1:22">
      <c r="C14" s="7">
        <f>AVERAGE(C17:C600)</f>
        <v>7.6889403164281589</v>
      </c>
      <c r="D14" s="7">
        <f>SUM(D16:D600)</f>
        <v>379.08388479658169</v>
      </c>
      <c r="E14" s="7">
        <f>AVERAGE(E17:E600)</f>
        <v>8.0356875574987132</v>
      </c>
      <c r="F14" s="7">
        <f>SUM(F16:F600)</f>
        <v>134.43436299392877</v>
      </c>
      <c r="G14" s="7">
        <f>AVERAGE(G17:G600)</f>
        <v>8.1134083901531433</v>
      </c>
      <c r="H14" s="7">
        <f>SUM(H16:H600)</f>
        <v>56.231727444232845</v>
      </c>
      <c r="I14" s="7"/>
      <c r="K14" s="7">
        <f>SUM(K16:K600)</f>
        <v>0.95400036141310818</v>
      </c>
      <c r="L14">
        <f>1-(K14/D14)</f>
        <v>0.99748340565327642</v>
      </c>
      <c r="N14" s="7">
        <f>SUM(N16:N600)</f>
        <v>0.37307675513016164</v>
      </c>
      <c r="O14">
        <f>1-(N14/F14)</f>
        <v>0.99722484083071072</v>
      </c>
      <c r="Q14" s="7">
        <f>SUM(Q16:Q600)</f>
        <v>0.25139476115085763</v>
      </c>
      <c r="R14">
        <f>1-(Q14/H14)</f>
        <v>0.99552930751771451</v>
      </c>
      <c r="U14" s="1">
        <f t="shared" si="0"/>
        <v>43252</v>
      </c>
      <c r="V14">
        <f t="shared" si="1"/>
        <v>0</v>
      </c>
    </row>
    <row r="15" spans="1:22">
      <c r="A15" t="str">
        <f>'Hard Drives'!A4</f>
        <v>Date</v>
      </c>
      <c r="C15" t="str">
        <f>'Hard Drives'!I4</f>
        <v>LOG(bytes per real $)</v>
      </c>
      <c r="E15" t="str">
        <f>SSDs!H4</f>
        <v>LOG(bytes per real US$)</v>
      </c>
      <c r="G15" t="str">
        <f>XPoint!H4</f>
        <v>LOG(bytes per real US$)</v>
      </c>
      <c r="J15" t="s">
        <v>251</v>
      </c>
      <c r="K15" t="s">
        <v>252</v>
      </c>
      <c r="M15" t="s">
        <v>251</v>
      </c>
      <c r="N15" t="s">
        <v>252</v>
      </c>
      <c r="P15" t="s">
        <v>251</v>
      </c>
      <c r="Q15" t="s">
        <v>252</v>
      </c>
    </row>
    <row r="16" spans="1:22">
      <c r="A16" s="1">
        <v>29221.75</v>
      </c>
      <c r="B16">
        <v>0</v>
      </c>
      <c r="D16" s="8"/>
      <c r="F16" s="8"/>
      <c r="J16" s="8"/>
      <c r="M16" s="8"/>
      <c r="P16" s="8"/>
    </row>
    <row r="17" spans="1:17">
      <c r="A17" s="1">
        <f>A16+365.25/12</f>
        <v>29252.1875</v>
      </c>
      <c r="B17">
        <f>B16+1/12</f>
        <v>8.3333333333333329E-2</v>
      </c>
      <c r="C17">
        <f>IFERROR(AVERAGEIFS('Hard Drives'!$I$5:$I$355,'Hard Drives'!$A$5:$A$355,"&gt;="&amp;Predictions!A16,'Hard Drives'!$A$5:$A$355,"&lt;"&amp;Predictions!A17), "")</f>
        <v>3.3043922923179339</v>
      </c>
      <c r="D17">
        <f>IF(C17&lt;&gt;"", (C17-$C$14)^2, "")</f>
        <v>19.224261375728883</v>
      </c>
      <c r="E17" t="str">
        <f>IFERROR(AVERAGEIFS(SSDs!$H$5:$H$100,SSDs!$A$5:$A$100,"&gt;="&amp;Predictions!A16, SSDs!$A$5:$A$100,"&lt;"&amp;Predictions!A17), "")</f>
        <v/>
      </c>
      <c r="F17" t="str">
        <f>IF(E17&lt;&gt;"", (E17-$E$14)^2, "")</f>
        <v/>
      </c>
      <c r="G17" t="str">
        <f>IFERROR(AVERAGEIFS(XPoint!$H$5:$H$100,XPoint!$A$5:$A$100,"&gt;="&amp;Predictions!A16, XPoint!$A$5:$A$100,"&lt;"&amp;Predictions!A17), "")</f>
        <v/>
      </c>
      <c r="H17" t="str">
        <f>IF(G17&lt;&gt;"", (G17-$G$14)^2, "")</f>
        <v/>
      </c>
      <c r="J17" s="8">
        <f t="shared" ref="J17:J80" si="2">$J$6+(($J$7-$J$6)/POWER(1+$J$8*EXP(-$J$9*(B17-$J$10)), 1/$J$11))</f>
        <v>3.1494169581744074</v>
      </c>
      <c r="K17">
        <f t="shared" ref="K17:K80" si="3">IF(C17&lt;&gt;"", (C17-J17)^2, "")</f>
        <v>2.4017354192897689E-2</v>
      </c>
      <c r="M17" s="8">
        <f t="shared" ref="M17:M80" si="4">$M$6+(($M$7-$M$6)/POWER(1+$M$8*EXP(-$M$9*(B17-$M$10)), 1/$M$11))</f>
        <v>2.3252275314508357</v>
      </c>
      <c r="N17" t="str">
        <f t="shared" ref="N17:N80" si="5">IF(E17&lt;&gt;"", (E17-M17)^2, "")</f>
        <v/>
      </c>
      <c r="P17" s="8">
        <f>$P$6+(($P$7-$P$6)/POWER(1+$P$8*EXP(-$P$9*(B17-$P$10)), 1/$P$11))</f>
        <v>1.086179415054221</v>
      </c>
      <c r="Q17" t="str">
        <f>IF(G17&lt;&gt;"", (G17-P17)^2, "")</f>
        <v/>
      </c>
    </row>
    <row r="18" spans="1:17">
      <c r="A18" s="1">
        <f t="shared" ref="A18:A81" si="6">A17+365.25/12</f>
        <v>29282.625</v>
      </c>
      <c r="B18">
        <f t="shared" ref="B18:B81" si="7">B17+1/12</f>
        <v>0.16666666666666666</v>
      </c>
      <c r="C18" t="str">
        <f>IFERROR(AVERAGEIFS('Hard Drives'!$I$5:$I$355,'Hard Drives'!$A$5:$A$355,"&gt;="&amp;Predictions!A17,'Hard Drives'!$A$5:$A$355,"&lt;"&amp;Predictions!A18), "")</f>
        <v/>
      </c>
      <c r="D18" t="str">
        <f t="shared" ref="D18:D81" si="8">IF(C18&lt;&gt;"", (C18-$C$14)^2, "")</f>
        <v/>
      </c>
      <c r="E18" t="str">
        <f>IFERROR(AVERAGEIFS(SSDs!$H$5:$H$100,SSDs!$A$5:$A$100,"&gt;="&amp;Predictions!A17, SSDs!$A$5:$A$100,"&lt;"&amp;Predictions!A18), "")</f>
        <v/>
      </c>
      <c r="F18" t="str">
        <f t="shared" ref="F18:F81" si="9">IF(E18&lt;&gt;"", (E18-$E$14)^2, "")</f>
        <v/>
      </c>
      <c r="G18" t="str">
        <f>IFERROR(AVERAGEIFS(XPoint!$H$5:$H$100,XPoint!$A$5:$A$100,"&gt;="&amp;Predictions!A17, XPoint!$A$5:$A$100,"&lt;"&amp;Predictions!A18), "")</f>
        <v/>
      </c>
      <c r="H18" t="str">
        <f t="shared" ref="H18:H81" si="10">IF(G18&lt;&gt;"", (G18-$G$14)^2, "")</f>
        <v/>
      </c>
      <c r="J18" s="8">
        <f t="shared" si="2"/>
        <v>3.1531292441334946</v>
      </c>
      <c r="K18" t="str">
        <f t="shared" si="3"/>
        <v/>
      </c>
      <c r="M18" s="8">
        <f t="shared" si="4"/>
        <v>2.3283429577554244</v>
      </c>
      <c r="N18" t="str">
        <f t="shared" si="5"/>
        <v/>
      </c>
      <c r="P18" s="8">
        <f t="shared" ref="P18:P81" si="11">$P$6+(($P$7-$P$6)/POWER(1+$P$8*EXP(-$P$9*(B18-$P$10)), 1/$P$11))</f>
        <v>1.086179415054221</v>
      </c>
      <c r="Q18" t="str">
        <f t="shared" ref="Q18:Q81" si="12">IF(G18&lt;&gt;"", (G18-P18)^2, "")</f>
        <v/>
      </c>
    </row>
    <row r="19" spans="1:17">
      <c r="A19" s="1">
        <f t="shared" si="6"/>
        <v>29313.0625</v>
      </c>
      <c r="B19">
        <f t="shared" si="7"/>
        <v>0.25</v>
      </c>
      <c r="C19" t="str">
        <f>IFERROR(AVERAGEIFS('Hard Drives'!$I$5:$I$355,'Hard Drives'!$A$5:$A$355,"&gt;="&amp;Predictions!A18,'Hard Drives'!$A$5:$A$355,"&lt;"&amp;Predictions!A19), "")</f>
        <v/>
      </c>
      <c r="D19" t="str">
        <f t="shared" si="8"/>
        <v/>
      </c>
      <c r="E19" t="str">
        <f>IFERROR(AVERAGEIFS(SSDs!$H$5:$H$100,SSDs!$A$5:$A$100,"&gt;="&amp;Predictions!A18, SSDs!$A$5:$A$100,"&lt;"&amp;Predictions!A19), "")</f>
        <v/>
      </c>
      <c r="F19" t="str">
        <f t="shared" si="9"/>
        <v/>
      </c>
      <c r="G19" t="str">
        <f>IFERROR(AVERAGEIFS(XPoint!$H$5:$H$100,XPoint!$A$5:$A$100,"&gt;="&amp;Predictions!A18, XPoint!$A$5:$A$100,"&lt;"&amp;Predictions!A19), "")</f>
        <v/>
      </c>
      <c r="H19" t="str">
        <f t="shared" si="10"/>
        <v/>
      </c>
      <c r="J19" s="8">
        <f t="shared" si="2"/>
        <v>3.1569171783002909</v>
      </c>
      <c r="K19" t="str">
        <f t="shared" si="3"/>
        <v/>
      </c>
      <c r="M19" s="8">
        <f t="shared" si="4"/>
        <v>2.3315053052997636</v>
      </c>
      <c r="N19" t="str">
        <f t="shared" si="5"/>
        <v/>
      </c>
      <c r="P19" s="8">
        <f t="shared" si="11"/>
        <v>1.086179415054221</v>
      </c>
      <c r="Q19" t="str">
        <f t="shared" si="12"/>
        <v/>
      </c>
    </row>
    <row r="20" spans="1:17">
      <c r="A20" s="1">
        <f t="shared" si="6"/>
        <v>29343.5</v>
      </c>
      <c r="B20">
        <f t="shared" si="7"/>
        <v>0.33333333333333331</v>
      </c>
      <c r="C20" t="str">
        <f>IFERROR(AVERAGEIFS('Hard Drives'!$I$5:$I$355,'Hard Drives'!$A$5:$A$355,"&gt;="&amp;Predictions!A19,'Hard Drives'!$A$5:$A$355,"&lt;"&amp;Predictions!A20), "")</f>
        <v/>
      </c>
      <c r="D20" t="str">
        <f t="shared" si="8"/>
        <v/>
      </c>
      <c r="E20" t="str">
        <f>IFERROR(AVERAGEIFS(SSDs!$H$5:$H$100,SSDs!$A$5:$A$100,"&gt;="&amp;Predictions!A19, SSDs!$A$5:$A$100,"&lt;"&amp;Predictions!A20), "")</f>
        <v/>
      </c>
      <c r="F20" t="str">
        <f t="shared" si="9"/>
        <v/>
      </c>
      <c r="G20" t="str">
        <f>IFERROR(AVERAGEIFS(XPoint!$H$5:$H$100,XPoint!$A$5:$A$100,"&gt;="&amp;Predictions!A19, XPoint!$A$5:$A$100,"&lt;"&amp;Predictions!A20), "")</f>
        <v/>
      </c>
      <c r="H20" t="str">
        <f t="shared" si="10"/>
        <v/>
      </c>
      <c r="J20" s="8">
        <f t="shared" si="2"/>
        <v>3.1607819979358953</v>
      </c>
      <c r="K20" t="str">
        <f t="shared" si="3"/>
        <v/>
      </c>
      <c r="M20" s="8">
        <f t="shared" si="4"/>
        <v>2.334715179473815</v>
      </c>
      <c r="N20" t="str">
        <f t="shared" si="5"/>
        <v/>
      </c>
      <c r="P20" s="8">
        <f t="shared" si="11"/>
        <v>1.086179415054221</v>
      </c>
      <c r="Q20" t="str">
        <f t="shared" si="12"/>
        <v/>
      </c>
    </row>
    <row r="21" spans="1:17">
      <c r="A21" s="1">
        <f t="shared" si="6"/>
        <v>29373.9375</v>
      </c>
      <c r="B21">
        <f t="shared" si="7"/>
        <v>0.41666666666666663</v>
      </c>
      <c r="C21" t="str">
        <f>IFERROR(AVERAGEIFS('Hard Drives'!$I$5:$I$355,'Hard Drives'!$A$5:$A$355,"&gt;="&amp;Predictions!A20,'Hard Drives'!$A$5:$A$355,"&lt;"&amp;Predictions!A21), "")</f>
        <v/>
      </c>
      <c r="D21" t="str">
        <f t="shared" si="8"/>
        <v/>
      </c>
      <c r="E21" t="str">
        <f>IFERROR(AVERAGEIFS(SSDs!$H$5:$H$100,SSDs!$A$5:$A$100,"&gt;="&amp;Predictions!A20, SSDs!$A$5:$A$100,"&lt;"&amp;Predictions!A21), "")</f>
        <v/>
      </c>
      <c r="F21" t="str">
        <f t="shared" si="9"/>
        <v/>
      </c>
      <c r="G21" t="str">
        <f>IFERROR(AVERAGEIFS(XPoint!$H$5:$H$100,XPoint!$A$5:$A$100,"&gt;="&amp;Predictions!A20, XPoint!$A$5:$A$100,"&lt;"&amp;Predictions!A21), "")</f>
        <v/>
      </c>
      <c r="H21" t="str">
        <f t="shared" si="10"/>
        <v/>
      </c>
      <c r="J21" s="8">
        <f t="shared" si="2"/>
        <v>3.1647249512446698</v>
      </c>
      <c r="K21" t="str">
        <f t="shared" si="3"/>
        <v/>
      </c>
      <c r="M21" s="8">
        <f t="shared" si="4"/>
        <v>2.3379731909478916</v>
      </c>
      <c r="N21" t="str">
        <f t="shared" si="5"/>
        <v/>
      </c>
      <c r="P21" s="8">
        <f t="shared" si="11"/>
        <v>1.086179415054221</v>
      </c>
      <c r="Q21" t="str">
        <f t="shared" si="12"/>
        <v/>
      </c>
    </row>
    <row r="22" spans="1:17">
      <c r="A22" s="1">
        <f t="shared" si="6"/>
        <v>29404.375</v>
      </c>
      <c r="B22">
        <f t="shared" si="7"/>
        <v>0.49999999999999994</v>
      </c>
      <c r="C22" t="str">
        <f>IFERROR(AVERAGEIFS('Hard Drives'!$I$5:$I$355,'Hard Drives'!$A$5:$A$355,"&gt;="&amp;Predictions!A21,'Hard Drives'!$A$5:$A$355,"&lt;"&amp;Predictions!A22), "")</f>
        <v/>
      </c>
      <c r="D22" t="str">
        <f t="shared" si="8"/>
        <v/>
      </c>
      <c r="E22" t="str">
        <f>IFERROR(AVERAGEIFS(SSDs!$H$5:$H$100,SSDs!$A$5:$A$100,"&gt;="&amp;Predictions!A21, SSDs!$A$5:$A$100,"&lt;"&amp;Predictions!A22), "")</f>
        <v/>
      </c>
      <c r="F22" t="str">
        <f t="shared" si="9"/>
        <v/>
      </c>
      <c r="G22" t="str">
        <f>IFERROR(AVERAGEIFS(XPoint!$H$5:$H$100,XPoint!$A$5:$A$100,"&gt;="&amp;Predictions!A21, XPoint!$A$5:$A$100,"&lt;"&amp;Predictions!A22), "")</f>
        <v/>
      </c>
      <c r="H22" t="str">
        <f t="shared" si="10"/>
        <v/>
      </c>
      <c r="J22" s="8">
        <f t="shared" si="2"/>
        <v>3.1687472971824255</v>
      </c>
      <c r="K22" t="str">
        <f t="shared" si="3"/>
        <v/>
      </c>
      <c r="M22" s="8">
        <f t="shared" si="4"/>
        <v>2.341279955654056</v>
      </c>
      <c r="N22" t="str">
        <f t="shared" si="5"/>
        <v/>
      </c>
      <c r="P22" s="8">
        <f t="shared" si="11"/>
        <v>1.086179415054221</v>
      </c>
      <c r="Q22" t="str">
        <f t="shared" si="12"/>
        <v/>
      </c>
    </row>
    <row r="23" spans="1:17">
      <c r="A23" s="1">
        <f t="shared" si="6"/>
        <v>29434.8125</v>
      </c>
      <c r="B23">
        <f t="shared" si="7"/>
        <v>0.58333333333333326</v>
      </c>
      <c r="C23">
        <f>IFERROR(AVERAGEIFS('Hard Drives'!$I$5:$I$355,'Hard Drives'!$A$5:$A$355,"&gt;="&amp;Predictions!A22,'Hard Drives'!$A$5:$A$355,"&lt;"&amp;Predictions!A23), "")</f>
        <v>3.2491195928625465</v>
      </c>
      <c r="D23">
        <f t="shared" si="8"/>
        <v>19.712008057402674</v>
      </c>
      <c r="E23" t="str">
        <f>IFERROR(AVERAGEIFS(SSDs!$H$5:$H$100,SSDs!$A$5:$A$100,"&gt;="&amp;Predictions!A22, SSDs!$A$5:$A$100,"&lt;"&amp;Predictions!A23), "")</f>
        <v/>
      </c>
      <c r="F23" t="str">
        <f t="shared" si="9"/>
        <v/>
      </c>
      <c r="G23" t="str">
        <f>IFERROR(AVERAGEIFS(XPoint!$H$5:$H$100,XPoint!$A$5:$A$100,"&gt;="&amp;Predictions!A22, XPoint!$A$5:$A$100,"&lt;"&amp;Predictions!A23), "")</f>
        <v/>
      </c>
      <c r="H23" t="str">
        <f t="shared" si="10"/>
        <v/>
      </c>
      <c r="J23" s="8">
        <f t="shared" si="2"/>
        <v>3.1728503052539629</v>
      </c>
      <c r="K23">
        <f t="shared" si="3"/>
        <v>5.8170042323208342E-3</v>
      </c>
      <c r="M23" s="8">
        <f t="shared" si="4"/>
        <v>2.3446360947654559</v>
      </c>
      <c r="N23" t="str">
        <f t="shared" si="5"/>
        <v/>
      </c>
      <c r="P23" s="8">
        <f t="shared" si="11"/>
        <v>1.086179415054221</v>
      </c>
      <c r="Q23" t="str">
        <f t="shared" si="12"/>
        <v/>
      </c>
    </row>
    <row r="24" spans="1:17">
      <c r="A24" s="1">
        <f t="shared" si="6"/>
        <v>29465.25</v>
      </c>
      <c r="B24">
        <f t="shared" si="7"/>
        <v>0.66666666666666663</v>
      </c>
      <c r="C24" t="str">
        <f>IFERROR(AVERAGEIFS('Hard Drives'!$I$5:$I$355,'Hard Drives'!$A$5:$A$355,"&gt;="&amp;Predictions!A23,'Hard Drives'!$A$5:$A$355,"&lt;"&amp;Predictions!A24), "")</f>
        <v/>
      </c>
      <c r="D24" t="str">
        <f t="shared" si="8"/>
        <v/>
      </c>
      <c r="E24" t="str">
        <f>IFERROR(AVERAGEIFS(SSDs!$H$5:$H$100,SSDs!$A$5:$A$100,"&gt;="&amp;Predictions!A23, SSDs!$A$5:$A$100,"&lt;"&amp;Predictions!A24), "")</f>
        <v/>
      </c>
      <c r="F24" t="str">
        <f t="shared" si="9"/>
        <v/>
      </c>
      <c r="G24" t="str">
        <f>IFERROR(AVERAGEIFS(XPoint!$H$5:$H$100,XPoint!$A$5:$A$100,"&gt;="&amp;Predictions!A23, XPoint!$A$5:$A$100,"&lt;"&amp;Predictions!A24), "")</f>
        <v/>
      </c>
      <c r="H24" t="str">
        <f t="shared" si="10"/>
        <v/>
      </c>
      <c r="J24" s="8">
        <f t="shared" si="2"/>
        <v>3.1770352552998196</v>
      </c>
      <c r="K24" t="str">
        <f t="shared" si="3"/>
        <v/>
      </c>
      <c r="M24" s="8">
        <f t="shared" si="4"/>
        <v>2.3480422346735472</v>
      </c>
      <c r="N24" t="str">
        <f t="shared" si="5"/>
        <v/>
      </c>
      <c r="P24" s="8">
        <f t="shared" si="11"/>
        <v>1.086179415054221</v>
      </c>
      <c r="Q24" t="str">
        <f t="shared" si="12"/>
        <v/>
      </c>
    </row>
    <row r="25" spans="1:17">
      <c r="A25" s="1">
        <f t="shared" si="6"/>
        <v>29495.6875</v>
      </c>
      <c r="B25">
        <f t="shared" si="7"/>
        <v>0.75</v>
      </c>
      <c r="C25" t="str">
        <f>IFERROR(AVERAGEIFS('Hard Drives'!$I$5:$I$355,'Hard Drives'!$A$5:$A$355,"&gt;="&amp;Predictions!A24,'Hard Drives'!$A$5:$A$355,"&lt;"&amp;Predictions!A25), "")</f>
        <v/>
      </c>
      <c r="D25" t="str">
        <f t="shared" si="8"/>
        <v/>
      </c>
      <c r="E25" t="str">
        <f>IFERROR(AVERAGEIFS(SSDs!$H$5:$H$100,SSDs!$A$5:$A$100,"&gt;="&amp;Predictions!A24, SSDs!$A$5:$A$100,"&lt;"&amp;Predictions!A25), "")</f>
        <v/>
      </c>
      <c r="F25" t="str">
        <f t="shared" si="9"/>
        <v/>
      </c>
      <c r="G25" t="str">
        <f>IFERROR(AVERAGEIFS(XPoint!$H$5:$H$100,XPoint!$A$5:$A$100,"&gt;="&amp;Predictions!A24, XPoint!$A$5:$A$100,"&lt;"&amp;Predictions!A25), "")</f>
        <v/>
      </c>
      <c r="H25" t="str">
        <f t="shared" si="10"/>
        <v/>
      </c>
      <c r="J25" s="8">
        <f t="shared" si="2"/>
        <v>3.1813034372720779</v>
      </c>
      <c r="K25" t="str">
        <f t="shared" si="3"/>
        <v/>
      </c>
      <c r="M25" s="8">
        <f t="shared" si="4"/>
        <v>2.3514990069631634</v>
      </c>
      <c r="N25" t="str">
        <f t="shared" si="5"/>
        <v/>
      </c>
      <c r="P25" s="8">
        <f t="shared" si="11"/>
        <v>1.086179415054221</v>
      </c>
      <c r="Q25" t="str">
        <f t="shared" si="12"/>
        <v/>
      </c>
    </row>
    <row r="26" spans="1:17">
      <c r="A26" s="1">
        <f t="shared" si="6"/>
        <v>29526.125</v>
      </c>
      <c r="B26">
        <f t="shared" si="7"/>
        <v>0.83333333333333337</v>
      </c>
      <c r="C26" t="str">
        <f>IFERROR(AVERAGEIFS('Hard Drives'!$I$5:$I$355,'Hard Drives'!$A$5:$A$355,"&gt;="&amp;Predictions!A25,'Hard Drives'!$A$5:$A$355,"&lt;"&amp;Predictions!A26), "")</f>
        <v/>
      </c>
      <c r="D26" t="str">
        <f t="shared" si="8"/>
        <v/>
      </c>
      <c r="E26" t="str">
        <f>IFERROR(AVERAGEIFS(SSDs!$H$5:$H$100,SSDs!$A$5:$A$100,"&gt;="&amp;Predictions!A25, SSDs!$A$5:$A$100,"&lt;"&amp;Predictions!A26), "")</f>
        <v/>
      </c>
      <c r="F26" t="str">
        <f t="shared" si="9"/>
        <v/>
      </c>
      <c r="G26" t="str">
        <f>IFERROR(AVERAGEIFS(XPoint!$H$5:$H$100,XPoint!$A$5:$A$100,"&gt;="&amp;Predictions!A25, XPoint!$A$5:$A$100,"&lt;"&amp;Predictions!A26), "")</f>
        <v/>
      </c>
      <c r="H26" t="str">
        <f t="shared" si="10"/>
        <v/>
      </c>
      <c r="J26" s="8">
        <f t="shared" si="2"/>
        <v>3.1856561509990962</v>
      </c>
      <c r="K26" t="str">
        <f t="shared" si="3"/>
        <v/>
      </c>
      <c r="M26" s="8">
        <f t="shared" si="4"/>
        <v>2.3550070483853838</v>
      </c>
      <c r="N26" t="str">
        <f t="shared" si="5"/>
        <v/>
      </c>
      <c r="P26" s="8">
        <f t="shared" si="11"/>
        <v>1.086179415054221</v>
      </c>
      <c r="Q26" t="str">
        <f t="shared" si="12"/>
        <v/>
      </c>
    </row>
    <row r="27" spans="1:17">
      <c r="A27" s="1">
        <f t="shared" si="6"/>
        <v>29556.5625</v>
      </c>
      <c r="B27">
        <f t="shared" si="7"/>
        <v>0.91666666666666674</v>
      </c>
      <c r="C27" t="str">
        <f>IFERROR(AVERAGEIFS('Hard Drives'!$I$5:$I$355,'Hard Drives'!$A$5:$A$355,"&gt;="&amp;Predictions!A26,'Hard Drives'!$A$5:$A$355,"&lt;"&amp;Predictions!A27), "")</f>
        <v/>
      </c>
      <c r="D27" t="str">
        <f t="shared" si="8"/>
        <v/>
      </c>
      <c r="E27" t="str">
        <f>IFERROR(AVERAGEIFS(SSDs!$H$5:$H$100,SSDs!$A$5:$A$100,"&gt;="&amp;Predictions!A26, SSDs!$A$5:$A$100,"&lt;"&amp;Predictions!A27), "")</f>
        <v/>
      </c>
      <c r="F27" t="str">
        <f t="shared" si="9"/>
        <v/>
      </c>
      <c r="G27" t="str">
        <f>IFERROR(AVERAGEIFS(XPoint!$H$5:$H$100,XPoint!$A$5:$A$100,"&gt;="&amp;Predictions!A26, XPoint!$A$5:$A$100,"&lt;"&amp;Predictions!A27), "")</f>
        <v/>
      </c>
      <c r="H27" t="str">
        <f t="shared" si="10"/>
        <v/>
      </c>
      <c r="J27" s="8">
        <f t="shared" si="2"/>
        <v>3.1900947059390319</v>
      </c>
      <c r="K27" t="str">
        <f t="shared" si="3"/>
        <v/>
      </c>
      <c r="M27" s="8">
        <f t="shared" si="4"/>
        <v>2.358567000828153</v>
      </c>
      <c r="N27" t="str">
        <f t="shared" si="5"/>
        <v/>
      </c>
      <c r="P27" s="8">
        <f t="shared" si="11"/>
        <v>1.086179415054221</v>
      </c>
      <c r="Q27" t="str">
        <f t="shared" si="12"/>
        <v/>
      </c>
    </row>
    <row r="28" spans="1:17">
      <c r="A28" s="1">
        <f t="shared" si="6"/>
        <v>29587</v>
      </c>
      <c r="B28">
        <f t="shared" si="7"/>
        <v>1</v>
      </c>
      <c r="C28" t="str">
        <f>IFERROR(AVERAGEIFS('Hard Drives'!$I$5:$I$355,'Hard Drives'!$A$5:$A$355,"&gt;="&amp;Predictions!A27,'Hard Drives'!$A$5:$A$355,"&lt;"&amp;Predictions!A28), "")</f>
        <v/>
      </c>
      <c r="D28" t="str">
        <f t="shared" si="8"/>
        <v/>
      </c>
      <c r="E28" t="str">
        <f>IFERROR(AVERAGEIFS(SSDs!$H$5:$H$100,SSDs!$A$5:$A$100,"&gt;="&amp;Predictions!A27, SSDs!$A$5:$A$100,"&lt;"&amp;Predictions!A28), "")</f>
        <v/>
      </c>
      <c r="F28" t="str">
        <f t="shared" si="9"/>
        <v/>
      </c>
      <c r="G28" t="str">
        <f>IFERROR(AVERAGEIFS(XPoint!$H$5:$H$100,XPoint!$A$5:$A$100,"&gt;="&amp;Predictions!A27, XPoint!$A$5:$A$100,"&lt;"&amp;Predictions!A28), "")</f>
        <v/>
      </c>
      <c r="H28" t="str">
        <f t="shared" si="10"/>
        <v/>
      </c>
      <c r="J28" s="8">
        <f t="shared" si="2"/>
        <v>3.1946204209220337</v>
      </c>
      <c r="K28" t="str">
        <f t="shared" si="3"/>
        <v/>
      </c>
      <c r="M28" s="8">
        <f t="shared" si="4"/>
        <v>2.3621795112846149</v>
      </c>
      <c r="N28" t="str">
        <f t="shared" si="5"/>
        <v/>
      </c>
      <c r="P28" s="8">
        <f t="shared" si="11"/>
        <v>1.086179415054221</v>
      </c>
      <c r="Q28" t="str">
        <f t="shared" si="12"/>
        <v/>
      </c>
    </row>
    <row r="29" spans="1:17">
      <c r="A29" s="1">
        <f t="shared" si="6"/>
        <v>29617.4375</v>
      </c>
      <c r="B29">
        <f t="shared" si="7"/>
        <v>1.0833333333333333</v>
      </c>
      <c r="C29" t="str">
        <f>IFERROR(AVERAGEIFS('Hard Drives'!$I$5:$I$355,'Hard Drives'!$A$5:$A$355,"&gt;="&amp;Predictions!A28,'Hard Drives'!$A$5:$A$355,"&lt;"&amp;Predictions!A29), "")</f>
        <v/>
      </c>
      <c r="D29" t="str">
        <f t="shared" si="8"/>
        <v/>
      </c>
      <c r="E29" t="str">
        <f>IFERROR(AVERAGEIFS(SSDs!$H$5:$H$100,SSDs!$A$5:$A$100,"&gt;="&amp;Predictions!A28, SSDs!$A$5:$A$100,"&lt;"&amp;Predictions!A29), "")</f>
        <v/>
      </c>
      <c r="F29" t="str">
        <f t="shared" si="9"/>
        <v/>
      </c>
      <c r="G29" t="str">
        <f>IFERROR(AVERAGEIFS(XPoint!$H$5:$H$100,XPoint!$A$5:$A$100,"&gt;="&amp;Predictions!A28, XPoint!$A$5:$A$100,"&lt;"&amp;Predictions!A29), "")</f>
        <v/>
      </c>
      <c r="H29" t="str">
        <f t="shared" si="10"/>
        <v/>
      </c>
      <c r="J29" s="8">
        <f t="shared" si="2"/>
        <v>3.1992346238809777</v>
      </c>
      <c r="K29" t="str">
        <f t="shared" si="3"/>
        <v/>
      </c>
      <c r="M29" s="8">
        <f t="shared" si="4"/>
        <v>2.3658452318191054</v>
      </c>
      <c r="N29" t="str">
        <f t="shared" si="5"/>
        <v/>
      </c>
      <c r="P29" s="8">
        <f t="shared" si="11"/>
        <v>1.086179415054221</v>
      </c>
      <c r="Q29" t="str">
        <f t="shared" si="12"/>
        <v/>
      </c>
    </row>
    <row r="30" spans="1:17">
      <c r="A30" s="1">
        <f t="shared" si="6"/>
        <v>29647.875</v>
      </c>
      <c r="B30">
        <f t="shared" si="7"/>
        <v>1.1666666666666665</v>
      </c>
      <c r="C30" t="str">
        <f>IFERROR(AVERAGEIFS('Hard Drives'!$I$5:$I$355,'Hard Drives'!$A$5:$A$355,"&gt;="&amp;Predictions!A29,'Hard Drives'!$A$5:$A$355,"&lt;"&amp;Predictions!A30), "")</f>
        <v/>
      </c>
      <c r="D30" t="str">
        <f t="shared" si="8"/>
        <v/>
      </c>
      <c r="E30" t="str">
        <f>IFERROR(AVERAGEIFS(SSDs!$H$5:$H$100,SSDs!$A$5:$A$100,"&gt;="&amp;Predictions!A29, SSDs!$A$5:$A$100,"&lt;"&amp;Predictions!A30), "")</f>
        <v/>
      </c>
      <c r="F30" t="str">
        <f t="shared" si="9"/>
        <v/>
      </c>
      <c r="G30" t="str">
        <f>IFERROR(AVERAGEIFS(XPoint!$H$5:$H$100,XPoint!$A$5:$A$100,"&gt;="&amp;Predictions!A29, XPoint!$A$5:$A$100,"&lt;"&amp;Predictions!A30), "")</f>
        <v/>
      </c>
      <c r="H30" t="str">
        <f t="shared" si="10"/>
        <v/>
      </c>
      <c r="J30" s="8">
        <f t="shared" si="2"/>
        <v>3.2039386515706445</v>
      </c>
      <c r="K30" t="str">
        <f t="shared" si="3"/>
        <v/>
      </c>
      <c r="M30" s="8">
        <f t="shared" si="4"/>
        <v>2.3695648195307646</v>
      </c>
      <c r="N30" t="str">
        <f t="shared" si="5"/>
        <v/>
      </c>
      <c r="P30" s="8">
        <f t="shared" si="11"/>
        <v>1.086179415054221</v>
      </c>
      <c r="Q30" t="str">
        <f t="shared" si="12"/>
        <v/>
      </c>
    </row>
    <row r="31" spans="1:17">
      <c r="A31" s="1">
        <f t="shared" si="6"/>
        <v>29678.3125</v>
      </c>
      <c r="B31">
        <f t="shared" si="7"/>
        <v>1.2499999999999998</v>
      </c>
      <c r="C31" t="str">
        <f>IFERROR(AVERAGEIFS('Hard Drives'!$I$5:$I$355,'Hard Drives'!$A$5:$A$355,"&gt;="&amp;Predictions!A30,'Hard Drives'!$A$5:$A$355,"&lt;"&amp;Predictions!A31), "")</f>
        <v/>
      </c>
      <c r="D31" t="str">
        <f t="shared" si="8"/>
        <v/>
      </c>
      <c r="E31" t="str">
        <f>IFERROR(AVERAGEIFS(SSDs!$H$5:$H$100,SSDs!$A$5:$A$100,"&gt;="&amp;Predictions!A30, SSDs!$A$5:$A$100,"&lt;"&amp;Predictions!A31), "")</f>
        <v/>
      </c>
      <c r="F31" t="str">
        <f t="shared" si="9"/>
        <v/>
      </c>
      <c r="G31" t="str">
        <f>IFERROR(AVERAGEIFS(XPoint!$H$5:$H$100,XPoint!$A$5:$A$100,"&gt;="&amp;Predictions!A30, XPoint!$A$5:$A$100,"&lt;"&amp;Predictions!A31), "")</f>
        <v/>
      </c>
      <c r="H31" t="str">
        <f t="shared" si="10"/>
        <v/>
      </c>
      <c r="J31" s="8">
        <f t="shared" si="2"/>
        <v>3.2087338492752293</v>
      </c>
      <c r="K31" t="str">
        <f t="shared" si="3"/>
        <v/>
      </c>
      <c r="M31" s="8">
        <f t="shared" si="4"/>
        <v>2.3733389365147244</v>
      </c>
      <c r="N31" t="str">
        <f t="shared" si="5"/>
        <v/>
      </c>
      <c r="P31" s="8">
        <f t="shared" si="11"/>
        <v>1.086179415054221</v>
      </c>
      <c r="Q31" t="str">
        <f t="shared" si="12"/>
        <v/>
      </c>
    </row>
    <row r="32" spans="1:17">
      <c r="A32" s="1">
        <f t="shared" si="6"/>
        <v>29708.75</v>
      </c>
      <c r="B32">
        <f t="shared" si="7"/>
        <v>1.333333333333333</v>
      </c>
      <c r="C32" t="str">
        <f>IFERROR(AVERAGEIFS('Hard Drives'!$I$5:$I$355,'Hard Drives'!$A$5:$A$355,"&gt;="&amp;Predictions!A31,'Hard Drives'!$A$5:$A$355,"&lt;"&amp;Predictions!A32), "")</f>
        <v/>
      </c>
      <c r="D32" t="str">
        <f t="shared" si="8"/>
        <v/>
      </c>
      <c r="E32" t="str">
        <f>IFERROR(AVERAGEIFS(SSDs!$H$5:$H$100,SSDs!$A$5:$A$100,"&gt;="&amp;Predictions!A31, SSDs!$A$5:$A$100,"&lt;"&amp;Predictions!A32), "")</f>
        <v/>
      </c>
      <c r="F32" t="str">
        <f t="shared" si="9"/>
        <v/>
      </c>
      <c r="G32" t="str">
        <f>IFERROR(AVERAGEIFS(XPoint!$H$5:$H$100,XPoint!$A$5:$A$100,"&gt;="&amp;Predictions!A31, XPoint!$A$5:$A$100,"&lt;"&amp;Predictions!A32), "")</f>
        <v/>
      </c>
      <c r="H32" t="str">
        <f t="shared" si="10"/>
        <v/>
      </c>
      <c r="J32" s="8">
        <f t="shared" si="2"/>
        <v>3.213621570504086</v>
      </c>
      <c r="K32" t="str">
        <f t="shared" si="3"/>
        <v/>
      </c>
      <c r="M32" s="8">
        <f t="shared" si="4"/>
        <v>2.3771682498208215</v>
      </c>
      <c r="N32" t="str">
        <f t="shared" si="5"/>
        <v/>
      </c>
      <c r="P32" s="8">
        <f t="shared" si="11"/>
        <v>1.086179415054221</v>
      </c>
      <c r="Q32" t="str">
        <f t="shared" si="12"/>
        <v/>
      </c>
    </row>
    <row r="33" spans="1:17">
      <c r="A33" s="1">
        <f t="shared" si="6"/>
        <v>29739.1875</v>
      </c>
      <c r="B33">
        <f t="shared" si="7"/>
        <v>1.4166666666666663</v>
      </c>
      <c r="C33" t="str">
        <f>IFERROR(AVERAGEIFS('Hard Drives'!$I$5:$I$355,'Hard Drives'!$A$5:$A$355,"&gt;="&amp;Predictions!A32,'Hard Drives'!$A$5:$A$355,"&lt;"&amp;Predictions!A33), "")</f>
        <v/>
      </c>
      <c r="D33" t="str">
        <f t="shared" si="8"/>
        <v/>
      </c>
      <c r="E33" t="str">
        <f>IFERROR(AVERAGEIFS(SSDs!$H$5:$H$100,SSDs!$A$5:$A$100,"&gt;="&amp;Predictions!A32, SSDs!$A$5:$A$100,"&lt;"&amp;Predictions!A33), "")</f>
        <v/>
      </c>
      <c r="F33" t="str">
        <f t="shared" si="9"/>
        <v/>
      </c>
      <c r="G33" t="str">
        <f>IFERROR(AVERAGEIFS(XPoint!$H$5:$H$100,XPoint!$A$5:$A$100,"&gt;="&amp;Predictions!A32, XPoint!$A$5:$A$100,"&lt;"&amp;Predictions!A33), "")</f>
        <v/>
      </c>
      <c r="H33" t="str">
        <f t="shared" si="10"/>
        <v/>
      </c>
      <c r="J33" s="8">
        <f t="shared" si="2"/>
        <v>3.2186031766756291</v>
      </c>
      <c r="K33" t="str">
        <f t="shared" si="3"/>
        <v/>
      </c>
      <c r="M33" s="8">
        <f t="shared" si="4"/>
        <v>2.381053431409796</v>
      </c>
      <c r="N33" t="str">
        <f t="shared" si="5"/>
        <v/>
      </c>
      <c r="P33" s="8">
        <f t="shared" si="11"/>
        <v>1.086179415054221</v>
      </c>
      <c r="Q33" t="str">
        <f t="shared" si="12"/>
        <v/>
      </c>
    </row>
    <row r="34" spans="1:17">
      <c r="A34" s="1">
        <f t="shared" si="6"/>
        <v>29769.625</v>
      </c>
      <c r="B34">
        <f t="shared" si="7"/>
        <v>1.4999999999999996</v>
      </c>
      <c r="C34" t="str">
        <f>IFERROR(AVERAGEIFS('Hard Drives'!$I$5:$I$355,'Hard Drives'!$A$5:$A$355,"&gt;="&amp;Predictions!A33,'Hard Drives'!$A$5:$A$355,"&lt;"&amp;Predictions!A34), "")</f>
        <v/>
      </c>
      <c r="D34" t="str">
        <f t="shared" si="8"/>
        <v/>
      </c>
      <c r="E34" t="str">
        <f>IFERROR(AVERAGEIFS(SSDs!$H$5:$H$100,SSDs!$A$5:$A$100,"&gt;="&amp;Predictions!A33, SSDs!$A$5:$A$100,"&lt;"&amp;Predictions!A34), "")</f>
        <v/>
      </c>
      <c r="F34" t="str">
        <f t="shared" si="9"/>
        <v/>
      </c>
      <c r="G34" t="str">
        <f>IFERROR(AVERAGEIFS(XPoint!$H$5:$H$100,XPoint!$A$5:$A$100,"&gt;="&amp;Predictions!A33, XPoint!$A$5:$A$100,"&lt;"&amp;Predictions!A34), "")</f>
        <v/>
      </c>
      <c r="H34" t="str">
        <f t="shared" si="10"/>
        <v/>
      </c>
      <c r="J34" s="8">
        <f t="shared" si="2"/>
        <v>3.2236800367893013</v>
      </c>
      <c r="K34" t="str">
        <f t="shared" si="3"/>
        <v/>
      </c>
      <c r="M34" s="8">
        <f t="shared" si="4"/>
        <v>2.3849951581069253</v>
      </c>
      <c r="N34" t="str">
        <f t="shared" si="5"/>
        <v/>
      </c>
      <c r="P34" s="8">
        <f t="shared" si="11"/>
        <v>1.086179415054221</v>
      </c>
      <c r="Q34" t="str">
        <f t="shared" si="12"/>
        <v/>
      </c>
    </row>
    <row r="35" spans="1:17">
      <c r="A35" s="1">
        <f t="shared" si="6"/>
        <v>29800.0625</v>
      </c>
      <c r="B35">
        <f t="shared" si="7"/>
        <v>1.5833333333333328</v>
      </c>
      <c r="C35" t="str">
        <f>IFERROR(AVERAGEIFS('Hard Drives'!$I$5:$I$355,'Hard Drives'!$A$5:$A$355,"&gt;="&amp;Predictions!A34,'Hard Drives'!$A$5:$A$355,"&lt;"&amp;Predictions!A35), "")</f>
        <v/>
      </c>
      <c r="D35" t="str">
        <f t="shared" si="8"/>
        <v/>
      </c>
      <c r="E35" t="str">
        <f>IFERROR(AVERAGEIFS(SSDs!$H$5:$H$100,SSDs!$A$5:$A$100,"&gt;="&amp;Predictions!A34, SSDs!$A$5:$A$100,"&lt;"&amp;Predictions!A35), "")</f>
        <v/>
      </c>
      <c r="F35" t="str">
        <f t="shared" si="9"/>
        <v/>
      </c>
      <c r="G35" t="str">
        <f>IFERROR(AVERAGEIFS(XPoint!$H$5:$H$100,XPoint!$A$5:$A$100,"&gt;="&amp;Predictions!A34, XPoint!$A$5:$A$100,"&lt;"&amp;Predictions!A35), "")</f>
        <v/>
      </c>
      <c r="H35" t="str">
        <f t="shared" si="10"/>
        <v/>
      </c>
      <c r="J35" s="8">
        <f t="shared" si="2"/>
        <v>3.2288535270855454</v>
      </c>
      <c r="K35" t="str">
        <f t="shared" si="3"/>
        <v/>
      </c>
      <c r="M35" s="8">
        <f t="shared" si="4"/>
        <v>2.3889941115530569</v>
      </c>
      <c r="N35" t="str">
        <f t="shared" si="5"/>
        <v/>
      </c>
      <c r="P35" s="8">
        <f t="shared" si="11"/>
        <v>1.086179415054221</v>
      </c>
      <c r="Q35" t="str">
        <f t="shared" si="12"/>
        <v/>
      </c>
    </row>
    <row r="36" spans="1:17">
      <c r="A36" s="1">
        <f t="shared" si="6"/>
        <v>29830.5</v>
      </c>
      <c r="B36">
        <f t="shared" si="7"/>
        <v>1.6666666666666661</v>
      </c>
      <c r="C36" t="str">
        <f>IFERROR(AVERAGEIFS('Hard Drives'!$I$5:$I$355,'Hard Drives'!$A$5:$A$355,"&gt;="&amp;Predictions!A35,'Hard Drives'!$A$5:$A$355,"&lt;"&amp;Predictions!A36), "")</f>
        <v/>
      </c>
      <c r="D36" t="str">
        <f t="shared" si="8"/>
        <v/>
      </c>
      <c r="E36" t="str">
        <f>IFERROR(AVERAGEIFS(SSDs!$H$5:$H$100,SSDs!$A$5:$A$100,"&gt;="&amp;Predictions!A35, SSDs!$A$5:$A$100,"&lt;"&amp;Predictions!A36), "")</f>
        <v/>
      </c>
      <c r="F36" t="str">
        <f t="shared" si="9"/>
        <v/>
      </c>
      <c r="G36" t="str">
        <f>IFERROR(AVERAGEIFS(XPoint!$H$5:$H$100,XPoint!$A$5:$A$100,"&gt;="&amp;Predictions!A35, XPoint!$A$5:$A$100,"&lt;"&amp;Predictions!A36), "")</f>
        <v/>
      </c>
      <c r="H36" t="str">
        <f t="shared" si="10"/>
        <v/>
      </c>
      <c r="J36" s="8">
        <f t="shared" si="2"/>
        <v>3.234125030693717</v>
      </c>
      <c r="K36" t="str">
        <f t="shared" si="3"/>
        <v/>
      </c>
      <c r="M36" s="8">
        <f t="shared" si="4"/>
        <v>2.3930509781529841</v>
      </c>
      <c r="N36" t="str">
        <f t="shared" si="5"/>
        <v/>
      </c>
      <c r="P36" s="8">
        <f t="shared" si="11"/>
        <v>1.086179415054221</v>
      </c>
      <c r="Q36" t="str">
        <f t="shared" si="12"/>
        <v/>
      </c>
    </row>
    <row r="37" spans="1:17">
      <c r="A37" s="1">
        <f t="shared" si="6"/>
        <v>29860.9375</v>
      </c>
      <c r="B37">
        <f t="shared" si="7"/>
        <v>1.7499999999999993</v>
      </c>
      <c r="C37">
        <f>IFERROR(AVERAGEIFS('Hard Drives'!$I$5:$I$355,'Hard Drives'!$A$5:$A$355,"&gt;="&amp;Predictions!A36,'Hard Drives'!$A$5:$A$355,"&lt;"&amp;Predictions!A37), "")</f>
        <v>2.8232878766757432</v>
      </c>
      <c r="D37">
        <f t="shared" si="8"/>
        <v>23.674573664468635</v>
      </c>
      <c r="E37" t="str">
        <f>IFERROR(AVERAGEIFS(SSDs!$H$5:$H$100,SSDs!$A$5:$A$100,"&gt;="&amp;Predictions!A36, SSDs!$A$5:$A$100,"&lt;"&amp;Predictions!A37), "")</f>
        <v/>
      </c>
      <c r="F37" t="str">
        <f t="shared" si="9"/>
        <v/>
      </c>
      <c r="G37" t="str">
        <f>IFERROR(AVERAGEIFS(XPoint!$H$5:$H$100,XPoint!$A$5:$A$100,"&gt;="&amp;Predictions!A36, XPoint!$A$5:$A$100,"&lt;"&amp;Predictions!A37), "")</f>
        <v/>
      </c>
      <c r="H37" t="str">
        <f t="shared" si="10"/>
        <v/>
      </c>
      <c r="J37" s="8">
        <f t="shared" si="2"/>
        <v>3.2394959372678911</v>
      </c>
      <c r="K37">
        <f t="shared" si="3"/>
        <v>0.17322914970187703</v>
      </c>
      <c r="M37" s="8">
        <f t="shared" si="4"/>
        <v>2.3971664490211326</v>
      </c>
      <c r="N37" t="str">
        <f t="shared" si="5"/>
        <v/>
      </c>
      <c r="P37" s="8">
        <f t="shared" si="11"/>
        <v>1.086179415054221</v>
      </c>
      <c r="Q37" t="str">
        <f t="shared" si="12"/>
        <v/>
      </c>
    </row>
    <row r="38" spans="1:17">
      <c r="A38" s="1">
        <f t="shared" si="6"/>
        <v>29891.375</v>
      </c>
      <c r="B38">
        <f t="shared" si="7"/>
        <v>1.8333333333333326</v>
      </c>
      <c r="C38" t="str">
        <f>IFERROR(AVERAGEIFS('Hard Drives'!$I$5:$I$355,'Hard Drives'!$A$5:$A$355,"&gt;="&amp;Predictions!A37,'Hard Drives'!$A$5:$A$355,"&lt;"&amp;Predictions!A38), "")</f>
        <v/>
      </c>
      <c r="D38" t="str">
        <f t="shared" si="8"/>
        <v/>
      </c>
      <c r="E38" t="str">
        <f>IFERROR(AVERAGEIFS(SSDs!$H$5:$H$100,SSDs!$A$5:$A$100,"&gt;="&amp;Predictions!A37, SSDs!$A$5:$A$100,"&lt;"&amp;Predictions!A38), "")</f>
        <v/>
      </c>
      <c r="F38" t="str">
        <f t="shared" si="9"/>
        <v/>
      </c>
      <c r="G38" t="str">
        <f>IFERROR(AVERAGEIFS(XPoint!$H$5:$H$100,XPoint!$A$5:$A$100,"&gt;="&amp;Predictions!A37, XPoint!$A$5:$A$100,"&lt;"&amp;Predictions!A38), "")</f>
        <v/>
      </c>
      <c r="H38" t="str">
        <f t="shared" si="10"/>
        <v/>
      </c>
      <c r="J38" s="8">
        <f t="shared" si="2"/>
        <v>3.2449676426105132</v>
      </c>
      <c r="K38" t="str">
        <f t="shared" si="3"/>
        <v/>
      </c>
      <c r="M38" s="8">
        <f t="shared" si="4"/>
        <v>2.4013412199245039</v>
      </c>
      <c r="N38" t="str">
        <f t="shared" si="5"/>
        <v/>
      </c>
      <c r="P38" s="8">
        <f t="shared" si="11"/>
        <v>1.086179415054221</v>
      </c>
      <c r="Q38" t="str">
        <f t="shared" si="12"/>
        <v/>
      </c>
    </row>
    <row r="39" spans="1:17">
      <c r="A39" s="1">
        <f t="shared" si="6"/>
        <v>29921.8125</v>
      </c>
      <c r="B39">
        <f t="shared" si="7"/>
        <v>1.9166666666666659</v>
      </c>
      <c r="C39">
        <f>IFERROR(AVERAGEIFS('Hard Drives'!$I$5:$I$355,'Hard Drives'!$A$5:$A$355,"&gt;="&amp;Predictions!A38,'Hard Drives'!$A$5:$A$355,"&lt;"&amp;Predictions!A39), "")</f>
        <v>3.139230678181542</v>
      </c>
      <c r="D39">
        <f t="shared" si="8"/>
        <v>20.699857792354159</v>
      </c>
      <c r="E39" t="str">
        <f>IFERROR(AVERAGEIFS(SSDs!$H$5:$H$100,SSDs!$A$5:$A$100,"&gt;="&amp;Predictions!A38, SSDs!$A$5:$A$100,"&lt;"&amp;Predictions!A39), "")</f>
        <v/>
      </c>
      <c r="F39" t="str">
        <f t="shared" si="9"/>
        <v/>
      </c>
      <c r="G39" t="str">
        <f>IFERROR(AVERAGEIFS(XPoint!$H$5:$H$100,XPoint!$A$5:$A$100,"&gt;="&amp;Predictions!A38, XPoint!$A$5:$A$100,"&lt;"&amp;Predictions!A39), "")</f>
        <v/>
      </c>
      <c r="H39" t="str">
        <f t="shared" si="10"/>
        <v/>
      </c>
      <c r="J39" s="8">
        <f t="shared" si="2"/>
        <v>3.2505415482838722</v>
      </c>
      <c r="K39">
        <f t="shared" si="3"/>
        <v>1.2390109802937829E-2</v>
      </c>
      <c r="M39" s="8">
        <f t="shared" si="4"/>
        <v>2.4055759912228409</v>
      </c>
      <c r="N39" t="str">
        <f t="shared" si="5"/>
        <v/>
      </c>
      <c r="P39" s="8">
        <f t="shared" si="11"/>
        <v>1.086179415054221</v>
      </c>
      <c r="Q39" t="str">
        <f t="shared" si="12"/>
        <v/>
      </c>
    </row>
    <row r="40" spans="1:17">
      <c r="A40" s="1">
        <f t="shared" si="6"/>
        <v>29952.25</v>
      </c>
      <c r="B40">
        <f t="shared" si="7"/>
        <v>1.9999999999999991</v>
      </c>
      <c r="C40">
        <f>IFERROR(AVERAGEIFS('Hard Drives'!$I$5:$I$355,'Hard Drives'!$A$5:$A$355,"&gt;="&amp;Predictions!A39,'Hard Drives'!$A$5:$A$355,"&lt;"&amp;Predictions!A40), "")</f>
        <v>3.2901900026886195</v>
      </c>
      <c r="D40">
        <f t="shared" si="8"/>
        <v>19.349004322623692</v>
      </c>
      <c r="E40" t="str">
        <f>IFERROR(AVERAGEIFS(SSDs!$H$5:$H$100,SSDs!$A$5:$A$100,"&gt;="&amp;Predictions!A39, SSDs!$A$5:$A$100,"&lt;"&amp;Predictions!A40), "")</f>
        <v/>
      </c>
      <c r="F40" t="str">
        <f t="shared" si="9"/>
        <v/>
      </c>
      <c r="G40" t="str">
        <f>IFERROR(AVERAGEIFS(XPoint!$H$5:$H$100,XPoint!$A$5:$A$100,"&gt;="&amp;Predictions!A39, XPoint!$A$5:$A$100,"&lt;"&amp;Predictions!A40), "")</f>
        <v/>
      </c>
      <c r="H40" t="str">
        <f t="shared" si="10"/>
        <v/>
      </c>
      <c r="J40" s="8">
        <f t="shared" si="2"/>
        <v>3.256219061209376</v>
      </c>
      <c r="K40">
        <f t="shared" si="3"/>
        <v>1.1540248649861873E-3</v>
      </c>
      <c r="M40" s="8">
        <f t="shared" si="4"/>
        <v>2.4098714678059658</v>
      </c>
      <c r="N40" t="str">
        <f t="shared" si="5"/>
        <v/>
      </c>
      <c r="P40" s="8">
        <f t="shared" si="11"/>
        <v>1.086179415054221</v>
      </c>
      <c r="Q40" t="str">
        <f t="shared" si="12"/>
        <v/>
      </c>
    </row>
    <row r="41" spans="1:17">
      <c r="A41" s="1">
        <f t="shared" si="6"/>
        <v>29982.6875</v>
      </c>
      <c r="B41">
        <f t="shared" si="7"/>
        <v>2.0833333333333326</v>
      </c>
      <c r="C41" t="str">
        <f>IFERROR(AVERAGEIFS('Hard Drives'!$I$5:$I$355,'Hard Drives'!$A$5:$A$355,"&gt;="&amp;Predictions!A40,'Hard Drives'!$A$5:$A$355,"&lt;"&amp;Predictions!A41), "")</f>
        <v/>
      </c>
      <c r="D41" t="str">
        <f t="shared" si="8"/>
        <v/>
      </c>
      <c r="E41" t="str">
        <f>IFERROR(AVERAGEIFS(SSDs!$H$5:$H$100,SSDs!$A$5:$A$100,"&gt;="&amp;Predictions!A40, SSDs!$A$5:$A$100,"&lt;"&amp;Predictions!A41), "")</f>
        <v/>
      </c>
      <c r="F41" t="str">
        <f t="shared" si="9"/>
        <v/>
      </c>
      <c r="G41" t="str">
        <f>IFERROR(AVERAGEIFS(XPoint!$H$5:$H$100,XPoint!$A$5:$A$100,"&gt;="&amp;Predictions!A40, XPoint!$A$5:$A$100,"&lt;"&amp;Predictions!A41), "")</f>
        <v/>
      </c>
      <c r="H41" t="str">
        <f t="shared" si="10"/>
        <v/>
      </c>
      <c r="J41" s="8">
        <f t="shared" si="2"/>
        <v>3.2620015932546105</v>
      </c>
      <c r="K41" t="str">
        <f t="shared" si="3"/>
        <v/>
      </c>
      <c r="M41" s="8">
        <f t="shared" si="4"/>
        <v>2.4142283590282494</v>
      </c>
      <c r="N41" t="str">
        <f t="shared" si="5"/>
        <v/>
      </c>
      <c r="P41" s="8">
        <f t="shared" si="11"/>
        <v>1.086179415054221</v>
      </c>
      <c r="Q41" t="str">
        <f t="shared" si="12"/>
        <v/>
      </c>
    </row>
    <row r="42" spans="1:17">
      <c r="A42" s="1">
        <f t="shared" si="6"/>
        <v>30013.125</v>
      </c>
      <c r="B42">
        <f t="shared" si="7"/>
        <v>2.1666666666666661</v>
      </c>
      <c r="C42" t="str">
        <f>IFERROR(AVERAGEIFS('Hard Drives'!$I$5:$I$355,'Hard Drives'!$A$5:$A$355,"&gt;="&amp;Predictions!A41,'Hard Drives'!$A$5:$A$355,"&lt;"&amp;Predictions!A42), "")</f>
        <v/>
      </c>
      <c r="D42" t="str">
        <f t="shared" si="8"/>
        <v/>
      </c>
      <c r="E42" t="str">
        <f>IFERROR(AVERAGEIFS(SSDs!$H$5:$H$100,SSDs!$A$5:$A$100,"&gt;="&amp;Predictions!A41, SSDs!$A$5:$A$100,"&lt;"&amp;Predictions!A42), "")</f>
        <v/>
      </c>
      <c r="F42" t="str">
        <f t="shared" si="9"/>
        <v/>
      </c>
      <c r="G42" t="str">
        <f>IFERROR(AVERAGEIFS(XPoint!$H$5:$H$100,XPoint!$A$5:$A$100,"&gt;="&amp;Predictions!A41, XPoint!$A$5:$A$100,"&lt;"&amp;Predictions!A42), "")</f>
        <v/>
      </c>
      <c r="H42" t="str">
        <f t="shared" si="10"/>
        <v/>
      </c>
      <c r="J42" s="8">
        <f t="shared" si="2"/>
        <v>3.2678905608081967</v>
      </c>
      <c r="K42" t="str">
        <f t="shared" si="3"/>
        <v/>
      </c>
      <c r="M42" s="8">
        <f t="shared" si="4"/>
        <v>2.4186473786401725</v>
      </c>
      <c r="N42" t="str">
        <f t="shared" si="5"/>
        <v/>
      </c>
      <c r="P42" s="8">
        <f t="shared" si="11"/>
        <v>1.086179415054221</v>
      </c>
      <c r="Q42" t="str">
        <f t="shared" si="12"/>
        <v/>
      </c>
    </row>
    <row r="43" spans="1:17">
      <c r="A43" s="1">
        <f t="shared" si="6"/>
        <v>30043.5625</v>
      </c>
      <c r="B43">
        <f t="shared" si="7"/>
        <v>2.2499999999999996</v>
      </c>
      <c r="C43" t="str">
        <f>IFERROR(AVERAGEIFS('Hard Drives'!$I$5:$I$355,'Hard Drives'!$A$5:$A$355,"&gt;="&amp;Predictions!A42,'Hard Drives'!$A$5:$A$355,"&lt;"&amp;Predictions!A43), "")</f>
        <v/>
      </c>
      <c r="D43" t="str">
        <f t="shared" si="8"/>
        <v/>
      </c>
      <c r="E43" t="str">
        <f>IFERROR(AVERAGEIFS(SSDs!$H$5:$H$100,SSDs!$A$5:$A$100,"&gt;="&amp;Predictions!A42, SSDs!$A$5:$A$100,"&lt;"&amp;Predictions!A43), "")</f>
        <v/>
      </c>
      <c r="F43" t="str">
        <f t="shared" si="9"/>
        <v/>
      </c>
      <c r="G43" t="str">
        <f>IFERROR(AVERAGEIFS(XPoint!$H$5:$H$100,XPoint!$A$5:$A$100,"&gt;="&amp;Predictions!A42, XPoint!$A$5:$A$100,"&lt;"&amp;Predictions!A43), "")</f>
        <v/>
      </c>
      <c r="H43" t="str">
        <f t="shared" si="10"/>
        <v/>
      </c>
      <c r="J43" s="8">
        <f t="shared" si="2"/>
        <v>3.2738873843424532</v>
      </c>
      <c r="K43" t="str">
        <f t="shared" si="3"/>
        <v/>
      </c>
      <c r="M43" s="8">
        <f t="shared" si="4"/>
        <v>2.4231292447169341</v>
      </c>
      <c r="N43" t="str">
        <f t="shared" si="5"/>
        <v/>
      </c>
      <c r="P43" s="8">
        <f t="shared" si="11"/>
        <v>1.086179415054221</v>
      </c>
      <c r="Q43" t="str">
        <f t="shared" si="12"/>
        <v/>
      </c>
    </row>
    <row r="44" spans="1:17">
      <c r="A44" s="1">
        <f t="shared" si="6"/>
        <v>30074</v>
      </c>
      <c r="B44">
        <f t="shared" si="7"/>
        <v>2.333333333333333</v>
      </c>
      <c r="C44" t="str">
        <f>IFERROR(AVERAGEIFS('Hard Drives'!$I$5:$I$355,'Hard Drives'!$A$5:$A$355,"&gt;="&amp;Predictions!A43,'Hard Drives'!$A$5:$A$355,"&lt;"&amp;Predictions!A44), "")</f>
        <v/>
      </c>
      <c r="D44" t="str">
        <f t="shared" si="8"/>
        <v/>
      </c>
      <c r="E44" t="str">
        <f>IFERROR(AVERAGEIFS(SSDs!$H$5:$H$100,SSDs!$A$5:$A$100,"&gt;="&amp;Predictions!A43, SSDs!$A$5:$A$100,"&lt;"&amp;Predictions!A44), "")</f>
        <v/>
      </c>
      <c r="F44" t="str">
        <f t="shared" si="9"/>
        <v/>
      </c>
      <c r="G44" t="str">
        <f>IFERROR(AVERAGEIFS(XPoint!$H$5:$H$100,XPoint!$A$5:$A$100,"&gt;="&amp;Predictions!A43, XPoint!$A$5:$A$100,"&lt;"&amp;Predictions!A44), "")</f>
        <v/>
      </c>
      <c r="H44" t="str">
        <f t="shared" si="10"/>
        <v/>
      </c>
      <c r="J44" s="8">
        <f t="shared" si="2"/>
        <v>3.279993487963889</v>
      </c>
      <c r="K44" t="str">
        <f t="shared" si="3"/>
        <v/>
      </c>
      <c r="M44" s="8">
        <f t="shared" si="4"/>
        <v>2.4276746795840687</v>
      </c>
      <c r="N44" t="str">
        <f t="shared" si="5"/>
        <v/>
      </c>
      <c r="P44" s="8">
        <f t="shared" si="11"/>
        <v>1.086179415054221</v>
      </c>
      <c r="Q44" t="str">
        <f t="shared" si="12"/>
        <v/>
      </c>
    </row>
    <row r="45" spans="1:17">
      <c r="A45" s="1">
        <f t="shared" si="6"/>
        <v>30104.4375</v>
      </c>
      <c r="B45">
        <f t="shared" si="7"/>
        <v>2.4166666666666665</v>
      </c>
      <c r="C45" t="str">
        <f>IFERROR(AVERAGEIFS('Hard Drives'!$I$5:$I$355,'Hard Drives'!$A$5:$A$355,"&gt;="&amp;Predictions!A44,'Hard Drives'!$A$5:$A$355,"&lt;"&amp;Predictions!A45), "")</f>
        <v/>
      </c>
      <c r="D45" t="str">
        <f t="shared" si="8"/>
        <v/>
      </c>
      <c r="E45" t="str">
        <f>IFERROR(AVERAGEIFS(SSDs!$H$5:$H$100,SSDs!$A$5:$A$100,"&gt;="&amp;Predictions!A44, SSDs!$A$5:$A$100,"&lt;"&amp;Predictions!A45), "")</f>
        <v/>
      </c>
      <c r="F45" t="str">
        <f t="shared" si="9"/>
        <v/>
      </c>
      <c r="G45" t="str">
        <f>IFERROR(AVERAGEIFS(XPoint!$H$5:$H$100,XPoint!$A$5:$A$100,"&gt;="&amp;Predictions!A44, XPoint!$A$5:$A$100,"&lt;"&amp;Predictions!A45), "")</f>
        <v/>
      </c>
      <c r="H45" t="str">
        <f t="shared" si="10"/>
        <v/>
      </c>
      <c r="J45" s="8">
        <f t="shared" si="2"/>
        <v>3.2862102989515716</v>
      </c>
      <c r="K45" t="str">
        <f t="shared" si="3"/>
        <v/>
      </c>
      <c r="M45" s="8">
        <f t="shared" si="4"/>
        <v>2.4322844097400251</v>
      </c>
      <c r="N45" t="str">
        <f t="shared" si="5"/>
        <v/>
      </c>
      <c r="P45" s="8">
        <f t="shared" si="11"/>
        <v>1.086179415054221</v>
      </c>
      <c r="Q45" t="str">
        <f t="shared" si="12"/>
        <v/>
      </c>
    </row>
    <row r="46" spans="1:17">
      <c r="A46" s="1">
        <f t="shared" si="6"/>
        <v>30134.875</v>
      </c>
      <c r="B46">
        <f t="shared" si="7"/>
        <v>2.5</v>
      </c>
      <c r="C46" t="str">
        <f>IFERROR(AVERAGEIFS('Hard Drives'!$I$5:$I$355,'Hard Drives'!$A$5:$A$355,"&gt;="&amp;Predictions!A45,'Hard Drives'!$A$5:$A$355,"&lt;"&amp;Predictions!A46), "")</f>
        <v/>
      </c>
      <c r="D46" t="str">
        <f t="shared" si="8"/>
        <v/>
      </c>
      <c r="E46" t="str">
        <f>IFERROR(AVERAGEIFS(SSDs!$H$5:$H$100,SSDs!$A$5:$A$100,"&gt;="&amp;Predictions!A45, SSDs!$A$5:$A$100,"&lt;"&amp;Predictions!A46), "")</f>
        <v/>
      </c>
      <c r="F46" t="str">
        <f t="shared" si="9"/>
        <v/>
      </c>
      <c r="G46" t="str">
        <f>IFERROR(AVERAGEIFS(XPoint!$H$5:$H$100,XPoint!$A$5:$A$100,"&gt;="&amp;Predictions!A45, XPoint!$A$5:$A$100,"&lt;"&amp;Predictions!A46), "")</f>
        <v/>
      </c>
      <c r="H46" t="str">
        <f t="shared" si="10"/>
        <v/>
      </c>
      <c r="J46" s="8">
        <f t="shared" si="2"/>
        <v>3.2925392472834094</v>
      </c>
      <c r="K46" t="str">
        <f t="shared" si="3"/>
        <v/>
      </c>
      <c r="M46" s="8">
        <f t="shared" si="4"/>
        <v>2.4369591657756806</v>
      </c>
      <c r="N46" t="str">
        <f t="shared" si="5"/>
        <v/>
      </c>
      <c r="P46" s="8">
        <f t="shared" si="11"/>
        <v>1.086179415054221</v>
      </c>
      <c r="Q46" t="str">
        <f t="shared" si="12"/>
        <v/>
      </c>
    </row>
    <row r="47" spans="1:17">
      <c r="A47" s="1">
        <f t="shared" si="6"/>
        <v>30165.3125</v>
      </c>
      <c r="B47">
        <f t="shared" si="7"/>
        <v>2.5833333333333335</v>
      </c>
      <c r="C47" t="str">
        <f>IFERROR(AVERAGEIFS('Hard Drives'!$I$5:$I$355,'Hard Drives'!$A$5:$A$355,"&gt;="&amp;Predictions!A46,'Hard Drives'!$A$5:$A$355,"&lt;"&amp;Predictions!A47), "")</f>
        <v/>
      </c>
      <c r="D47" t="str">
        <f t="shared" si="8"/>
        <v/>
      </c>
      <c r="E47" t="str">
        <f>IFERROR(AVERAGEIFS(SSDs!$H$5:$H$100,SSDs!$A$5:$A$100,"&gt;="&amp;Predictions!A46, SSDs!$A$5:$A$100,"&lt;"&amp;Predictions!A47), "")</f>
        <v/>
      </c>
      <c r="F47" t="str">
        <f t="shared" si="9"/>
        <v/>
      </c>
      <c r="G47" t="str">
        <f>IFERROR(AVERAGEIFS(XPoint!$H$5:$H$100,XPoint!$A$5:$A$100,"&gt;="&amp;Predictions!A46, XPoint!$A$5:$A$100,"&lt;"&amp;Predictions!A47), "")</f>
        <v/>
      </c>
      <c r="H47" t="str">
        <f t="shared" si="10"/>
        <v/>
      </c>
      <c r="J47" s="8">
        <f t="shared" si="2"/>
        <v>3.2989817651504243</v>
      </c>
      <c r="K47" t="str">
        <f t="shared" si="3"/>
        <v/>
      </c>
      <c r="M47" s="8">
        <f t="shared" si="4"/>
        <v>2.4416996822907318</v>
      </c>
      <c r="N47" t="str">
        <f t="shared" si="5"/>
        <v/>
      </c>
      <c r="P47" s="8">
        <f t="shared" si="11"/>
        <v>1.086179415054221</v>
      </c>
      <c r="Q47" t="str">
        <f t="shared" si="12"/>
        <v/>
      </c>
    </row>
    <row r="48" spans="1:17">
      <c r="A48" s="1">
        <f t="shared" si="6"/>
        <v>30195.75</v>
      </c>
      <c r="B48">
        <f t="shared" si="7"/>
        <v>2.666666666666667</v>
      </c>
      <c r="C48" t="str">
        <f>IFERROR(AVERAGEIFS('Hard Drives'!$I$5:$I$355,'Hard Drives'!$A$5:$A$355,"&gt;="&amp;Predictions!A47,'Hard Drives'!$A$5:$A$355,"&lt;"&amp;Predictions!A48), "")</f>
        <v/>
      </c>
      <c r="D48" t="str">
        <f t="shared" si="8"/>
        <v/>
      </c>
      <c r="E48" t="str">
        <f>IFERROR(AVERAGEIFS(SSDs!$H$5:$H$100,SSDs!$A$5:$A$100,"&gt;="&amp;Predictions!A47, SSDs!$A$5:$A$100,"&lt;"&amp;Predictions!A48), "")</f>
        <v/>
      </c>
      <c r="F48" t="str">
        <f t="shared" si="9"/>
        <v/>
      </c>
      <c r="G48" t="str">
        <f>IFERROR(AVERAGEIFS(XPoint!$H$5:$H$100,XPoint!$A$5:$A$100,"&gt;="&amp;Predictions!A47, XPoint!$A$5:$A$100,"&lt;"&amp;Predictions!A48), "")</f>
        <v/>
      </c>
      <c r="H48" t="str">
        <f t="shared" si="10"/>
        <v/>
      </c>
      <c r="J48" s="8">
        <f t="shared" si="2"/>
        <v>3.305539286459084</v>
      </c>
      <c r="K48" t="str">
        <f t="shared" si="3"/>
        <v/>
      </c>
      <c r="M48" s="8">
        <f t="shared" si="4"/>
        <v>2.4465066978069454</v>
      </c>
      <c r="N48" t="str">
        <f t="shared" si="5"/>
        <v/>
      </c>
      <c r="P48" s="8">
        <f t="shared" si="11"/>
        <v>1.086179415054221</v>
      </c>
      <c r="Q48" t="str">
        <f t="shared" si="12"/>
        <v/>
      </c>
    </row>
    <row r="49" spans="1:17">
      <c r="A49" s="1">
        <f t="shared" si="6"/>
        <v>30226.1875</v>
      </c>
      <c r="B49">
        <f t="shared" si="7"/>
        <v>2.7500000000000004</v>
      </c>
      <c r="C49" t="str">
        <f>IFERROR(AVERAGEIFS('Hard Drives'!$I$5:$I$355,'Hard Drives'!$A$5:$A$355,"&gt;="&amp;Predictions!A48,'Hard Drives'!$A$5:$A$355,"&lt;"&amp;Predictions!A49), "")</f>
        <v/>
      </c>
      <c r="D49" t="str">
        <f t="shared" si="8"/>
        <v/>
      </c>
      <c r="E49" t="str">
        <f>IFERROR(AVERAGEIFS(SSDs!$H$5:$H$100,SSDs!$A$5:$A$100,"&gt;="&amp;Predictions!A48, SSDs!$A$5:$A$100,"&lt;"&amp;Predictions!A49), "")</f>
        <v/>
      </c>
      <c r="F49" t="str">
        <f t="shared" si="9"/>
        <v/>
      </c>
      <c r="G49" t="str">
        <f>IFERROR(AVERAGEIFS(XPoint!$H$5:$H$100,XPoint!$A$5:$A$100,"&gt;="&amp;Predictions!A48, XPoint!$A$5:$A$100,"&lt;"&amp;Predictions!A49), "")</f>
        <v/>
      </c>
      <c r="H49" t="str">
        <f t="shared" si="10"/>
        <v/>
      </c>
      <c r="J49" s="8">
        <f t="shared" si="2"/>
        <v>3.3122132463217806</v>
      </c>
      <c r="K49" t="str">
        <f t="shared" si="3"/>
        <v/>
      </c>
      <c r="M49" s="8">
        <f t="shared" si="4"/>
        <v>2.4513809546782137</v>
      </c>
      <c r="N49" t="str">
        <f t="shared" si="5"/>
        <v/>
      </c>
      <c r="P49" s="8">
        <f t="shared" si="11"/>
        <v>1.086179415054221</v>
      </c>
      <c r="Q49" t="str">
        <f t="shared" si="12"/>
        <v/>
      </c>
    </row>
    <row r="50" spans="1:17">
      <c r="A50" s="1">
        <f t="shared" si="6"/>
        <v>30256.625</v>
      </c>
      <c r="B50">
        <f t="shared" si="7"/>
        <v>2.8333333333333339</v>
      </c>
      <c r="C50" t="str">
        <f>IFERROR(AVERAGEIFS('Hard Drives'!$I$5:$I$355,'Hard Drives'!$A$5:$A$355,"&gt;="&amp;Predictions!A49,'Hard Drives'!$A$5:$A$355,"&lt;"&amp;Predictions!A50), "")</f>
        <v/>
      </c>
      <c r="D50" t="str">
        <f t="shared" si="8"/>
        <v/>
      </c>
      <c r="E50" t="str">
        <f>IFERROR(AVERAGEIFS(SSDs!$H$5:$H$100,SSDs!$A$5:$A$100,"&gt;="&amp;Predictions!A49, SSDs!$A$5:$A$100,"&lt;"&amp;Predictions!A50), "")</f>
        <v/>
      </c>
      <c r="F50" t="str">
        <f t="shared" si="9"/>
        <v/>
      </c>
      <c r="G50" t="str">
        <f>IFERROR(AVERAGEIFS(XPoint!$H$5:$H$100,XPoint!$A$5:$A$100,"&gt;="&amp;Predictions!A49, XPoint!$A$5:$A$100,"&lt;"&amp;Predictions!A50), "")</f>
        <v/>
      </c>
      <c r="H50" t="str">
        <f t="shared" si="10"/>
        <v/>
      </c>
      <c r="J50" s="8">
        <f t="shared" si="2"/>
        <v>3.3190050805355669</v>
      </c>
      <c r="K50" t="str">
        <f t="shared" si="3"/>
        <v/>
      </c>
      <c r="M50" s="8">
        <f t="shared" si="4"/>
        <v>2.456323198997385</v>
      </c>
      <c r="N50" t="str">
        <f t="shared" si="5"/>
        <v/>
      </c>
      <c r="P50" s="8">
        <f t="shared" si="11"/>
        <v>1.086179415054221</v>
      </c>
      <c r="Q50" t="str">
        <f t="shared" si="12"/>
        <v/>
      </c>
    </row>
    <row r="51" spans="1:17">
      <c r="A51" s="1">
        <f t="shared" si="6"/>
        <v>30287.0625</v>
      </c>
      <c r="B51">
        <f t="shared" si="7"/>
        <v>2.9166666666666674</v>
      </c>
      <c r="C51" t="str">
        <f>IFERROR(AVERAGEIFS('Hard Drives'!$I$5:$I$355,'Hard Drives'!$A$5:$A$355,"&gt;="&amp;Predictions!A50,'Hard Drives'!$A$5:$A$355,"&lt;"&amp;Predictions!A51), "")</f>
        <v/>
      </c>
      <c r="D51" t="str">
        <f t="shared" si="8"/>
        <v/>
      </c>
      <c r="E51" t="str">
        <f>IFERROR(AVERAGEIFS(SSDs!$H$5:$H$100,SSDs!$A$5:$A$100,"&gt;="&amp;Predictions!A50, SSDs!$A$5:$A$100,"&lt;"&amp;Predictions!A51), "")</f>
        <v/>
      </c>
      <c r="F51" t="str">
        <f t="shared" si="9"/>
        <v/>
      </c>
      <c r="G51" t="str">
        <f>IFERROR(AVERAGEIFS(XPoint!$H$5:$H$100,XPoint!$A$5:$A$100,"&gt;="&amp;Predictions!A50, XPoint!$A$5:$A$100,"&lt;"&amp;Predictions!A51), "")</f>
        <v/>
      </c>
      <c r="H51" t="str">
        <f t="shared" si="10"/>
        <v/>
      </c>
      <c r="J51" s="8">
        <f t="shared" si="2"/>
        <v>3.3259162250492613</v>
      </c>
      <c r="K51" t="str">
        <f t="shared" si="3"/>
        <v/>
      </c>
      <c r="M51" s="8">
        <f t="shared" si="4"/>
        <v>2.4613341804998385</v>
      </c>
      <c r="N51" t="str">
        <f t="shared" si="5"/>
        <v/>
      </c>
      <c r="P51" s="8">
        <f t="shared" si="11"/>
        <v>1.086179415054221</v>
      </c>
      <c r="Q51" t="str">
        <f t="shared" si="12"/>
        <v/>
      </c>
    </row>
    <row r="52" spans="1:17">
      <c r="A52" s="1">
        <f t="shared" si="6"/>
        <v>30317.5</v>
      </c>
      <c r="B52">
        <f t="shared" si="7"/>
        <v>3.0000000000000009</v>
      </c>
      <c r="C52" t="str">
        <f>IFERROR(AVERAGEIFS('Hard Drives'!$I$5:$I$355,'Hard Drives'!$A$5:$A$355,"&gt;="&amp;Predictions!A51,'Hard Drives'!$A$5:$A$355,"&lt;"&amp;Predictions!A52), "")</f>
        <v/>
      </c>
      <c r="D52" t="str">
        <f t="shared" si="8"/>
        <v/>
      </c>
      <c r="E52" t="str">
        <f>IFERROR(AVERAGEIFS(SSDs!$H$5:$H$100,SSDs!$A$5:$A$100,"&gt;="&amp;Predictions!A51, SSDs!$A$5:$A$100,"&lt;"&amp;Predictions!A52), "")</f>
        <v/>
      </c>
      <c r="F52" t="str">
        <f t="shared" si="9"/>
        <v/>
      </c>
      <c r="G52" t="str">
        <f>IFERROR(AVERAGEIFS(XPoint!$H$5:$H$100,XPoint!$A$5:$A$100,"&gt;="&amp;Predictions!A51, XPoint!$A$5:$A$100,"&lt;"&amp;Predictions!A52), "")</f>
        <v/>
      </c>
      <c r="H52" t="str">
        <f t="shared" si="10"/>
        <v/>
      </c>
      <c r="J52" s="8">
        <f t="shared" si="2"/>
        <v>3.3329481154190539</v>
      </c>
      <c r="K52" t="str">
        <f t="shared" si="3"/>
        <v/>
      </c>
      <c r="M52" s="8">
        <f t="shared" si="4"/>
        <v>2.4664146524637554</v>
      </c>
      <c r="N52" t="str">
        <f t="shared" si="5"/>
        <v/>
      </c>
      <c r="P52" s="8">
        <f t="shared" si="11"/>
        <v>1.086179415054221</v>
      </c>
      <c r="Q52" t="str">
        <f t="shared" si="12"/>
        <v/>
      </c>
    </row>
    <row r="53" spans="1:17">
      <c r="A53" s="1">
        <f t="shared" si="6"/>
        <v>30347.9375</v>
      </c>
      <c r="B53">
        <f t="shared" si="7"/>
        <v>3.0833333333333344</v>
      </c>
      <c r="C53" t="str">
        <f>IFERROR(AVERAGEIFS('Hard Drives'!$I$5:$I$355,'Hard Drives'!$A$5:$A$355,"&gt;="&amp;Predictions!A52,'Hard Drives'!$A$5:$A$355,"&lt;"&amp;Predictions!A53), "")</f>
        <v/>
      </c>
      <c r="D53" t="str">
        <f t="shared" si="8"/>
        <v/>
      </c>
      <c r="E53" t="str">
        <f>IFERROR(AVERAGEIFS(SSDs!$H$5:$H$100,SSDs!$A$5:$A$100,"&gt;="&amp;Predictions!A52, SSDs!$A$5:$A$100,"&lt;"&amp;Predictions!A53), "")</f>
        <v/>
      </c>
      <c r="F53" t="str">
        <f t="shared" si="9"/>
        <v/>
      </c>
      <c r="G53" t="str">
        <f>IFERROR(AVERAGEIFS(XPoint!$H$5:$H$100,XPoint!$A$5:$A$100,"&gt;="&amp;Predictions!A52, XPoint!$A$5:$A$100,"&lt;"&amp;Predictions!A53), "")</f>
        <v/>
      </c>
      <c r="H53" t="str">
        <f t="shared" si="10"/>
        <v/>
      </c>
      <c r="J53" s="8">
        <f t="shared" si="2"/>
        <v>3.3401021862527589</v>
      </c>
      <c r="K53" t="str">
        <f t="shared" si="3"/>
        <v/>
      </c>
      <c r="M53" s="8">
        <f t="shared" si="4"/>
        <v>2.471565371607066</v>
      </c>
      <c r="N53" t="str">
        <f t="shared" si="5"/>
        <v/>
      </c>
      <c r="P53" s="8">
        <f t="shared" si="11"/>
        <v>1.086179415054221</v>
      </c>
      <c r="Q53" t="str">
        <f t="shared" si="12"/>
        <v/>
      </c>
    </row>
    <row r="54" spans="1:17">
      <c r="A54" s="1">
        <f t="shared" si="6"/>
        <v>30378.375</v>
      </c>
      <c r="B54">
        <f t="shared" si="7"/>
        <v>3.1666666666666679</v>
      </c>
      <c r="C54" t="str">
        <f>IFERROR(AVERAGEIFS('Hard Drives'!$I$5:$I$355,'Hard Drives'!$A$5:$A$355,"&gt;="&amp;Predictions!A53,'Hard Drives'!$A$5:$A$355,"&lt;"&amp;Predictions!A54), "")</f>
        <v/>
      </c>
      <c r="D54" t="str">
        <f t="shared" si="8"/>
        <v/>
      </c>
      <c r="E54" t="str">
        <f>IFERROR(AVERAGEIFS(SSDs!$H$5:$H$100,SSDs!$A$5:$A$100,"&gt;="&amp;Predictions!A53, SSDs!$A$5:$A$100,"&lt;"&amp;Predictions!A54), "")</f>
        <v/>
      </c>
      <c r="F54" t="str">
        <f t="shared" si="9"/>
        <v/>
      </c>
      <c r="G54" t="str">
        <f>IFERROR(AVERAGEIFS(XPoint!$H$5:$H$100,XPoint!$A$5:$A$100,"&gt;="&amp;Predictions!A53, XPoint!$A$5:$A$100,"&lt;"&amp;Predictions!A54), "")</f>
        <v/>
      </c>
      <c r="H54" t="str">
        <f t="shared" si="10"/>
        <v/>
      </c>
      <c r="J54" s="8">
        <f t="shared" si="2"/>
        <v>3.3473798706428726</v>
      </c>
      <c r="K54" t="str">
        <f t="shared" si="3"/>
        <v/>
      </c>
      <c r="M54" s="8">
        <f t="shared" si="4"/>
        <v>2.4767870979810334</v>
      </c>
      <c r="N54" t="str">
        <f t="shared" si="5"/>
        <v/>
      </c>
      <c r="P54" s="8">
        <f t="shared" si="11"/>
        <v>1.086179415054221</v>
      </c>
      <c r="Q54" t="str">
        <f t="shared" si="12"/>
        <v/>
      </c>
    </row>
    <row r="55" spans="1:17">
      <c r="A55" s="1">
        <f t="shared" si="6"/>
        <v>30408.8125</v>
      </c>
      <c r="B55">
        <f t="shared" si="7"/>
        <v>3.2500000000000013</v>
      </c>
      <c r="C55" t="str">
        <f>IFERROR(AVERAGEIFS('Hard Drives'!$I$5:$I$355,'Hard Drives'!$A$5:$A$355,"&gt;="&amp;Predictions!A54,'Hard Drives'!$A$5:$A$355,"&lt;"&amp;Predictions!A55), "")</f>
        <v/>
      </c>
      <c r="D55" t="str">
        <f t="shared" si="8"/>
        <v/>
      </c>
      <c r="E55" t="str">
        <f>IFERROR(AVERAGEIFS(SSDs!$H$5:$H$100,SSDs!$A$5:$A$100,"&gt;="&amp;Predictions!A54, SSDs!$A$5:$A$100,"&lt;"&amp;Predictions!A55), "")</f>
        <v/>
      </c>
      <c r="F55" t="str">
        <f t="shared" si="9"/>
        <v/>
      </c>
      <c r="G55" t="str">
        <f>IFERROR(AVERAGEIFS(XPoint!$H$5:$H$100,XPoint!$A$5:$A$100,"&gt;="&amp;Predictions!A54, XPoint!$A$5:$A$100,"&lt;"&amp;Predictions!A55), "")</f>
        <v/>
      </c>
      <c r="H55" t="str">
        <f t="shared" si="10"/>
        <v/>
      </c>
      <c r="J55" s="8">
        <f t="shared" si="2"/>
        <v>3.3547825995886105</v>
      </c>
      <c r="K55" t="str">
        <f t="shared" si="3"/>
        <v/>
      </c>
      <c r="M55" s="8">
        <f t="shared" si="4"/>
        <v>2.4820805948604381</v>
      </c>
      <c r="N55" t="str">
        <f t="shared" si="5"/>
        <v/>
      </c>
      <c r="P55" s="8">
        <f t="shared" si="11"/>
        <v>1.086179415054221</v>
      </c>
      <c r="Q55" t="str">
        <f t="shared" si="12"/>
        <v/>
      </c>
    </row>
    <row r="56" spans="1:17">
      <c r="A56" s="1">
        <f t="shared" si="6"/>
        <v>30439.25</v>
      </c>
      <c r="B56">
        <f t="shared" si="7"/>
        <v>3.3333333333333348</v>
      </c>
      <c r="C56" t="str">
        <f>IFERROR(AVERAGEIFS('Hard Drives'!$I$5:$I$355,'Hard Drives'!$A$5:$A$355,"&gt;="&amp;Predictions!A55,'Hard Drives'!$A$5:$A$355,"&lt;"&amp;Predictions!A56), "")</f>
        <v/>
      </c>
      <c r="D56" t="str">
        <f t="shared" si="8"/>
        <v/>
      </c>
      <c r="E56" t="str">
        <f>IFERROR(AVERAGEIFS(SSDs!$H$5:$H$100,SSDs!$A$5:$A$100,"&gt;="&amp;Predictions!A55, SSDs!$A$5:$A$100,"&lt;"&amp;Predictions!A56), "")</f>
        <v/>
      </c>
      <c r="F56" t="str">
        <f t="shared" si="9"/>
        <v/>
      </c>
      <c r="G56" t="str">
        <f>IFERROR(AVERAGEIFS(XPoint!$H$5:$H$100,XPoint!$A$5:$A$100,"&gt;="&amp;Predictions!A55, XPoint!$A$5:$A$100,"&lt;"&amp;Predictions!A56), "")</f>
        <v/>
      </c>
      <c r="H56" t="str">
        <f t="shared" si="10"/>
        <v/>
      </c>
      <c r="J56" s="8">
        <f t="shared" si="2"/>
        <v>3.3623118014071123</v>
      </c>
      <c r="K56" t="str">
        <f t="shared" si="3"/>
        <v/>
      </c>
      <c r="M56" s="8">
        <f t="shared" si="4"/>
        <v>2.4874466286303458</v>
      </c>
      <c r="N56" t="str">
        <f t="shared" si="5"/>
        <v/>
      </c>
      <c r="P56" s="8">
        <f t="shared" si="11"/>
        <v>1.086179415054221</v>
      </c>
      <c r="Q56" t="str">
        <f t="shared" si="12"/>
        <v/>
      </c>
    </row>
    <row r="57" spans="1:17">
      <c r="A57" s="1">
        <f t="shared" si="6"/>
        <v>30469.6875</v>
      </c>
      <c r="B57">
        <f t="shared" si="7"/>
        <v>3.4166666666666683</v>
      </c>
      <c r="C57" t="str">
        <f>IFERROR(AVERAGEIFS('Hard Drives'!$I$5:$I$355,'Hard Drives'!$A$5:$A$355,"&gt;="&amp;Predictions!A56,'Hard Drives'!$A$5:$A$355,"&lt;"&amp;Predictions!A57), "")</f>
        <v/>
      </c>
      <c r="D57" t="str">
        <f t="shared" si="8"/>
        <v/>
      </c>
      <c r="E57" t="str">
        <f>IFERROR(AVERAGEIFS(SSDs!$H$5:$H$100,SSDs!$A$5:$A$100,"&gt;="&amp;Predictions!A56, SSDs!$A$5:$A$100,"&lt;"&amp;Predictions!A57), "")</f>
        <v/>
      </c>
      <c r="F57" t="str">
        <f t="shared" si="9"/>
        <v/>
      </c>
      <c r="G57" t="str">
        <f>IFERROR(AVERAGEIFS(XPoint!$H$5:$H$100,XPoint!$A$5:$A$100,"&gt;="&amp;Predictions!A56, XPoint!$A$5:$A$100,"&lt;"&amp;Predictions!A57), "")</f>
        <v/>
      </c>
      <c r="H57" t="str">
        <f t="shared" si="10"/>
        <v/>
      </c>
      <c r="J57" s="8">
        <f t="shared" si="2"/>
        <v>3.3699689011340204</v>
      </c>
      <c r="K57" t="str">
        <f t="shared" si="3"/>
        <v/>
      </c>
      <c r="M57" s="8">
        <f t="shared" si="4"/>
        <v>2.4928859686694116</v>
      </c>
      <c r="N57" t="str">
        <f t="shared" si="5"/>
        <v/>
      </c>
      <c r="P57" s="8">
        <f t="shared" si="11"/>
        <v>1.086179415054221</v>
      </c>
      <c r="Q57" t="str">
        <f t="shared" si="12"/>
        <v/>
      </c>
    </row>
    <row r="58" spans="1:17">
      <c r="A58" s="1">
        <f t="shared" si="6"/>
        <v>30500.125</v>
      </c>
      <c r="B58">
        <f t="shared" si="7"/>
        <v>3.5000000000000018</v>
      </c>
      <c r="C58" t="str">
        <f>IFERROR(AVERAGEIFS('Hard Drives'!$I$5:$I$355,'Hard Drives'!$A$5:$A$355,"&gt;="&amp;Predictions!A57,'Hard Drives'!$A$5:$A$355,"&lt;"&amp;Predictions!A58), "")</f>
        <v/>
      </c>
      <c r="D58" t="str">
        <f t="shared" si="8"/>
        <v/>
      </c>
      <c r="E58" t="str">
        <f>IFERROR(AVERAGEIFS(SSDs!$H$5:$H$100,SSDs!$A$5:$A$100,"&gt;="&amp;Predictions!A57, SSDs!$A$5:$A$100,"&lt;"&amp;Predictions!A58), "")</f>
        <v/>
      </c>
      <c r="F58" t="str">
        <f t="shared" si="9"/>
        <v/>
      </c>
      <c r="G58" t="str">
        <f>IFERROR(AVERAGEIFS(XPoint!$H$5:$H$100,XPoint!$A$5:$A$100,"&gt;="&amp;Predictions!A57, XPoint!$A$5:$A$100,"&lt;"&amp;Predictions!A58), "")</f>
        <v/>
      </c>
      <c r="H58" t="str">
        <f t="shared" si="10"/>
        <v/>
      </c>
      <c r="J58" s="8">
        <f t="shared" si="2"/>
        <v>3.3777553199136463</v>
      </c>
      <c r="K58" t="str">
        <f t="shared" si="3"/>
        <v/>
      </c>
      <c r="M58" s="8">
        <f t="shared" si="4"/>
        <v>2.4983993872297101</v>
      </c>
      <c r="N58" t="str">
        <f t="shared" si="5"/>
        <v/>
      </c>
      <c r="P58" s="8">
        <f t="shared" si="11"/>
        <v>1.086179415054221</v>
      </c>
      <c r="Q58" t="str">
        <f t="shared" si="12"/>
        <v/>
      </c>
    </row>
    <row r="59" spans="1:17">
      <c r="A59" s="1">
        <f t="shared" si="6"/>
        <v>30530.5625</v>
      </c>
      <c r="B59">
        <f t="shared" si="7"/>
        <v>3.5833333333333353</v>
      </c>
      <c r="C59" t="str">
        <f>IFERROR(AVERAGEIFS('Hard Drives'!$I$5:$I$355,'Hard Drives'!$A$5:$A$355,"&gt;="&amp;Predictions!A58,'Hard Drives'!$A$5:$A$355,"&lt;"&amp;Predictions!A59), "")</f>
        <v/>
      </c>
      <c r="D59" t="str">
        <f t="shared" si="8"/>
        <v/>
      </c>
      <c r="E59" t="str">
        <f>IFERROR(AVERAGEIFS(SSDs!$H$5:$H$100,SSDs!$A$5:$A$100,"&gt;="&amp;Predictions!A58, SSDs!$A$5:$A$100,"&lt;"&amp;Predictions!A59), "")</f>
        <v/>
      </c>
      <c r="F59" t="str">
        <f t="shared" si="9"/>
        <v/>
      </c>
      <c r="G59" t="str">
        <f>IFERROR(AVERAGEIFS(XPoint!$H$5:$H$100,XPoint!$A$5:$A$100,"&gt;="&amp;Predictions!A58, XPoint!$A$5:$A$100,"&lt;"&amp;Predictions!A59), "")</f>
        <v/>
      </c>
      <c r="H59" t="str">
        <f t="shared" si="10"/>
        <v/>
      </c>
      <c r="J59" s="8">
        <f t="shared" si="2"/>
        <v>3.3856724743789597</v>
      </c>
      <c r="K59" t="str">
        <f t="shared" si="3"/>
        <v/>
      </c>
      <c r="M59" s="8">
        <f t="shared" si="4"/>
        <v>2.5039876593130521</v>
      </c>
      <c r="N59" t="str">
        <f t="shared" si="5"/>
        <v/>
      </c>
      <c r="P59" s="8">
        <f t="shared" si="11"/>
        <v>1.086179415054221</v>
      </c>
      <c r="Q59" t="str">
        <f t="shared" si="12"/>
        <v/>
      </c>
    </row>
    <row r="60" spans="1:17">
      <c r="A60" s="1">
        <f t="shared" si="6"/>
        <v>30561</v>
      </c>
      <c r="B60">
        <f t="shared" si="7"/>
        <v>3.6666666666666687</v>
      </c>
      <c r="C60" t="str">
        <f>IFERROR(AVERAGEIFS('Hard Drives'!$I$5:$I$355,'Hard Drives'!$A$5:$A$355,"&gt;="&amp;Predictions!A59,'Hard Drives'!$A$5:$A$355,"&lt;"&amp;Predictions!A60), "")</f>
        <v/>
      </c>
      <c r="D60" t="str">
        <f t="shared" si="8"/>
        <v/>
      </c>
      <c r="E60" t="str">
        <f>IFERROR(AVERAGEIFS(SSDs!$H$5:$H$100,SSDs!$A$5:$A$100,"&gt;="&amp;Predictions!A59, SSDs!$A$5:$A$100,"&lt;"&amp;Predictions!A60), "")</f>
        <v/>
      </c>
      <c r="F60" t="str">
        <f t="shared" si="9"/>
        <v/>
      </c>
      <c r="G60" t="str">
        <f>IFERROR(AVERAGEIFS(XPoint!$H$5:$H$100,XPoint!$A$5:$A$100,"&gt;="&amp;Predictions!A59, XPoint!$A$5:$A$100,"&lt;"&amp;Predictions!A60), "")</f>
        <v/>
      </c>
      <c r="H60" t="str">
        <f t="shared" si="10"/>
        <v/>
      </c>
      <c r="J60" s="8">
        <f t="shared" si="2"/>
        <v>3.3937217760216525</v>
      </c>
      <c r="K60" t="str">
        <f t="shared" si="3"/>
        <v/>
      </c>
      <c r="M60" s="8">
        <f t="shared" si="4"/>
        <v>2.5096515625437665</v>
      </c>
      <c r="N60" t="str">
        <f t="shared" si="5"/>
        <v/>
      </c>
      <c r="P60" s="8">
        <f t="shared" si="11"/>
        <v>1.086179415054221</v>
      </c>
      <c r="Q60" t="str">
        <f t="shared" si="12"/>
        <v/>
      </c>
    </row>
    <row r="61" spans="1:17">
      <c r="A61" s="1">
        <f t="shared" si="6"/>
        <v>30591.4375</v>
      </c>
      <c r="B61">
        <f t="shared" si="7"/>
        <v>3.7500000000000022</v>
      </c>
      <c r="C61" t="str">
        <f>IFERROR(AVERAGEIFS('Hard Drives'!$I$5:$I$355,'Hard Drives'!$A$5:$A$355,"&gt;="&amp;Predictions!A60,'Hard Drives'!$A$5:$A$355,"&lt;"&amp;Predictions!A61), "")</f>
        <v/>
      </c>
      <c r="D61" t="str">
        <f t="shared" si="8"/>
        <v/>
      </c>
      <c r="E61" t="str">
        <f>IFERROR(AVERAGEIFS(SSDs!$H$5:$H$100,SSDs!$A$5:$A$100,"&gt;="&amp;Predictions!A60, SSDs!$A$5:$A$100,"&lt;"&amp;Predictions!A61), "")</f>
        <v/>
      </c>
      <c r="F61" t="str">
        <f t="shared" si="9"/>
        <v/>
      </c>
      <c r="G61" t="str">
        <f>IFERROR(AVERAGEIFS(XPoint!$H$5:$H$100,XPoint!$A$5:$A$100,"&gt;="&amp;Predictions!A60, XPoint!$A$5:$A$100,"&lt;"&amp;Predictions!A61), "")</f>
        <v/>
      </c>
      <c r="H61" t="str">
        <f t="shared" si="10"/>
        <v/>
      </c>
      <c r="J61" s="8">
        <f t="shared" si="2"/>
        <v>3.4019046305525373</v>
      </c>
      <c r="K61" t="str">
        <f t="shared" si="3"/>
        <v/>
      </c>
      <c r="M61" s="8">
        <f t="shared" si="4"/>
        <v>2.5153918770379278</v>
      </c>
      <c r="N61" t="str">
        <f t="shared" si="5"/>
        <v/>
      </c>
      <c r="P61" s="8">
        <f t="shared" si="11"/>
        <v>1.086179415054221</v>
      </c>
      <c r="Q61" t="str">
        <f t="shared" si="12"/>
        <v/>
      </c>
    </row>
    <row r="62" spans="1:17">
      <c r="A62" s="1">
        <f t="shared" si="6"/>
        <v>30621.875</v>
      </c>
      <c r="B62">
        <f t="shared" si="7"/>
        <v>3.8333333333333357</v>
      </c>
      <c r="C62" t="str">
        <f>IFERROR(AVERAGEIFS('Hard Drives'!$I$5:$I$355,'Hard Drives'!$A$5:$A$355,"&gt;="&amp;Predictions!A61,'Hard Drives'!$A$5:$A$355,"&lt;"&amp;Predictions!A62), "")</f>
        <v/>
      </c>
      <c r="D62" t="str">
        <f t="shared" si="8"/>
        <v/>
      </c>
      <c r="E62" t="str">
        <f>IFERROR(AVERAGEIFS(SSDs!$H$5:$H$100,SSDs!$A$5:$A$100,"&gt;="&amp;Predictions!A61, SSDs!$A$5:$A$100,"&lt;"&amp;Predictions!A62), "")</f>
        <v/>
      </c>
      <c r="F62" t="str">
        <f t="shared" si="9"/>
        <v/>
      </c>
      <c r="G62" t="str">
        <f>IFERROR(AVERAGEIFS(XPoint!$H$5:$H$100,XPoint!$A$5:$A$100,"&gt;="&amp;Predictions!A61, XPoint!$A$5:$A$100,"&lt;"&amp;Predictions!A62), "")</f>
        <v/>
      </c>
      <c r="H62" t="str">
        <f t="shared" si="10"/>
        <v/>
      </c>
      <c r="J62" s="8">
        <f t="shared" si="2"/>
        <v>3.4102224372525574</v>
      </c>
      <c r="K62" t="str">
        <f t="shared" si="3"/>
        <v/>
      </c>
      <c r="M62" s="8">
        <f t="shared" si="4"/>
        <v>2.5212093852690023</v>
      </c>
      <c r="N62" t="str">
        <f t="shared" si="5"/>
        <v/>
      </c>
      <c r="P62" s="8">
        <f t="shared" si="11"/>
        <v>1.086179415054221</v>
      </c>
      <c r="Q62" t="str">
        <f t="shared" si="12"/>
        <v/>
      </c>
    </row>
    <row r="63" spans="1:17">
      <c r="A63" s="1">
        <f t="shared" si="6"/>
        <v>30652.3125</v>
      </c>
      <c r="B63">
        <f t="shared" si="7"/>
        <v>3.9166666666666692</v>
      </c>
      <c r="C63" t="str">
        <f>IFERROR(AVERAGEIFS('Hard Drives'!$I$5:$I$355,'Hard Drives'!$A$5:$A$355,"&gt;="&amp;Predictions!A62,'Hard Drives'!$A$5:$A$355,"&lt;"&amp;Predictions!A63), "")</f>
        <v/>
      </c>
      <c r="D63" t="str">
        <f t="shared" si="8"/>
        <v/>
      </c>
      <c r="E63" t="str">
        <f>IFERROR(AVERAGEIFS(SSDs!$H$5:$H$100,SSDs!$A$5:$A$100,"&gt;="&amp;Predictions!A62, SSDs!$A$5:$A$100,"&lt;"&amp;Predictions!A63), "")</f>
        <v/>
      </c>
      <c r="F63" t="str">
        <f t="shared" si="9"/>
        <v/>
      </c>
      <c r="G63" t="str">
        <f>IFERROR(AVERAGEIFS(XPoint!$H$5:$H$100,XPoint!$A$5:$A$100,"&gt;="&amp;Predictions!A62, XPoint!$A$5:$A$100,"&lt;"&amp;Predictions!A63), "")</f>
        <v/>
      </c>
      <c r="H63" t="str">
        <f t="shared" si="10"/>
        <v/>
      </c>
      <c r="J63" s="8">
        <f t="shared" si="2"/>
        <v>3.4186765883147103</v>
      </c>
      <c r="K63" t="str">
        <f t="shared" si="3"/>
        <v/>
      </c>
      <c r="M63" s="8">
        <f t="shared" si="4"/>
        <v>2.5271048719298879</v>
      </c>
      <c r="N63" t="str">
        <f t="shared" si="5"/>
        <v/>
      </c>
      <c r="P63" s="8">
        <f t="shared" si="11"/>
        <v>1.086179415054221</v>
      </c>
      <c r="Q63" t="str">
        <f t="shared" si="12"/>
        <v/>
      </c>
    </row>
    <row r="64" spans="1:17">
      <c r="A64" s="1">
        <f t="shared" si="6"/>
        <v>30682.75</v>
      </c>
      <c r="B64">
        <f t="shared" si="7"/>
        <v>4.0000000000000027</v>
      </c>
      <c r="C64">
        <f>IFERROR(AVERAGEIFS('Hard Drives'!$I$5:$I$355,'Hard Drives'!$A$5:$A$355,"&gt;="&amp;Predictions!A63,'Hard Drives'!$A$5:$A$355,"&lt;"&amp;Predictions!A64), "")</f>
        <v>3.4384159214564822</v>
      </c>
      <c r="D64">
        <f t="shared" si="8"/>
        <v>18.066957632249341</v>
      </c>
      <c r="E64" t="str">
        <f>IFERROR(AVERAGEIFS(SSDs!$H$5:$H$100,SSDs!$A$5:$A$100,"&gt;="&amp;Predictions!A63, SSDs!$A$5:$A$100,"&lt;"&amp;Predictions!A64), "")</f>
        <v/>
      </c>
      <c r="F64" t="str">
        <f t="shared" si="9"/>
        <v/>
      </c>
      <c r="G64" t="str">
        <f>IFERROR(AVERAGEIFS(XPoint!$H$5:$H$100,XPoint!$A$5:$A$100,"&gt;="&amp;Predictions!A63, XPoint!$A$5:$A$100,"&lt;"&amp;Predictions!A64), "")</f>
        <v/>
      </c>
      <c r="H64" t="str">
        <f t="shared" si="10"/>
        <v/>
      </c>
      <c r="J64" s="8">
        <f t="shared" si="2"/>
        <v>3.4272684681771866</v>
      </c>
      <c r="K64">
        <f t="shared" si="3"/>
        <v>1.2426571461407983E-4</v>
      </c>
      <c r="M64" s="8">
        <f t="shared" si="4"/>
        <v>2.5330791237913415</v>
      </c>
      <c r="N64" t="str">
        <f t="shared" si="5"/>
        <v/>
      </c>
      <c r="P64" s="8">
        <f t="shared" si="11"/>
        <v>1.086179415054221</v>
      </c>
      <c r="Q64" t="str">
        <f t="shared" si="12"/>
        <v/>
      </c>
    </row>
    <row r="65" spans="1:17">
      <c r="A65" s="1">
        <f t="shared" si="6"/>
        <v>30713.1875</v>
      </c>
      <c r="B65">
        <f t="shared" si="7"/>
        <v>4.0833333333333357</v>
      </c>
      <c r="C65" t="str">
        <f>IFERROR(AVERAGEIFS('Hard Drives'!$I$5:$I$355,'Hard Drives'!$A$5:$A$355,"&gt;="&amp;Predictions!A64,'Hard Drives'!$A$5:$A$355,"&lt;"&amp;Predictions!A65), "")</f>
        <v/>
      </c>
      <c r="D65" t="str">
        <f t="shared" si="8"/>
        <v/>
      </c>
      <c r="E65" t="str">
        <f>IFERROR(AVERAGEIFS(SSDs!$H$5:$H$100,SSDs!$A$5:$A$100,"&gt;="&amp;Predictions!A64, SSDs!$A$5:$A$100,"&lt;"&amp;Predictions!A65), "")</f>
        <v/>
      </c>
      <c r="F65" t="str">
        <f t="shared" si="9"/>
        <v/>
      </c>
      <c r="G65" t="str">
        <f>IFERROR(AVERAGEIFS(XPoint!$H$5:$H$100,XPoint!$A$5:$A$100,"&gt;="&amp;Predictions!A64, XPoint!$A$5:$A$100,"&lt;"&amp;Predictions!A65), "")</f>
        <v/>
      </c>
      <c r="H65" t="str">
        <f t="shared" si="10"/>
        <v/>
      </c>
      <c r="J65" s="8">
        <f t="shared" si="2"/>
        <v>3.4359994528480535</v>
      </c>
      <c r="K65" t="str">
        <f t="shared" si="3"/>
        <v/>
      </c>
      <c r="M65" s="8">
        <f t="shared" si="4"/>
        <v>2.5391329295567666</v>
      </c>
      <c r="N65" t="str">
        <f t="shared" si="5"/>
        <v/>
      </c>
      <c r="P65" s="8">
        <f t="shared" si="11"/>
        <v>1.086179415054221</v>
      </c>
      <c r="Q65" t="str">
        <f t="shared" si="12"/>
        <v/>
      </c>
    </row>
    <row r="66" spans="1:17">
      <c r="A66" s="1">
        <f t="shared" si="6"/>
        <v>30743.625</v>
      </c>
      <c r="B66">
        <f t="shared" si="7"/>
        <v>4.1666666666666687</v>
      </c>
      <c r="C66" t="str">
        <f>IFERROR(AVERAGEIFS('Hard Drives'!$I$5:$I$355,'Hard Drives'!$A$5:$A$355,"&gt;="&amp;Predictions!A65,'Hard Drives'!$A$5:$A$355,"&lt;"&amp;Predictions!A66), "")</f>
        <v/>
      </c>
      <c r="D66" t="str">
        <f t="shared" si="8"/>
        <v/>
      </c>
      <c r="E66" t="str">
        <f>IFERROR(AVERAGEIFS(SSDs!$H$5:$H$100,SSDs!$A$5:$A$100,"&gt;="&amp;Predictions!A65, SSDs!$A$5:$A$100,"&lt;"&amp;Predictions!A66), "")</f>
        <v/>
      </c>
      <c r="F66" t="str">
        <f t="shared" si="9"/>
        <v/>
      </c>
      <c r="G66" t="str">
        <f>IFERROR(AVERAGEIFS(XPoint!$H$5:$H$100,XPoint!$A$5:$A$100,"&gt;="&amp;Predictions!A65, XPoint!$A$5:$A$100,"&lt;"&amp;Predictions!A66), "")</f>
        <v/>
      </c>
      <c r="H66" t="str">
        <f t="shared" si="10"/>
        <v/>
      </c>
      <c r="J66" s="8">
        <f t="shared" si="2"/>
        <v>3.444870909221819</v>
      </c>
      <c r="K66" t="str">
        <f t="shared" si="3"/>
        <v/>
      </c>
      <c r="M66" s="8">
        <f t="shared" si="4"/>
        <v>2.5452670797133421</v>
      </c>
      <c r="N66" t="str">
        <f t="shared" si="5"/>
        <v/>
      </c>
      <c r="P66" s="8">
        <f t="shared" si="11"/>
        <v>1.086179415054221</v>
      </c>
      <c r="Q66" t="str">
        <f t="shared" si="12"/>
        <v/>
      </c>
    </row>
    <row r="67" spans="1:17">
      <c r="A67" s="1">
        <f t="shared" si="6"/>
        <v>30774.0625</v>
      </c>
      <c r="B67">
        <f t="shared" si="7"/>
        <v>4.2500000000000018</v>
      </c>
      <c r="C67">
        <f>IFERROR(AVERAGEIFS('Hard Drives'!$I$5:$I$355,'Hard Drives'!$A$5:$A$355,"&gt;="&amp;Predictions!A66,'Hard Drives'!$A$5:$A$355,"&lt;"&amp;Predictions!A67), "")</f>
        <v>3.4933506614200063</v>
      </c>
      <c r="D67">
        <f t="shared" si="8"/>
        <v>17.60297255321143</v>
      </c>
      <c r="E67" t="str">
        <f>IFERROR(AVERAGEIFS(SSDs!$H$5:$H$100,SSDs!$A$5:$A$100,"&gt;="&amp;Predictions!A66, SSDs!$A$5:$A$100,"&lt;"&amp;Predictions!A67), "")</f>
        <v/>
      </c>
      <c r="F67" t="str">
        <f t="shared" si="9"/>
        <v/>
      </c>
      <c r="G67" t="str">
        <f>IFERROR(AVERAGEIFS(XPoint!$H$5:$H$100,XPoint!$A$5:$A$100,"&gt;="&amp;Predictions!A66, XPoint!$A$5:$A$100,"&lt;"&amp;Predictions!A67), "")</f>
        <v/>
      </c>
      <c r="H67" t="str">
        <f t="shared" si="10"/>
        <v/>
      </c>
      <c r="J67" s="8">
        <f t="shared" si="2"/>
        <v>3.4538841943882344</v>
      </c>
      <c r="K67">
        <f t="shared" si="3"/>
        <v>1.5576020199699401E-3</v>
      </c>
      <c r="M67" s="8">
        <f t="shared" si="4"/>
        <v>2.5514823663794921</v>
      </c>
      <c r="N67" t="str">
        <f t="shared" si="5"/>
        <v/>
      </c>
      <c r="P67" s="8">
        <f t="shared" si="11"/>
        <v>1.086179415054221</v>
      </c>
      <c r="Q67" t="str">
        <f t="shared" si="12"/>
        <v/>
      </c>
    </row>
    <row r="68" spans="1:17">
      <c r="A68" s="1">
        <f t="shared" si="6"/>
        <v>30804.5</v>
      </c>
      <c r="B68">
        <f t="shared" si="7"/>
        <v>4.3333333333333348</v>
      </c>
      <c r="C68" t="str">
        <f>IFERROR(AVERAGEIFS('Hard Drives'!$I$5:$I$355,'Hard Drives'!$A$5:$A$355,"&gt;="&amp;Predictions!A67,'Hard Drives'!$A$5:$A$355,"&lt;"&amp;Predictions!A68), "")</f>
        <v/>
      </c>
      <c r="D68" t="str">
        <f t="shared" si="8"/>
        <v/>
      </c>
      <c r="E68" t="str">
        <f>IFERROR(AVERAGEIFS(SSDs!$H$5:$H$100,SSDs!$A$5:$A$100,"&gt;="&amp;Predictions!A67, SSDs!$A$5:$A$100,"&lt;"&amp;Predictions!A68), "")</f>
        <v/>
      </c>
      <c r="F68" t="str">
        <f t="shared" si="9"/>
        <v/>
      </c>
      <c r="G68" t="str">
        <f>IFERROR(AVERAGEIFS(XPoint!$H$5:$H$100,XPoint!$A$5:$A$100,"&gt;="&amp;Predictions!A67, XPoint!$A$5:$A$100,"&lt;"&amp;Predictions!A68), "")</f>
        <v/>
      </c>
      <c r="H68" t="str">
        <f t="shared" si="10"/>
        <v/>
      </c>
      <c r="J68" s="8">
        <f t="shared" si="2"/>
        <v>3.4630406549337054</v>
      </c>
      <c r="K68" t="str">
        <f t="shared" si="3"/>
        <v/>
      </c>
      <c r="M68" s="8">
        <f t="shared" si="4"/>
        <v>2.5577795831486747</v>
      </c>
      <c r="N68" t="str">
        <f t="shared" si="5"/>
        <v/>
      </c>
      <c r="P68" s="8">
        <f t="shared" si="11"/>
        <v>1.086179415054221</v>
      </c>
      <c r="Q68" t="str">
        <f t="shared" si="12"/>
        <v/>
      </c>
    </row>
    <row r="69" spans="1:17">
      <c r="A69" s="1">
        <f t="shared" si="6"/>
        <v>30834.9375</v>
      </c>
      <c r="B69">
        <f t="shared" si="7"/>
        <v>4.4166666666666679</v>
      </c>
      <c r="C69">
        <f>IFERROR(AVERAGEIFS('Hard Drives'!$I$5:$I$355,'Hard Drives'!$A$5:$A$355,"&gt;="&amp;Predictions!A68,'Hard Drives'!$A$5:$A$355,"&lt;"&amp;Predictions!A69), "")</f>
        <v>3.4961351123258453</v>
      </c>
      <c r="D69">
        <f t="shared" si="8"/>
        <v>17.579615479547442</v>
      </c>
      <c r="E69" t="str">
        <f>IFERROR(AVERAGEIFS(SSDs!$H$5:$H$100,SSDs!$A$5:$A$100,"&gt;="&amp;Predictions!A68, SSDs!$A$5:$A$100,"&lt;"&amp;Predictions!A69), "")</f>
        <v/>
      </c>
      <c r="F69" t="str">
        <f t="shared" si="9"/>
        <v/>
      </c>
      <c r="G69" t="str">
        <f>IFERROR(AVERAGEIFS(XPoint!$H$5:$H$100,XPoint!$A$5:$A$100,"&gt;="&amp;Predictions!A68, XPoint!$A$5:$A$100,"&lt;"&amp;Predictions!A69), "")</f>
        <v/>
      </c>
      <c r="H69" t="str">
        <f t="shared" si="10"/>
        <v/>
      </c>
      <c r="J69" s="8">
        <f t="shared" si="2"/>
        <v>3.4723416262356945</v>
      </c>
      <c r="K69">
        <f t="shared" si="3"/>
        <v>5.6612998032219729E-4</v>
      </c>
      <c r="M69" s="8">
        <f t="shared" si="4"/>
        <v>2.5641595249294769</v>
      </c>
      <c r="N69" t="str">
        <f t="shared" si="5"/>
        <v/>
      </c>
      <c r="P69" s="8">
        <f t="shared" si="11"/>
        <v>1.086179415054221</v>
      </c>
      <c r="Q69" t="str">
        <f t="shared" si="12"/>
        <v/>
      </c>
    </row>
    <row r="70" spans="1:17">
      <c r="A70" s="1">
        <f t="shared" si="6"/>
        <v>30865.375</v>
      </c>
      <c r="B70">
        <f t="shared" si="7"/>
        <v>4.5000000000000009</v>
      </c>
      <c r="C70" t="str">
        <f>IFERROR(AVERAGEIFS('Hard Drives'!$I$5:$I$355,'Hard Drives'!$A$5:$A$355,"&gt;="&amp;Predictions!A69,'Hard Drives'!$A$5:$A$355,"&lt;"&amp;Predictions!A70), "")</f>
        <v/>
      </c>
      <c r="D70" t="str">
        <f t="shared" si="8"/>
        <v/>
      </c>
      <c r="E70" t="str">
        <f>IFERROR(AVERAGEIFS(SSDs!$H$5:$H$100,SSDs!$A$5:$A$100,"&gt;="&amp;Predictions!A69, SSDs!$A$5:$A$100,"&lt;"&amp;Predictions!A70), "")</f>
        <v/>
      </c>
      <c r="F70" t="str">
        <f t="shared" si="9"/>
        <v/>
      </c>
      <c r="G70" t="str">
        <f>IFERROR(AVERAGEIFS(XPoint!$H$5:$H$100,XPoint!$A$5:$A$100,"&gt;="&amp;Predictions!A69, XPoint!$A$5:$A$100,"&lt;"&amp;Predictions!A70), "")</f>
        <v/>
      </c>
      <c r="H70" t="str">
        <f t="shared" si="10"/>
        <v/>
      </c>
      <c r="J70" s="8">
        <f t="shared" si="2"/>
        <v>3.4817884317505148</v>
      </c>
      <c r="K70" t="str">
        <f t="shared" si="3"/>
        <v/>
      </c>
      <c r="M70" s="8">
        <f t="shared" si="4"/>
        <v>2.570622987782019</v>
      </c>
      <c r="N70" t="str">
        <f t="shared" si="5"/>
        <v/>
      </c>
      <c r="P70" s="8">
        <f t="shared" si="11"/>
        <v>1.086179415054221</v>
      </c>
      <c r="Q70" t="str">
        <f t="shared" si="12"/>
        <v/>
      </c>
    </row>
    <row r="71" spans="1:17">
      <c r="A71" s="1">
        <f t="shared" si="6"/>
        <v>30895.8125</v>
      </c>
      <c r="B71">
        <f t="shared" si="7"/>
        <v>4.5833333333333339</v>
      </c>
      <c r="C71" t="str">
        <f>IFERROR(AVERAGEIFS('Hard Drives'!$I$5:$I$355,'Hard Drives'!$A$5:$A$355,"&gt;="&amp;Predictions!A70,'Hard Drives'!$A$5:$A$355,"&lt;"&amp;Predictions!A71), "")</f>
        <v/>
      </c>
      <c r="D71" t="str">
        <f t="shared" si="8"/>
        <v/>
      </c>
      <c r="E71" t="str">
        <f>IFERROR(AVERAGEIFS(SSDs!$H$5:$H$100,SSDs!$A$5:$A$100,"&gt;="&amp;Predictions!A70, SSDs!$A$5:$A$100,"&lt;"&amp;Predictions!A71), "")</f>
        <v/>
      </c>
      <c r="F71" t="str">
        <f t="shared" si="9"/>
        <v/>
      </c>
      <c r="G71" t="str">
        <f>IFERROR(AVERAGEIFS(XPoint!$H$5:$H$100,XPoint!$A$5:$A$100,"&gt;="&amp;Predictions!A70, XPoint!$A$5:$A$100,"&lt;"&amp;Predictions!A71), "")</f>
        <v/>
      </c>
      <c r="H71" t="str">
        <f t="shared" si="10"/>
        <v/>
      </c>
      <c r="J71" s="8">
        <f t="shared" si="2"/>
        <v>3.4913823822949275</v>
      </c>
      <c r="K71" t="str">
        <f t="shared" si="3"/>
        <v/>
      </c>
      <c r="M71" s="8">
        <f t="shared" si="4"/>
        <v>2.5771707687506531</v>
      </c>
      <c r="N71" t="str">
        <f t="shared" si="5"/>
        <v/>
      </c>
      <c r="P71" s="8">
        <f t="shared" si="11"/>
        <v>1.086179415054221</v>
      </c>
      <c r="Q71" t="str">
        <f t="shared" si="12"/>
        <v/>
      </c>
    </row>
    <row r="72" spans="1:17">
      <c r="A72" s="1">
        <f t="shared" si="6"/>
        <v>30926.25</v>
      </c>
      <c r="B72">
        <f t="shared" si="7"/>
        <v>4.666666666666667</v>
      </c>
      <c r="C72" t="str">
        <f>IFERROR(AVERAGEIFS('Hard Drives'!$I$5:$I$355,'Hard Drives'!$A$5:$A$355,"&gt;="&amp;Predictions!A71,'Hard Drives'!$A$5:$A$355,"&lt;"&amp;Predictions!A72), "")</f>
        <v/>
      </c>
      <c r="D72" t="str">
        <f t="shared" si="8"/>
        <v/>
      </c>
      <c r="E72" t="str">
        <f>IFERROR(AVERAGEIFS(SSDs!$H$5:$H$100,SSDs!$A$5:$A$100,"&gt;="&amp;Predictions!A71, SSDs!$A$5:$A$100,"&lt;"&amp;Predictions!A72), "")</f>
        <v/>
      </c>
      <c r="F72" t="str">
        <f t="shared" si="9"/>
        <v/>
      </c>
      <c r="G72" t="str">
        <f>IFERROR(AVERAGEIFS(XPoint!$H$5:$H$100,XPoint!$A$5:$A$100,"&gt;="&amp;Predictions!A71, XPoint!$A$5:$A$100,"&lt;"&amp;Predictions!A72), "")</f>
        <v/>
      </c>
      <c r="H72" t="str">
        <f t="shared" si="10"/>
        <v/>
      </c>
      <c r="J72" s="8">
        <f t="shared" si="2"/>
        <v>3.5011247753219781</v>
      </c>
      <c r="K72" t="str">
        <f t="shared" si="3"/>
        <v/>
      </c>
      <c r="M72" s="8">
        <f t="shared" si="4"/>
        <v>2.5838036656929568</v>
      </c>
      <c r="N72" t="str">
        <f t="shared" si="5"/>
        <v/>
      </c>
      <c r="P72" s="8">
        <f t="shared" si="11"/>
        <v>1.086179415054221</v>
      </c>
      <c r="Q72" t="str">
        <f t="shared" si="12"/>
        <v/>
      </c>
    </row>
    <row r="73" spans="1:17">
      <c r="A73" s="1">
        <f t="shared" si="6"/>
        <v>30956.6875</v>
      </c>
      <c r="B73">
        <f t="shared" si="7"/>
        <v>4.75</v>
      </c>
      <c r="C73" t="str">
        <f>IFERROR(AVERAGEIFS('Hard Drives'!$I$5:$I$355,'Hard Drives'!$A$5:$A$355,"&gt;="&amp;Predictions!A72,'Hard Drives'!$A$5:$A$355,"&lt;"&amp;Predictions!A73), "")</f>
        <v/>
      </c>
      <c r="D73" t="str">
        <f t="shared" si="8"/>
        <v/>
      </c>
      <c r="E73" t="str">
        <f>IFERROR(AVERAGEIFS(SSDs!$H$5:$H$100,SSDs!$A$5:$A$100,"&gt;="&amp;Predictions!A72, SSDs!$A$5:$A$100,"&lt;"&amp;Predictions!A73), "")</f>
        <v/>
      </c>
      <c r="F73" t="str">
        <f t="shared" si="9"/>
        <v/>
      </c>
      <c r="G73" t="str">
        <f>IFERROR(AVERAGEIFS(XPoint!$H$5:$H$100,XPoint!$A$5:$A$100,"&gt;="&amp;Predictions!A72, XPoint!$A$5:$A$100,"&lt;"&amp;Predictions!A73), "")</f>
        <v/>
      </c>
      <c r="H73" t="str">
        <f t="shared" si="10"/>
        <v/>
      </c>
      <c r="J73" s="8">
        <f t="shared" si="2"/>
        <v>3.5110168941915041</v>
      </c>
      <c r="K73" t="str">
        <f t="shared" si="3"/>
        <v/>
      </c>
      <c r="M73" s="8">
        <f t="shared" si="4"/>
        <v>2.5905224771050137</v>
      </c>
      <c r="N73" t="str">
        <f t="shared" si="5"/>
        <v/>
      </c>
      <c r="P73" s="8">
        <f t="shared" si="11"/>
        <v>1.086179415054221</v>
      </c>
      <c r="Q73" t="str">
        <f t="shared" si="12"/>
        <v/>
      </c>
    </row>
    <row r="74" spans="1:17">
      <c r="A74" s="1">
        <f t="shared" si="6"/>
        <v>30987.125</v>
      </c>
      <c r="B74">
        <f t="shared" si="7"/>
        <v>4.833333333333333</v>
      </c>
      <c r="C74" t="str">
        <f>IFERROR(AVERAGEIFS('Hard Drives'!$I$5:$I$355,'Hard Drives'!$A$5:$A$355,"&gt;="&amp;Predictions!A73,'Hard Drives'!$A$5:$A$355,"&lt;"&amp;Predictions!A74), "")</f>
        <v/>
      </c>
      <c r="D74" t="str">
        <f t="shared" si="8"/>
        <v/>
      </c>
      <c r="E74" t="str">
        <f>IFERROR(AVERAGEIFS(SSDs!$H$5:$H$100,SSDs!$A$5:$A$100,"&gt;="&amp;Predictions!A73, SSDs!$A$5:$A$100,"&lt;"&amp;Predictions!A74), "")</f>
        <v/>
      </c>
      <c r="F74" t="str">
        <f t="shared" si="9"/>
        <v/>
      </c>
      <c r="G74" t="str">
        <f>IFERROR(AVERAGEIFS(XPoint!$H$5:$H$100,XPoint!$A$5:$A$100,"&gt;="&amp;Predictions!A73, XPoint!$A$5:$A$100,"&lt;"&amp;Predictions!A74), "")</f>
        <v/>
      </c>
      <c r="H74" t="str">
        <f t="shared" si="10"/>
        <v/>
      </c>
      <c r="J74" s="8">
        <f t="shared" si="2"/>
        <v>3.5210600074357785</v>
      </c>
      <c r="K74" t="str">
        <f t="shared" si="3"/>
        <v/>
      </c>
      <c r="M74" s="8">
        <f t="shared" si="4"/>
        <v>2.5973280019429943</v>
      </c>
      <c r="N74" t="str">
        <f t="shared" si="5"/>
        <v/>
      </c>
      <c r="P74" s="8">
        <f t="shared" si="11"/>
        <v>1.086179415054221</v>
      </c>
      <c r="Q74" t="str">
        <f t="shared" si="12"/>
        <v/>
      </c>
    </row>
    <row r="75" spans="1:17">
      <c r="A75" s="1">
        <f t="shared" si="6"/>
        <v>31017.5625</v>
      </c>
      <c r="B75">
        <f t="shared" si="7"/>
        <v>4.9166666666666661</v>
      </c>
      <c r="C75" t="str">
        <f>IFERROR(AVERAGEIFS('Hard Drives'!$I$5:$I$355,'Hard Drives'!$A$5:$A$355,"&gt;="&amp;Predictions!A74,'Hard Drives'!$A$5:$A$355,"&lt;"&amp;Predictions!A75), "")</f>
        <v/>
      </c>
      <c r="D75" t="str">
        <f t="shared" si="8"/>
        <v/>
      </c>
      <c r="E75" t="str">
        <f>IFERROR(AVERAGEIFS(SSDs!$H$5:$H$100,SSDs!$A$5:$A$100,"&gt;="&amp;Predictions!A74, SSDs!$A$5:$A$100,"&lt;"&amp;Predictions!A75), "")</f>
        <v/>
      </c>
      <c r="F75" t="str">
        <f t="shared" si="9"/>
        <v/>
      </c>
      <c r="G75" t="str">
        <f>IFERROR(AVERAGEIFS(XPoint!$H$5:$H$100,XPoint!$A$5:$A$100,"&gt;="&amp;Predictions!A74, XPoint!$A$5:$A$100,"&lt;"&amp;Predictions!A75), "")</f>
        <v/>
      </c>
      <c r="H75" t="str">
        <f t="shared" si="10"/>
        <v/>
      </c>
      <c r="J75" s="8">
        <f t="shared" si="2"/>
        <v>3.5312553680207506</v>
      </c>
      <c r="K75" t="str">
        <f t="shared" si="3"/>
        <v/>
      </c>
      <c r="M75" s="8">
        <f t="shared" si="4"/>
        <v>2.6042210394410259</v>
      </c>
      <c r="N75" t="str">
        <f t="shared" si="5"/>
        <v/>
      </c>
      <c r="P75" s="8">
        <f t="shared" si="11"/>
        <v>1.086179415054221</v>
      </c>
      <c r="Q75" t="str">
        <f t="shared" si="12"/>
        <v/>
      </c>
    </row>
    <row r="76" spans="1:17">
      <c r="A76" s="1">
        <f t="shared" si="6"/>
        <v>31048</v>
      </c>
      <c r="B76">
        <f t="shared" si="7"/>
        <v>4.9999999999999991</v>
      </c>
      <c r="C76" t="str">
        <f>IFERROR(AVERAGEIFS('Hard Drives'!$I$5:$I$355,'Hard Drives'!$A$5:$A$355,"&gt;="&amp;Predictions!A75,'Hard Drives'!$A$5:$A$355,"&lt;"&amp;Predictions!A76), "")</f>
        <v/>
      </c>
      <c r="D76" t="str">
        <f t="shared" si="8"/>
        <v/>
      </c>
      <c r="E76" t="str">
        <f>IFERROR(AVERAGEIFS(SSDs!$H$5:$H$100,SSDs!$A$5:$A$100,"&gt;="&amp;Predictions!A75, SSDs!$A$5:$A$100,"&lt;"&amp;Predictions!A76), "")</f>
        <v/>
      </c>
      <c r="F76" t="str">
        <f t="shared" si="9"/>
        <v/>
      </c>
      <c r="G76" t="str">
        <f>IFERROR(AVERAGEIFS(XPoint!$H$5:$H$100,XPoint!$A$5:$A$100,"&gt;="&amp;Predictions!A75, XPoint!$A$5:$A$100,"&lt;"&amp;Predictions!A76), "")</f>
        <v/>
      </c>
      <c r="H76" t="str">
        <f t="shared" si="10"/>
        <v/>
      </c>
      <c r="J76" s="8">
        <f t="shared" si="2"/>
        <v>3.5416042126033824</v>
      </c>
      <c r="K76" t="str">
        <f t="shared" si="3"/>
        <v/>
      </c>
      <c r="M76" s="8">
        <f t="shared" si="4"/>
        <v>2.611202388925363</v>
      </c>
      <c r="N76" t="str">
        <f t="shared" si="5"/>
        <v/>
      </c>
      <c r="P76" s="8">
        <f t="shared" si="11"/>
        <v>1.086179415054221</v>
      </c>
      <c r="Q76" t="str">
        <f t="shared" si="12"/>
        <v/>
      </c>
    </row>
    <row r="77" spans="1:17">
      <c r="A77" s="1">
        <f t="shared" si="6"/>
        <v>31078.4375</v>
      </c>
      <c r="B77">
        <f t="shared" si="7"/>
        <v>5.0833333333333321</v>
      </c>
      <c r="C77" t="str">
        <f>IFERROR(AVERAGEIFS('Hard Drives'!$I$5:$I$355,'Hard Drives'!$A$5:$A$355,"&gt;="&amp;Predictions!A76,'Hard Drives'!$A$5:$A$355,"&lt;"&amp;Predictions!A77), "")</f>
        <v/>
      </c>
      <c r="D77" t="str">
        <f t="shared" si="8"/>
        <v/>
      </c>
      <c r="E77" t="str">
        <f>IFERROR(AVERAGEIFS(SSDs!$H$5:$H$100,SSDs!$A$5:$A$100,"&gt;="&amp;Predictions!A76, SSDs!$A$5:$A$100,"&lt;"&amp;Predictions!A77), "")</f>
        <v/>
      </c>
      <c r="F77" t="str">
        <f t="shared" si="9"/>
        <v/>
      </c>
      <c r="G77" t="str">
        <f>IFERROR(AVERAGEIFS(XPoint!$H$5:$H$100,XPoint!$A$5:$A$100,"&gt;="&amp;Predictions!A76, XPoint!$A$5:$A$100,"&lt;"&amp;Predictions!A77), "")</f>
        <v/>
      </c>
      <c r="H77" t="str">
        <f t="shared" si="10"/>
        <v/>
      </c>
      <c r="J77" s="8">
        <f t="shared" si="2"/>
        <v>3.552107760785554</v>
      </c>
      <c r="K77" t="str">
        <f t="shared" si="3"/>
        <v/>
      </c>
      <c r="M77" s="8">
        <f t="shared" si="4"/>
        <v>2.6182728496248728</v>
      </c>
      <c r="N77" t="str">
        <f t="shared" si="5"/>
        <v/>
      </c>
      <c r="P77" s="8">
        <f t="shared" si="11"/>
        <v>1.086179415054221</v>
      </c>
      <c r="Q77" t="str">
        <f t="shared" si="12"/>
        <v/>
      </c>
    </row>
    <row r="78" spans="1:17">
      <c r="A78" s="1">
        <f t="shared" si="6"/>
        <v>31108.875</v>
      </c>
      <c r="B78">
        <f t="shared" si="7"/>
        <v>5.1666666666666652</v>
      </c>
      <c r="C78" t="str">
        <f>IFERROR(AVERAGEIFS('Hard Drives'!$I$5:$I$355,'Hard Drives'!$A$5:$A$355,"&gt;="&amp;Predictions!A77,'Hard Drives'!$A$5:$A$355,"&lt;"&amp;Predictions!A78), "")</f>
        <v/>
      </c>
      <c r="D78" t="str">
        <f t="shared" si="8"/>
        <v/>
      </c>
      <c r="E78" t="str">
        <f>IFERROR(AVERAGEIFS(SSDs!$H$5:$H$100,SSDs!$A$5:$A$100,"&gt;="&amp;Predictions!A77, SSDs!$A$5:$A$100,"&lt;"&amp;Predictions!A78), "")</f>
        <v/>
      </c>
      <c r="F78" t="str">
        <f t="shared" si="9"/>
        <v/>
      </c>
      <c r="G78" t="str">
        <f>IFERROR(AVERAGEIFS(XPoint!$H$5:$H$100,XPoint!$A$5:$A$100,"&gt;="&amp;Predictions!A77, XPoint!$A$5:$A$100,"&lt;"&amp;Predictions!A78), "")</f>
        <v/>
      </c>
      <c r="H78" t="str">
        <f t="shared" si="10"/>
        <v/>
      </c>
      <c r="J78" s="8">
        <f t="shared" si="2"/>
        <v>3.5627672143650706</v>
      </c>
      <c r="K78" t="str">
        <f t="shared" si="3"/>
        <v/>
      </c>
      <c r="M78" s="8">
        <f t="shared" si="4"/>
        <v>2.6254332204778268</v>
      </c>
      <c r="N78" t="str">
        <f t="shared" si="5"/>
        <v/>
      </c>
      <c r="P78" s="8">
        <f t="shared" si="11"/>
        <v>1.086179415054221</v>
      </c>
      <c r="Q78" t="str">
        <f t="shared" si="12"/>
        <v/>
      </c>
    </row>
    <row r="79" spans="1:17">
      <c r="A79" s="1">
        <f t="shared" si="6"/>
        <v>31139.3125</v>
      </c>
      <c r="B79">
        <f t="shared" si="7"/>
        <v>5.2499999999999982</v>
      </c>
      <c r="C79" t="str">
        <f>IFERROR(AVERAGEIFS('Hard Drives'!$I$5:$I$355,'Hard Drives'!$A$5:$A$355,"&gt;="&amp;Predictions!A78,'Hard Drives'!$A$5:$A$355,"&lt;"&amp;Predictions!A79), "")</f>
        <v/>
      </c>
      <c r="D79" t="str">
        <f t="shared" si="8"/>
        <v/>
      </c>
      <c r="E79" t="str">
        <f>IFERROR(AVERAGEIFS(SSDs!$H$5:$H$100,SSDs!$A$5:$A$100,"&gt;="&amp;Predictions!A78, SSDs!$A$5:$A$100,"&lt;"&amp;Predictions!A79), "")</f>
        <v/>
      </c>
      <c r="F79" t="str">
        <f t="shared" si="9"/>
        <v/>
      </c>
      <c r="G79" t="str">
        <f>IFERROR(AVERAGEIFS(XPoint!$H$5:$H$100,XPoint!$A$5:$A$100,"&gt;="&amp;Predictions!A78, XPoint!$A$5:$A$100,"&lt;"&amp;Predictions!A79), "")</f>
        <v/>
      </c>
      <c r="H79" t="str">
        <f t="shared" si="10"/>
        <v/>
      </c>
      <c r="J79" s="8">
        <f t="shared" si="2"/>
        <v>3.573583756584275</v>
      </c>
      <c r="K79" t="str">
        <f t="shared" si="3"/>
        <v/>
      </c>
      <c r="M79" s="8">
        <f t="shared" si="4"/>
        <v>2.6326842999350348</v>
      </c>
      <c r="N79" t="str">
        <f t="shared" si="5"/>
        <v/>
      </c>
      <c r="P79" s="8">
        <f t="shared" si="11"/>
        <v>1.086179415054221</v>
      </c>
      <c r="Q79" t="str">
        <f t="shared" si="12"/>
        <v/>
      </c>
    </row>
    <row r="80" spans="1:17">
      <c r="A80" s="1">
        <f t="shared" si="6"/>
        <v>31169.75</v>
      </c>
      <c r="B80">
        <f t="shared" si="7"/>
        <v>5.3333333333333313</v>
      </c>
      <c r="C80" t="str">
        <f>IFERROR(AVERAGEIFS('Hard Drives'!$I$5:$I$355,'Hard Drives'!$A$5:$A$355,"&gt;="&amp;Predictions!A79,'Hard Drives'!$A$5:$A$355,"&lt;"&amp;Predictions!A80), "")</f>
        <v/>
      </c>
      <c r="D80" t="str">
        <f t="shared" si="8"/>
        <v/>
      </c>
      <c r="E80" t="str">
        <f>IFERROR(AVERAGEIFS(SSDs!$H$5:$H$100,SSDs!$A$5:$A$100,"&gt;="&amp;Predictions!A79, SSDs!$A$5:$A$100,"&lt;"&amp;Predictions!A80), "")</f>
        <v/>
      </c>
      <c r="F80" t="str">
        <f t="shared" si="9"/>
        <v/>
      </c>
      <c r="G80" t="str">
        <f>IFERROR(AVERAGEIFS(XPoint!$H$5:$H$100,XPoint!$A$5:$A$100,"&gt;="&amp;Predictions!A79, XPoint!$A$5:$A$100,"&lt;"&amp;Predictions!A80), "")</f>
        <v/>
      </c>
      <c r="H80" t="str">
        <f t="shared" si="10"/>
        <v/>
      </c>
      <c r="J80" s="8">
        <f t="shared" si="2"/>
        <v>3.5845585513768041</v>
      </c>
      <c r="K80" t="str">
        <f t="shared" si="3"/>
        <v/>
      </c>
      <c r="M80" s="8">
        <f t="shared" si="4"/>
        <v>2.6400268857593199</v>
      </c>
      <c r="N80" t="str">
        <f t="shared" si="5"/>
        <v/>
      </c>
      <c r="P80" s="8">
        <f t="shared" si="11"/>
        <v>1.086179415054221</v>
      </c>
      <c r="Q80" t="str">
        <f t="shared" si="12"/>
        <v/>
      </c>
    </row>
    <row r="81" spans="1:17">
      <c r="A81" s="1">
        <f t="shared" si="6"/>
        <v>31200.1875</v>
      </c>
      <c r="B81">
        <f t="shared" si="7"/>
        <v>5.4166666666666643</v>
      </c>
      <c r="C81" t="str">
        <f>IFERROR(AVERAGEIFS('Hard Drives'!$I$5:$I$355,'Hard Drives'!$A$5:$A$355,"&gt;="&amp;Predictions!A80,'Hard Drives'!$A$5:$A$355,"&lt;"&amp;Predictions!A81), "")</f>
        <v/>
      </c>
      <c r="D81" t="str">
        <f t="shared" si="8"/>
        <v/>
      </c>
      <c r="E81" t="str">
        <f>IFERROR(AVERAGEIFS(SSDs!$H$5:$H$100,SSDs!$A$5:$A$100,"&gt;="&amp;Predictions!A80, SSDs!$A$5:$A$100,"&lt;"&amp;Predictions!A81), "")</f>
        <v/>
      </c>
      <c r="F81" t="str">
        <f t="shared" si="9"/>
        <v/>
      </c>
      <c r="G81" t="str">
        <f>IFERROR(AVERAGEIFS(XPoint!$H$5:$H$100,XPoint!$A$5:$A$100,"&gt;="&amp;Predictions!A80, XPoint!$A$5:$A$100,"&lt;"&amp;Predictions!A81), "")</f>
        <v/>
      </c>
      <c r="H81" t="str">
        <f t="shared" si="10"/>
        <v/>
      </c>
      <c r="J81" s="8">
        <f t="shared" ref="J81:J144" si="13">$J$6+(($J$7-$J$6)/POWER(1+$J$8*EXP(-$J$9*(B81-$J$10)), 1/$J$11))</f>
        <v>3.5956927426130374</v>
      </c>
      <c r="K81" t="str">
        <f t="shared" ref="K81:K144" si="14">IF(C81&lt;&gt;"", (C81-J81)^2, "")</f>
        <v/>
      </c>
      <c r="M81" s="8">
        <f t="shared" ref="M81:M144" si="15">$M$6+(($M$7-$M$6)/POWER(1+$M$8*EXP(-$M$9*(B81-$M$10)), 1/$M$11))</f>
        <v>2.6474617748213576</v>
      </c>
      <c r="N81" t="str">
        <f t="shared" ref="N81:N144" si="16">IF(E81&lt;&gt;"", (E81-M81)^2, "")</f>
        <v/>
      </c>
      <c r="P81" s="8">
        <f t="shared" si="11"/>
        <v>1.086179415054221</v>
      </c>
      <c r="Q81" t="str">
        <f t="shared" si="12"/>
        <v/>
      </c>
    </row>
    <row r="82" spans="1:17">
      <c r="A82" s="1">
        <f t="shared" ref="A82:A145" si="17">A81+365.25/12</f>
        <v>31230.625</v>
      </c>
      <c r="B82">
        <f t="shared" ref="B82:B145" si="18">B81+1/12</f>
        <v>5.4999999999999973</v>
      </c>
      <c r="C82" t="str">
        <f>IFERROR(AVERAGEIFS('Hard Drives'!$I$5:$I$355,'Hard Drives'!$A$5:$A$355,"&gt;="&amp;Predictions!A81,'Hard Drives'!$A$5:$A$355,"&lt;"&amp;Predictions!A82), "")</f>
        <v/>
      </c>
      <c r="D82" t="str">
        <f t="shared" ref="D82:D145" si="19">IF(C82&lt;&gt;"", (C82-$C$14)^2, "")</f>
        <v/>
      </c>
      <c r="E82" t="str">
        <f>IFERROR(AVERAGEIFS(SSDs!$H$5:$H$100,SSDs!$A$5:$A$100,"&gt;="&amp;Predictions!A81, SSDs!$A$5:$A$100,"&lt;"&amp;Predictions!A82), "")</f>
        <v/>
      </c>
      <c r="F82" t="str">
        <f t="shared" ref="F82:F145" si="20">IF(E82&lt;&gt;"", (E82-$E$14)^2, "")</f>
        <v/>
      </c>
      <c r="G82" t="str">
        <f>IFERROR(AVERAGEIFS(XPoint!$H$5:$H$100,XPoint!$A$5:$A$100,"&gt;="&amp;Predictions!A81, XPoint!$A$5:$A$100,"&lt;"&amp;Predictions!A82), "")</f>
        <v/>
      </c>
      <c r="H82" t="str">
        <f t="shared" ref="H82:H145" si="21">IF(G82&lt;&gt;"", (G82-$G$14)^2, "")</f>
        <v/>
      </c>
      <c r="J82" s="8">
        <f t="shared" si="13"/>
        <v>3.6069874533447841</v>
      </c>
      <c r="K82" t="str">
        <f t="shared" si="14"/>
        <v/>
      </c>
      <c r="M82" s="8">
        <f t="shared" si="15"/>
        <v>2.6549897628918973</v>
      </c>
      <c r="N82" t="str">
        <f t="shared" si="16"/>
        <v/>
      </c>
      <c r="P82" s="8">
        <f t="shared" ref="P82:P145" si="22">$P$6+(($P$7-$P$6)/POWER(1+$P$8*EXP(-$P$9*(B82-$P$10)), 1/$P$11))</f>
        <v>1.086179415054221</v>
      </c>
      <c r="Q82" t="str">
        <f t="shared" ref="Q82:Q145" si="23">IF(G82&lt;&gt;"", (G82-P82)^2, "")</f>
        <v/>
      </c>
    </row>
    <row r="83" spans="1:17">
      <c r="A83" s="1">
        <f t="shared" si="17"/>
        <v>31261.0625</v>
      </c>
      <c r="B83">
        <f t="shared" si="18"/>
        <v>5.5833333333333304</v>
      </c>
      <c r="C83">
        <f>IFERROR(AVERAGEIFS('Hard Drives'!$I$5:$I$355,'Hard Drives'!$A$5:$A$355,"&gt;="&amp;Predictions!A82,'Hard Drives'!$A$5:$A$355,"&lt;"&amp;Predictions!A83), "")</f>
        <v>3.8803304164676633</v>
      </c>
      <c r="D83">
        <f t="shared" si="19"/>
        <v>14.505509370077096</v>
      </c>
      <c r="E83" t="str">
        <f>IFERROR(AVERAGEIFS(SSDs!$H$5:$H$100,SSDs!$A$5:$A$100,"&gt;="&amp;Predictions!A82, SSDs!$A$5:$A$100,"&lt;"&amp;Predictions!A83), "")</f>
        <v/>
      </c>
      <c r="F83" t="str">
        <f t="shared" si="20"/>
        <v/>
      </c>
      <c r="G83" t="str">
        <f>IFERROR(AVERAGEIFS(XPoint!$H$5:$H$100,XPoint!$A$5:$A$100,"&gt;="&amp;Predictions!A82, XPoint!$A$5:$A$100,"&lt;"&amp;Predictions!A83), "")</f>
        <v/>
      </c>
      <c r="H83" t="str">
        <f t="shared" si="21"/>
        <v/>
      </c>
      <c r="J83" s="8">
        <f t="shared" si="13"/>
        <v>3.6184437850497844</v>
      </c>
      <c r="K83">
        <f t="shared" si="14"/>
        <v>6.8584607715403978E-2</v>
      </c>
      <c r="M83" s="8">
        <f t="shared" si="15"/>
        <v>2.662611644430398</v>
      </c>
      <c r="N83" t="str">
        <f t="shared" si="16"/>
        <v/>
      </c>
      <c r="P83" s="8">
        <f t="shared" si="22"/>
        <v>1.086179415054221</v>
      </c>
      <c r="Q83" t="str">
        <f t="shared" si="23"/>
        <v/>
      </c>
    </row>
    <row r="84" spans="1:17">
      <c r="A84" s="1">
        <f t="shared" si="17"/>
        <v>31291.5</v>
      </c>
      <c r="B84">
        <f t="shared" si="18"/>
        <v>5.6666666666666634</v>
      </c>
      <c r="C84" t="str">
        <f>IFERROR(AVERAGEIFS('Hard Drives'!$I$5:$I$355,'Hard Drives'!$A$5:$A$355,"&gt;="&amp;Predictions!A83,'Hard Drives'!$A$5:$A$355,"&lt;"&amp;Predictions!A84), "")</f>
        <v/>
      </c>
      <c r="D84" t="str">
        <f t="shared" si="19"/>
        <v/>
      </c>
      <c r="E84" t="str">
        <f>IFERROR(AVERAGEIFS(SSDs!$H$5:$H$100,SSDs!$A$5:$A$100,"&gt;="&amp;Predictions!A83, SSDs!$A$5:$A$100,"&lt;"&amp;Predictions!A84), "")</f>
        <v/>
      </c>
      <c r="F84" t="str">
        <f t="shared" si="20"/>
        <v/>
      </c>
      <c r="G84" t="str">
        <f>IFERROR(AVERAGEIFS(XPoint!$H$5:$H$100,XPoint!$A$5:$A$100,"&gt;="&amp;Predictions!A83, XPoint!$A$5:$A$100,"&lt;"&amp;Predictions!A84), "")</f>
        <v/>
      </c>
      <c r="H84" t="str">
        <f t="shared" si="21"/>
        <v/>
      </c>
      <c r="J84" s="8">
        <f t="shared" si="13"/>
        <v>3.6300628168765892</v>
      </c>
      <c r="K84" t="str">
        <f t="shared" si="14"/>
        <v/>
      </c>
      <c r="M84" s="8">
        <f t="shared" si="15"/>
        <v>2.67032821237009</v>
      </c>
      <c r="N84" t="str">
        <f t="shared" si="16"/>
        <v/>
      </c>
      <c r="P84" s="8">
        <f t="shared" si="22"/>
        <v>1.086179415054221</v>
      </c>
      <c r="Q84" t="str">
        <f t="shared" si="23"/>
        <v/>
      </c>
    </row>
    <row r="85" spans="1:17">
      <c r="A85" s="1">
        <f t="shared" si="17"/>
        <v>31321.9375</v>
      </c>
      <c r="B85">
        <f t="shared" si="18"/>
        <v>5.7499999999999964</v>
      </c>
      <c r="C85" t="str">
        <f>IFERROR(AVERAGEIFS('Hard Drives'!$I$5:$I$355,'Hard Drives'!$A$5:$A$355,"&gt;="&amp;Predictions!A84,'Hard Drives'!$A$5:$A$355,"&lt;"&amp;Predictions!A85), "")</f>
        <v/>
      </c>
      <c r="D85" t="str">
        <f t="shared" si="19"/>
        <v/>
      </c>
      <c r="E85" t="str">
        <f>IFERROR(AVERAGEIFS(SSDs!$H$5:$H$100,SSDs!$A$5:$A$100,"&gt;="&amp;Predictions!A84, SSDs!$A$5:$A$100,"&lt;"&amp;Predictions!A85), "")</f>
        <v/>
      </c>
      <c r="F85" t="str">
        <f t="shared" si="20"/>
        <v/>
      </c>
      <c r="G85" t="str">
        <f>IFERROR(AVERAGEIFS(XPoint!$H$5:$H$100,XPoint!$A$5:$A$100,"&gt;="&amp;Predictions!A84, XPoint!$A$5:$A$100,"&lt;"&amp;Predictions!A85), "")</f>
        <v/>
      </c>
      <c r="H85" t="str">
        <f t="shared" si="21"/>
        <v/>
      </c>
      <c r="J85" s="8">
        <f t="shared" si="13"/>
        <v>3.6418456048904151</v>
      </c>
      <c r="K85" t="str">
        <f t="shared" si="14"/>
        <v/>
      </c>
      <c r="M85" s="8">
        <f t="shared" si="15"/>
        <v>2.6781402578995066</v>
      </c>
      <c r="N85" t="str">
        <f t="shared" si="16"/>
        <v/>
      </c>
      <c r="P85" s="8">
        <f t="shared" si="22"/>
        <v>1.086179415054221</v>
      </c>
      <c r="Q85" t="str">
        <f t="shared" si="23"/>
        <v/>
      </c>
    </row>
    <row r="86" spans="1:17">
      <c r="A86" s="1">
        <f t="shared" si="17"/>
        <v>31352.375</v>
      </c>
      <c r="B86">
        <f t="shared" si="18"/>
        <v>5.8333333333333295</v>
      </c>
      <c r="C86" t="str">
        <f>IFERROR(AVERAGEIFS('Hard Drives'!$I$5:$I$355,'Hard Drives'!$A$5:$A$355,"&gt;="&amp;Predictions!A85,'Hard Drives'!$A$5:$A$355,"&lt;"&amp;Predictions!A86), "")</f>
        <v/>
      </c>
      <c r="D86" t="str">
        <f t="shared" si="19"/>
        <v/>
      </c>
      <c r="E86" t="str">
        <f>IFERROR(AVERAGEIFS(SSDs!$H$5:$H$100,SSDs!$A$5:$A$100,"&gt;="&amp;Predictions!A85, SSDs!$A$5:$A$100,"&lt;"&amp;Predictions!A86), "")</f>
        <v/>
      </c>
      <c r="F86" t="str">
        <f t="shared" si="20"/>
        <v/>
      </c>
      <c r="G86" t="str">
        <f>IFERROR(AVERAGEIFS(XPoint!$H$5:$H$100,XPoint!$A$5:$A$100,"&gt;="&amp;Predictions!A85, XPoint!$A$5:$A$100,"&lt;"&amp;Predictions!A86), "")</f>
        <v/>
      </c>
      <c r="H86" t="str">
        <f t="shared" si="21"/>
        <v/>
      </c>
      <c r="J86" s="8">
        <f t="shared" si="13"/>
        <v>3.6537931813205566</v>
      </c>
      <c r="K86" t="str">
        <f t="shared" si="14"/>
        <v/>
      </c>
      <c r="M86" s="8">
        <f t="shared" si="15"/>
        <v>2.6860485702405033</v>
      </c>
      <c r="N86" t="str">
        <f t="shared" si="16"/>
        <v/>
      </c>
      <c r="P86" s="8">
        <f t="shared" si="22"/>
        <v>1.086179415054221</v>
      </c>
      <c r="Q86" t="str">
        <f t="shared" si="23"/>
        <v/>
      </c>
    </row>
    <row r="87" spans="1:17">
      <c r="A87" s="1">
        <f t="shared" si="17"/>
        <v>31382.8125</v>
      </c>
      <c r="B87">
        <f t="shared" si="18"/>
        <v>5.9166666666666625</v>
      </c>
      <c r="C87" t="str">
        <f>IFERROR(AVERAGEIFS('Hard Drives'!$I$5:$I$355,'Hard Drives'!$A$5:$A$355,"&gt;="&amp;Predictions!A86,'Hard Drives'!$A$5:$A$355,"&lt;"&amp;Predictions!A87), "")</f>
        <v/>
      </c>
      <c r="D87" t="str">
        <f t="shared" si="19"/>
        <v/>
      </c>
      <c r="E87" t="str">
        <f>IFERROR(AVERAGEIFS(SSDs!$H$5:$H$100,SSDs!$A$5:$A$100,"&gt;="&amp;Predictions!A86, SSDs!$A$5:$A$100,"&lt;"&amp;Predictions!A87), "")</f>
        <v/>
      </c>
      <c r="F87" t="str">
        <f t="shared" si="20"/>
        <v/>
      </c>
      <c r="G87" t="str">
        <f>IFERROR(AVERAGEIFS(XPoint!$H$5:$H$100,XPoint!$A$5:$A$100,"&gt;="&amp;Predictions!A86, XPoint!$A$5:$A$100,"&lt;"&amp;Predictions!A87), "")</f>
        <v/>
      </c>
      <c r="H87" t="str">
        <f t="shared" si="21"/>
        <v/>
      </c>
      <c r="J87" s="8">
        <f t="shared" si="13"/>
        <v>3.6659065538099638</v>
      </c>
      <c r="K87" t="str">
        <f t="shared" si="14"/>
        <v/>
      </c>
      <c r="M87" s="8">
        <f t="shared" si="15"/>
        <v>2.6940539364228133</v>
      </c>
      <c r="N87" t="str">
        <f t="shared" si="16"/>
        <v/>
      </c>
      <c r="P87" s="8">
        <f t="shared" si="22"/>
        <v>1.086179415054221</v>
      </c>
      <c r="Q87" t="str">
        <f t="shared" si="23"/>
        <v/>
      </c>
    </row>
    <row r="88" spans="1:17">
      <c r="A88" s="1">
        <f t="shared" si="17"/>
        <v>31413.25</v>
      </c>
      <c r="B88">
        <f t="shared" si="18"/>
        <v>5.9999999999999956</v>
      </c>
      <c r="C88" t="str">
        <f>IFERROR(AVERAGEIFS('Hard Drives'!$I$5:$I$355,'Hard Drives'!$A$5:$A$355,"&gt;="&amp;Predictions!A87,'Hard Drives'!$A$5:$A$355,"&lt;"&amp;Predictions!A88), "")</f>
        <v/>
      </c>
      <c r="D88" t="str">
        <f t="shared" si="19"/>
        <v/>
      </c>
      <c r="E88" t="str">
        <f>IFERROR(AVERAGEIFS(SSDs!$H$5:$H$100,SSDs!$A$5:$A$100,"&gt;="&amp;Predictions!A87, SSDs!$A$5:$A$100,"&lt;"&amp;Predictions!A88), "")</f>
        <v/>
      </c>
      <c r="F88" t="str">
        <f t="shared" si="20"/>
        <v/>
      </c>
      <c r="G88" t="str">
        <f>IFERROR(AVERAGEIFS(XPoint!$H$5:$H$100,XPoint!$A$5:$A$100,"&gt;="&amp;Predictions!A87, XPoint!$A$5:$A$100,"&lt;"&amp;Predictions!A88), "")</f>
        <v/>
      </c>
      <c r="H88" t="str">
        <f t="shared" si="21"/>
        <v/>
      </c>
      <c r="J88" s="8">
        <f t="shared" si="13"/>
        <v>3.6781867046676</v>
      </c>
      <c r="K88" t="str">
        <f t="shared" si="14"/>
        <v/>
      </c>
      <c r="M88" s="8">
        <f t="shared" si="15"/>
        <v>2.7021571410551655</v>
      </c>
      <c r="N88" t="str">
        <f t="shared" si="16"/>
        <v/>
      </c>
      <c r="P88" s="8">
        <f t="shared" si="22"/>
        <v>1.086179415054221</v>
      </c>
      <c r="Q88" t="str">
        <f t="shared" si="23"/>
        <v/>
      </c>
    </row>
    <row r="89" spans="1:17">
      <c r="A89" s="1">
        <f t="shared" si="17"/>
        <v>31443.6875</v>
      </c>
      <c r="B89">
        <f t="shared" si="18"/>
        <v>6.0833333333333286</v>
      </c>
      <c r="C89" t="str">
        <f>IFERROR(AVERAGEIFS('Hard Drives'!$I$5:$I$355,'Hard Drives'!$A$5:$A$355,"&gt;="&amp;Predictions!A88,'Hard Drives'!$A$5:$A$355,"&lt;"&amp;Predictions!A89), "")</f>
        <v/>
      </c>
      <c r="D89" t="str">
        <f t="shared" si="19"/>
        <v/>
      </c>
      <c r="E89" t="str">
        <f>IFERROR(AVERAGEIFS(SSDs!$H$5:$H$100,SSDs!$A$5:$A$100,"&gt;="&amp;Predictions!A88, SSDs!$A$5:$A$100,"&lt;"&amp;Predictions!A89), "")</f>
        <v/>
      </c>
      <c r="F89" t="str">
        <f t="shared" si="20"/>
        <v/>
      </c>
      <c r="G89" t="str">
        <f>IFERROR(AVERAGEIFS(XPoint!$H$5:$H$100,XPoint!$A$5:$A$100,"&gt;="&amp;Predictions!A88, XPoint!$A$5:$A$100,"&lt;"&amp;Predictions!A89), "")</f>
        <v/>
      </c>
      <c r="H89" t="str">
        <f t="shared" si="21"/>
        <v/>
      </c>
      <c r="J89" s="8">
        <f t="shared" si="13"/>
        <v>3.6906345901241799</v>
      </c>
      <c r="K89" t="str">
        <f t="shared" si="14"/>
        <v/>
      </c>
      <c r="M89" s="8">
        <f t="shared" si="15"/>
        <v>2.7103589660930067</v>
      </c>
      <c r="N89" t="str">
        <f t="shared" si="16"/>
        <v/>
      </c>
      <c r="P89" s="8">
        <f t="shared" si="22"/>
        <v>1.086179415054221</v>
      </c>
      <c r="Q89" t="str">
        <f t="shared" si="23"/>
        <v/>
      </c>
    </row>
    <row r="90" spans="1:17">
      <c r="A90" s="1">
        <f t="shared" si="17"/>
        <v>31474.125</v>
      </c>
      <c r="B90">
        <f t="shared" si="18"/>
        <v>6.1666666666666616</v>
      </c>
      <c r="C90" t="str">
        <f>IFERROR(AVERAGEIFS('Hard Drives'!$I$5:$I$355,'Hard Drives'!$A$5:$A$355,"&gt;="&amp;Predictions!A89,'Hard Drives'!$A$5:$A$355,"&lt;"&amp;Predictions!A90), "")</f>
        <v/>
      </c>
      <c r="D90" t="str">
        <f t="shared" si="19"/>
        <v/>
      </c>
      <c r="E90" t="str">
        <f>IFERROR(AVERAGEIFS(SSDs!$H$5:$H$100,SSDs!$A$5:$A$100,"&gt;="&amp;Predictions!A89, SSDs!$A$5:$A$100,"&lt;"&amp;Predictions!A90), "")</f>
        <v/>
      </c>
      <c r="F90" t="str">
        <f t="shared" si="20"/>
        <v/>
      </c>
      <c r="G90" t="str">
        <f>IFERROR(AVERAGEIFS(XPoint!$H$5:$H$100,XPoint!$A$5:$A$100,"&gt;="&amp;Predictions!A89, XPoint!$A$5:$A$100,"&lt;"&amp;Predictions!A90), "")</f>
        <v/>
      </c>
      <c r="H90" t="str">
        <f t="shared" si="21"/>
        <v/>
      </c>
      <c r="J90" s="8">
        <f t="shared" si="13"/>
        <v>3.7032511395919299</v>
      </c>
      <c r="K90" t="str">
        <f t="shared" si="14"/>
        <v/>
      </c>
      <c r="M90" s="8">
        <f t="shared" si="15"/>
        <v>2.7186601906028907</v>
      </c>
      <c r="N90" t="str">
        <f t="shared" si="16"/>
        <v/>
      </c>
      <c r="P90" s="8">
        <f t="shared" si="22"/>
        <v>1.086179415054221</v>
      </c>
      <c r="Q90" t="str">
        <f t="shared" si="23"/>
        <v/>
      </c>
    </row>
    <row r="91" spans="1:17">
      <c r="A91" s="1">
        <f t="shared" si="17"/>
        <v>31504.5625</v>
      </c>
      <c r="B91">
        <f t="shared" si="18"/>
        <v>6.2499999999999947</v>
      </c>
      <c r="C91" t="str">
        <f>IFERROR(AVERAGEIFS('Hard Drives'!$I$5:$I$355,'Hard Drives'!$A$5:$A$355,"&gt;="&amp;Predictions!A90,'Hard Drives'!$A$5:$A$355,"&lt;"&amp;Predictions!A91), "")</f>
        <v/>
      </c>
      <c r="D91" t="str">
        <f t="shared" si="19"/>
        <v/>
      </c>
      <c r="E91" t="str">
        <f>IFERROR(AVERAGEIFS(SSDs!$H$5:$H$100,SSDs!$A$5:$A$100,"&gt;="&amp;Predictions!A90, SSDs!$A$5:$A$100,"&lt;"&amp;Predictions!A91), "")</f>
        <v/>
      </c>
      <c r="F91" t="str">
        <f t="shared" si="20"/>
        <v/>
      </c>
      <c r="G91" t="str">
        <f>IFERROR(AVERAGEIFS(XPoint!$H$5:$H$100,XPoint!$A$5:$A$100,"&gt;="&amp;Predictions!A90, XPoint!$A$5:$A$100,"&lt;"&amp;Predictions!A91), "")</f>
        <v/>
      </c>
      <c r="H91" t="str">
        <f t="shared" si="21"/>
        <v/>
      </c>
      <c r="J91" s="8">
        <f t="shared" si="13"/>
        <v>3.716037254928986</v>
      </c>
      <c r="K91" t="str">
        <f t="shared" si="14"/>
        <v/>
      </c>
      <c r="M91" s="8">
        <f t="shared" si="15"/>
        <v>2.7270615905235434</v>
      </c>
      <c r="N91" t="str">
        <f t="shared" si="16"/>
        <v/>
      </c>
      <c r="P91" s="8">
        <f t="shared" si="22"/>
        <v>1.086179415054221</v>
      </c>
      <c r="Q91" t="str">
        <f t="shared" si="23"/>
        <v/>
      </c>
    </row>
    <row r="92" spans="1:17">
      <c r="A92" s="1">
        <f t="shared" si="17"/>
        <v>31535</v>
      </c>
      <c r="B92">
        <f t="shared" si="18"/>
        <v>6.3333333333333277</v>
      </c>
      <c r="C92" t="str">
        <f>IFERROR(AVERAGEIFS('Hard Drives'!$I$5:$I$355,'Hard Drives'!$A$5:$A$355,"&gt;="&amp;Predictions!A91,'Hard Drives'!$A$5:$A$355,"&lt;"&amp;Predictions!A92), "")</f>
        <v/>
      </c>
      <c r="D92" t="str">
        <f t="shared" si="19"/>
        <v/>
      </c>
      <c r="E92" t="str">
        <f>IFERROR(AVERAGEIFS(SSDs!$H$5:$H$100,SSDs!$A$5:$A$100,"&gt;="&amp;Predictions!A91, SSDs!$A$5:$A$100,"&lt;"&amp;Predictions!A92), "")</f>
        <v/>
      </c>
      <c r="F92" t="str">
        <f t="shared" si="20"/>
        <v/>
      </c>
      <c r="G92" t="str">
        <f>IFERROR(AVERAGEIFS(XPoint!$H$5:$H$100,XPoint!$A$5:$A$100,"&gt;="&amp;Predictions!A91, XPoint!$A$5:$A$100,"&lt;"&amp;Predictions!A92), "")</f>
        <v/>
      </c>
      <c r="H92" t="str">
        <f t="shared" si="21"/>
        <v/>
      </c>
      <c r="J92" s="8">
        <f t="shared" si="13"/>
        <v>3.7289938097090678</v>
      </c>
      <c r="K92" t="str">
        <f t="shared" si="14"/>
        <v/>
      </c>
      <c r="M92" s="8">
        <f t="shared" si="15"/>
        <v>2.7355639384236974</v>
      </c>
      <c r="N92" t="str">
        <f t="shared" si="16"/>
        <v/>
      </c>
      <c r="P92" s="8">
        <f t="shared" si="22"/>
        <v>1.086179415054221</v>
      </c>
      <c r="Q92" t="str">
        <f t="shared" si="23"/>
        <v/>
      </c>
    </row>
    <row r="93" spans="1:17">
      <c r="A93" s="1">
        <f t="shared" si="17"/>
        <v>31565.4375</v>
      </c>
      <c r="B93">
        <f t="shared" si="18"/>
        <v>6.4166666666666607</v>
      </c>
      <c r="C93" t="str">
        <f>IFERROR(AVERAGEIFS('Hard Drives'!$I$5:$I$355,'Hard Drives'!$A$5:$A$355,"&gt;="&amp;Predictions!A92,'Hard Drives'!$A$5:$A$355,"&lt;"&amp;Predictions!A93), "")</f>
        <v/>
      </c>
      <c r="D93" t="str">
        <f t="shared" si="19"/>
        <v/>
      </c>
      <c r="E93" t="str">
        <f>IFERROR(AVERAGEIFS(SSDs!$H$5:$H$100,SSDs!$A$5:$A$100,"&gt;="&amp;Predictions!A92, SSDs!$A$5:$A$100,"&lt;"&amp;Predictions!A93), "")</f>
        <v/>
      </c>
      <c r="F93" t="str">
        <f t="shared" si="20"/>
        <v/>
      </c>
      <c r="G93" t="str">
        <f>IFERROR(AVERAGEIFS(XPoint!$H$5:$H$100,XPoint!$A$5:$A$100,"&gt;="&amp;Predictions!A92, XPoint!$A$5:$A$100,"&lt;"&amp;Predictions!A93), "")</f>
        <v/>
      </c>
      <c r="H93" t="str">
        <f t="shared" si="21"/>
        <v/>
      </c>
      <c r="J93" s="8">
        <f t="shared" si="13"/>
        <v>3.7421216484970681</v>
      </c>
      <c r="K93" t="str">
        <f t="shared" si="14"/>
        <v/>
      </c>
      <c r="M93" s="8">
        <f t="shared" si="15"/>
        <v>2.7441680032567159</v>
      </c>
      <c r="N93" t="str">
        <f t="shared" si="16"/>
        <v/>
      </c>
      <c r="P93" s="8">
        <f t="shared" si="22"/>
        <v>1.086179415054221</v>
      </c>
      <c r="Q93" t="str">
        <f t="shared" si="23"/>
        <v/>
      </c>
    </row>
    <row r="94" spans="1:17">
      <c r="A94" s="1">
        <f t="shared" si="17"/>
        <v>31595.875</v>
      </c>
      <c r="B94">
        <f t="shared" si="18"/>
        <v>6.4999999999999938</v>
      </c>
      <c r="C94" t="str">
        <f>IFERROR(AVERAGEIFS('Hard Drives'!$I$5:$I$355,'Hard Drives'!$A$5:$A$355,"&gt;="&amp;Predictions!A93,'Hard Drives'!$A$5:$A$355,"&lt;"&amp;Predictions!A94), "")</f>
        <v/>
      </c>
      <c r="D94" t="str">
        <f t="shared" si="19"/>
        <v/>
      </c>
      <c r="E94" t="str">
        <f>IFERROR(AVERAGEIFS(SSDs!$H$5:$H$100,SSDs!$A$5:$A$100,"&gt;="&amp;Predictions!A93, SSDs!$A$5:$A$100,"&lt;"&amp;Predictions!A94), "")</f>
        <v/>
      </c>
      <c r="F94" t="str">
        <f t="shared" si="20"/>
        <v/>
      </c>
      <c r="G94" t="str">
        <f>IFERROR(AVERAGEIFS(XPoint!$H$5:$H$100,XPoint!$A$5:$A$100,"&gt;="&amp;Predictions!A93, XPoint!$A$5:$A$100,"&lt;"&amp;Predictions!A94), "")</f>
        <v/>
      </c>
      <c r="H94" t="str">
        <f t="shared" si="21"/>
        <v/>
      </c>
      <c r="J94" s="8">
        <f t="shared" si="13"/>
        <v>3.7554215861311935</v>
      </c>
      <c r="K94" t="str">
        <f t="shared" si="14"/>
        <v/>
      </c>
      <c r="M94" s="8">
        <f t="shared" si="15"/>
        <v>2.7528745501120766</v>
      </c>
      <c r="N94" t="str">
        <f t="shared" si="16"/>
        <v/>
      </c>
      <c r="P94" s="8">
        <f t="shared" si="22"/>
        <v>1.086179415054221</v>
      </c>
      <c r="Q94" t="str">
        <f t="shared" si="23"/>
        <v/>
      </c>
    </row>
    <row r="95" spans="1:17">
      <c r="A95" s="1">
        <f t="shared" si="17"/>
        <v>31626.3125</v>
      </c>
      <c r="B95">
        <f t="shared" si="18"/>
        <v>6.5833333333333268</v>
      </c>
      <c r="C95" t="str">
        <f>IFERROR(AVERAGEIFS('Hard Drives'!$I$5:$I$355,'Hard Drives'!$A$5:$A$355,"&gt;="&amp;Predictions!A94,'Hard Drives'!$A$5:$A$355,"&lt;"&amp;Predictions!A95), "")</f>
        <v/>
      </c>
      <c r="D95" t="str">
        <f t="shared" si="19"/>
        <v/>
      </c>
      <c r="E95" t="str">
        <f>IFERROR(AVERAGEIFS(SSDs!$H$5:$H$100,SSDs!$A$5:$A$100,"&gt;="&amp;Predictions!A94, SSDs!$A$5:$A$100,"&lt;"&amp;Predictions!A95), "")</f>
        <v/>
      </c>
      <c r="F95" t="str">
        <f t="shared" si="20"/>
        <v/>
      </c>
      <c r="G95" t="str">
        <f>IFERROR(AVERAGEIFS(XPoint!$H$5:$H$100,XPoint!$A$5:$A$100,"&gt;="&amp;Predictions!A94, XPoint!$A$5:$A$100,"&lt;"&amp;Predictions!A95), "")</f>
        <v/>
      </c>
      <c r="H95" t="str">
        <f t="shared" si="21"/>
        <v/>
      </c>
      <c r="J95" s="8">
        <f t="shared" si="13"/>
        <v>3.76889440701231</v>
      </c>
      <c r="K95" t="str">
        <f t="shared" si="14"/>
        <v/>
      </c>
      <c r="M95" s="8">
        <f t="shared" si="15"/>
        <v>2.7616843399637805</v>
      </c>
      <c r="N95" t="str">
        <f t="shared" si="16"/>
        <v/>
      </c>
      <c r="P95" s="8">
        <f t="shared" si="22"/>
        <v>1.086179415054221</v>
      </c>
      <c r="Q95" t="str">
        <f t="shared" si="23"/>
        <v/>
      </c>
    </row>
    <row r="96" spans="1:17">
      <c r="A96" s="1">
        <f t="shared" si="17"/>
        <v>31656.75</v>
      </c>
      <c r="B96">
        <f t="shared" si="18"/>
        <v>6.6666666666666599</v>
      </c>
      <c r="C96" t="str">
        <f>IFERROR(AVERAGEIFS('Hard Drives'!$I$5:$I$355,'Hard Drives'!$A$5:$A$355,"&gt;="&amp;Predictions!A95,'Hard Drives'!$A$5:$A$355,"&lt;"&amp;Predictions!A96), "")</f>
        <v/>
      </c>
      <c r="D96" t="str">
        <f t="shared" si="19"/>
        <v/>
      </c>
      <c r="E96" t="str">
        <f>IFERROR(AVERAGEIFS(SSDs!$H$5:$H$100,SSDs!$A$5:$A$100,"&gt;="&amp;Predictions!A95, SSDs!$A$5:$A$100,"&lt;"&amp;Predictions!A96), "")</f>
        <v/>
      </c>
      <c r="F96" t="str">
        <f t="shared" si="20"/>
        <v/>
      </c>
      <c r="G96" t="str">
        <f>IFERROR(AVERAGEIFS(XPoint!$H$5:$H$100,XPoint!$A$5:$A$100,"&gt;="&amp;Predictions!A95, XPoint!$A$5:$A$100,"&lt;"&amp;Predictions!A96), "")</f>
        <v/>
      </c>
      <c r="H96" t="str">
        <f t="shared" si="21"/>
        <v/>
      </c>
      <c r="J96" s="8">
        <f t="shared" si="13"/>
        <v>3.7825408644011262</v>
      </c>
      <c r="K96" t="str">
        <f t="shared" si="14"/>
        <v/>
      </c>
      <c r="M96" s="8">
        <f t="shared" si="15"/>
        <v>2.7705981294157338</v>
      </c>
      <c r="N96" t="str">
        <f t="shared" si="16"/>
        <v/>
      </c>
      <c r="P96" s="8">
        <f t="shared" si="22"/>
        <v>1.086179415054221</v>
      </c>
      <c r="Q96" t="str">
        <f t="shared" si="23"/>
        <v/>
      </c>
    </row>
    <row r="97" spans="1:17">
      <c r="A97" s="1">
        <f t="shared" si="17"/>
        <v>31687.1875</v>
      </c>
      <c r="B97">
        <f t="shared" si="18"/>
        <v>6.7499999999999929</v>
      </c>
      <c r="C97" t="str">
        <f>IFERROR(AVERAGEIFS('Hard Drives'!$I$5:$I$355,'Hard Drives'!$A$5:$A$355,"&gt;="&amp;Predictions!A96,'Hard Drives'!$A$5:$A$355,"&lt;"&amp;Predictions!A97), "")</f>
        <v/>
      </c>
      <c r="D97" t="str">
        <f t="shared" si="19"/>
        <v/>
      </c>
      <c r="E97" t="str">
        <f>IFERROR(AVERAGEIFS(SSDs!$H$5:$H$100,SSDs!$A$5:$A$100,"&gt;="&amp;Predictions!A96, SSDs!$A$5:$A$100,"&lt;"&amp;Predictions!A97), "")</f>
        <v/>
      </c>
      <c r="F97" t="str">
        <f t="shared" si="20"/>
        <v/>
      </c>
      <c r="G97" t="str">
        <f>IFERROR(AVERAGEIFS(XPoint!$H$5:$H$100,XPoint!$A$5:$A$100,"&gt;="&amp;Predictions!A96, XPoint!$A$5:$A$100,"&lt;"&amp;Predictions!A97), "")</f>
        <v/>
      </c>
      <c r="H97" t="str">
        <f t="shared" si="21"/>
        <v/>
      </c>
      <c r="J97" s="8">
        <f t="shared" si="13"/>
        <v>3.7963616797238782</v>
      </c>
      <c r="K97" t="str">
        <f t="shared" si="14"/>
        <v/>
      </c>
      <c r="M97" s="8">
        <f t="shared" si="15"/>
        <v>2.7796166704441791</v>
      </c>
      <c r="N97" t="str">
        <f t="shared" si="16"/>
        <v/>
      </c>
      <c r="P97" s="8">
        <f t="shared" si="22"/>
        <v>1.086179415054221</v>
      </c>
      <c r="Q97" t="str">
        <f t="shared" si="23"/>
        <v/>
      </c>
    </row>
    <row r="98" spans="1:17">
      <c r="A98" s="1">
        <f t="shared" si="17"/>
        <v>31717.625</v>
      </c>
      <c r="B98">
        <f t="shared" si="18"/>
        <v>6.8333333333333259</v>
      </c>
      <c r="C98" t="str">
        <f>IFERROR(AVERAGEIFS('Hard Drives'!$I$5:$I$355,'Hard Drives'!$A$5:$A$355,"&gt;="&amp;Predictions!A97,'Hard Drives'!$A$5:$A$355,"&lt;"&amp;Predictions!A98), "")</f>
        <v/>
      </c>
      <c r="D98" t="str">
        <f t="shared" si="19"/>
        <v/>
      </c>
      <c r="E98" t="str">
        <f>IFERROR(AVERAGEIFS(SSDs!$H$5:$H$100,SSDs!$A$5:$A$100,"&gt;="&amp;Predictions!A97, SSDs!$A$5:$A$100,"&lt;"&amp;Predictions!A98), "")</f>
        <v/>
      </c>
      <c r="F98" t="str">
        <f t="shared" si="20"/>
        <v/>
      </c>
      <c r="G98" t="str">
        <f>IFERROR(AVERAGEIFS(XPoint!$H$5:$H$100,XPoint!$A$5:$A$100,"&gt;="&amp;Predictions!A97, XPoint!$A$5:$A$100,"&lt;"&amp;Predictions!A98), "")</f>
        <v/>
      </c>
      <c r="H98" t="str">
        <f t="shared" si="21"/>
        <v/>
      </c>
      <c r="J98" s="8">
        <f t="shared" si="13"/>
        <v>3.8103575418871483</v>
      </c>
      <c r="K98" t="str">
        <f t="shared" si="14"/>
        <v/>
      </c>
      <c r="M98" s="8">
        <f t="shared" si="15"/>
        <v>2.7887407101372479</v>
      </c>
      <c r="N98" t="str">
        <f t="shared" si="16"/>
        <v/>
      </c>
      <c r="P98" s="8">
        <f t="shared" si="22"/>
        <v>1.086179415054221</v>
      </c>
      <c r="Q98" t="str">
        <f t="shared" si="23"/>
        <v/>
      </c>
    </row>
    <row r="99" spans="1:17">
      <c r="A99" s="1">
        <f t="shared" si="17"/>
        <v>31748.0625</v>
      </c>
      <c r="B99">
        <f t="shared" si="18"/>
        <v>6.916666666666659</v>
      </c>
      <c r="C99" t="str">
        <f>IFERROR(AVERAGEIFS('Hard Drives'!$I$5:$I$355,'Hard Drives'!$A$5:$A$355,"&gt;="&amp;Predictions!A98,'Hard Drives'!$A$5:$A$355,"&lt;"&amp;Predictions!A99), "")</f>
        <v/>
      </c>
      <c r="D99" t="str">
        <f t="shared" si="19"/>
        <v/>
      </c>
      <c r="E99" t="str">
        <f>IFERROR(AVERAGEIFS(SSDs!$H$5:$H$100,SSDs!$A$5:$A$100,"&gt;="&amp;Predictions!A98, SSDs!$A$5:$A$100,"&lt;"&amp;Predictions!A99), "")</f>
        <v/>
      </c>
      <c r="F99" t="str">
        <f t="shared" si="20"/>
        <v/>
      </c>
      <c r="G99" t="str">
        <f>IFERROR(AVERAGEIFS(XPoint!$H$5:$H$100,XPoint!$A$5:$A$100,"&gt;="&amp;Predictions!A98, XPoint!$A$5:$A$100,"&lt;"&amp;Predictions!A99), "")</f>
        <v/>
      </c>
      <c r="H99" t="str">
        <f t="shared" si="21"/>
        <v/>
      </c>
      <c r="J99" s="8">
        <f t="shared" si="13"/>
        <v>3.8245291066024798</v>
      </c>
      <c r="K99" t="str">
        <f t="shared" si="14"/>
        <v/>
      </c>
      <c r="M99" s="8">
        <f t="shared" si="15"/>
        <v>2.7979709904316978</v>
      </c>
      <c r="N99" t="str">
        <f t="shared" si="16"/>
        <v/>
      </c>
      <c r="P99" s="8">
        <f t="shared" si="22"/>
        <v>1.086179415054221</v>
      </c>
      <c r="Q99" t="str">
        <f t="shared" si="23"/>
        <v/>
      </c>
    </row>
    <row r="100" spans="1:17">
      <c r="A100" s="1">
        <f t="shared" si="17"/>
        <v>31778.5</v>
      </c>
      <c r="B100">
        <f t="shared" si="18"/>
        <v>6.999999999999992</v>
      </c>
      <c r="C100" t="str">
        <f>IFERROR(AVERAGEIFS('Hard Drives'!$I$5:$I$355,'Hard Drives'!$A$5:$A$355,"&gt;="&amp;Predictions!A99,'Hard Drives'!$A$5:$A$355,"&lt;"&amp;Predictions!A100), "")</f>
        <v/>
      </c>
      <c r="D100" t="str">
        <f t="shared" si="19"/>
        <v/>
      </c>
      <c r="E100" t="str">
        <f>IFERROR(AVERAGEIFS(SSDs!$H$5:$H$100,SSDs!$A$5:$A$100,"&gt;="&amp;Predictions!A99, SSDs!$A$5:$A$100,"&lt;"&amp;Predictions!A100), "")</f>
        <v/>
      </c>
      <c r="F100" t="str">
        <f t="shared" si="20"/>
        <v/>
      </c>
      <c r="G100" t="str">
        <f>IFERROR(AVERAGEIFS(XPoint!$H$5:$H$100,XPoint!$A$5:$A$100,"&gt;="&amp;Predictions!A99, XPoint!$A$5:$A$100,"&lt;"&amp;Predictions!A100), "")</f>
        <v/>
      </c>
      <c r="H100" t="str">
        <f t="shared" si="21"/>
        <v/>
      </c>
      <c r="J100" s="8">
        <f t="shared" si="13"/>
        <v>3.8388769957214208</v>
      </c>
      <c r="K100" t="str">
        <f t="shared" si="14"/>
        <v/>
      </c>
      <c r="M100" s="8">
        <f t="shared" si="15"/>
        <v>2.8073082478469207</v>
      </c>
      <c r="N100" t="str">
        <f t="shared" si="16"/>
        <v/>
      </c>
      <c r="P100" s="8">
        <f t="shared" si="22"/>
        <v>1.086179415054221</v>
      </c>
      <c r="Q100" t="str">
        <f t="shared" si="23"/>
        <v/>
      </c>
    </row>
    <row r="101" spans="1:17">
      <c r="A101" s="1">
        <f t="shared" si="17"/>
        <v>31808.9375</v>
      </c>
      <c r="B101">
        <f t="shared" si="18"/>
        <v>7.083333333333325</v>
      </c>
      <c r="C101" t="str">
        <f>IFERROR(AVERAGEIFS('Hard Drives'!$I$5:$I$355,'Hard Drives'!$A$5:$A$355,"&gt;="&amp;Predictions!A100,'Hard Drives'!$A$5:$A$355,"&lt;"&amp;Predictions!A101), "")</f>
        <v/>
      </c>
      <c r="D101" t="str">
        <f t="shared" si="19"/>
        <v/>
      </c>
      <c r="E101" t="str">
        <f>IFERROR(AVERAGEIFS(SSDs!$H$5:$H$100,SSDs!$A$5:$A$100,"&gt;="&amp;Predictions!A100, SSDs!$A$5:$A$100,"&lt;"&amp;Predictions!A101), "")</f>
        <v/>
      </c>
      <c r="F101" t="str">
        <f t="shared" si="20"/>
        <v/>
      </c>
      <c r="G101" t="str">
        <f>IFERROR(AVERAGEIFS(XPoint!$H$5:$H$100,XPoint!$A$5:$A$100,"&gt;="&amp;Predictions!A100, XPoint!$A$5:$A$100,"&lt;"&amp;Predictions!A101), "")</f>
        <v/>
      </c>
      <c r="H101" t="str">
        <f t="shared" si="21"/>
        <v/>
      </c>
      <c r="J101" s="8">
        <f t="shared" si="13"/>
        <v>3.8534017965816525</v>
      </c>
      <c r="K101" t="str">
        <f t="shared" si="14"/>
        <v/>
      </c>
      <c r="M101" s="8">
        <f t="shared" si="15"/>
        <v>2.8167532132162902</v>
      </c>
      <c r="N101" t="str">
        <f t="shared" si="16"/>
        <v/>
      </c>
      <c r="P101" s="8">
        <f t="shared" si="22"/>
        <v>1.086179415054221</v>
      </c>
      <c r="Q101" t="str">
        <f t="shared" si="23"/>
        <v/>
      </c>
    </row>
    <row r="102" spans="1:17">
      <c r="A102" s="1">
        <f t="shared" si="17"/>
        <v>31839.375</v>
      </c>
      <c r="B102">
        <f t="shared" si="18"/>
        <v>7.1666666666666581</v>
      </c>
      <c r="C102" t="str">
        <f>IFERROR(AVERAGEIFS('Hard Drives'!$I$5:$I$355,'Hard Drives'!$A$5:$A$355,"&gt;="&amp;Predictions!A101,'Hard Drives'!$A$5:$A$355,"&lt;"&amp;Predictions!A102), "")</f>
        <v/>
      </c>
      <c r="D102" t="str">
        <f t="shared" si="19"/>
        <v/>
      </c>
      <c r="E102" t="str">
        <f>IFERROR(AVERAGEIFS(SSDs!$H$5:$H$100,SSDs!$A$5:$A$100,"&gt;="&amp;Predictions!A101, SSDs!$A$5:$A$100,"&lt;"&amp;Predictions!A102), "")</f>
        <v/>
      </c>
      <c r="F102" t="str">
        <f t="shared" si="20"/>
        <v/>
      </c>
      <c r="G102" t="str">
        <f>IFERROR(AVERAGEIFS(XPoint!$H$5:$H$100,XPoint!$A$5:$A$100,"&gt;="&amp;Predictions!A101, XPoint!$A$5:$A$100,"&lt;"&amp;Predictions!A102), "")</f>
        <v/>
      </c>
      <c r="H102" t="str">
        <f t="shared" si="21"/>
        <v/>
      </c>
      <c r="J102" s="8">
        <f t="shared" si="13"/>
        <v>3.868104061364841</v>
      </c>
      <c r="K102" t="str">
        <f t="shared" si="14"/>
        <v/>
      </c>
      <c r="M102" s="8">
        <f t="shared" si="15"/>
        <v>2.8263066114159465</v>
      </c>
      <c r="N102" t="str">
        <f t="shared" si="16"/>
        <v/>
      </c>
      <c r="P102" s="8">
        <f t="shared" si="22"/>
        <v>1.086179415054221</v>
      </c>
      <c r="Q102" t="str">
        <f t="shared" si="23"/>
        <v/>
      </c>
    </row>
    <row r="103" spans="1:17">
      <c r="A103" s="1">
        <f t="shared" si="17"/>
        <v>31869.8125</v>
      </c>
      <c r="B103">
        <f t="shared" si="18"/>
        <v>7.2499999999999911</v>
      </c>
      <c r="C103" t="str">
        <f>IFERROR(AVERAGEIFS('Hard Drives'!$I$5:$I$355,'Hard Drives'!$A$5:$A$355,"&gt;="&amp;Predictions!A102,'Hard Drives'!$A$5:$A$355,"&lt;"&amp;Predictions!A103), "")</f>
        <v/>
      </c>
      <c r="D103" t="str">
        <f t="shared" si="19"/>
        <v/>
      </c>
      <c r="E103" t="str">
        <f>IFERROR(AVERAGEIFS(SSDs!$H$5:$H$100,SSDs!$A$5:$A$100,"&gt;="&amp;Predictions!A102, SSDs!$A$5:$A$100,"&lt;"&amp;Predictions!A103), "")</f>
        <v/>
      </c>
      <c r="F103" t="str">
        <f t="shared" si="20"/>
        <v/>
      </c>
      <c r="G103" t="str">
        <f>IFERROR(AVERAGEIFS(XPoint!$H$5:$H$100,XPoint!$A$5:$A$100,"&gt;="&amp;Predictions!A102, XPoint!$A$5:$A$100,"&lt;"&amp;Predictions!A103), "")</f>
        <v/>
      </c>
      <c r="H103" t="str">
        <f t="shared" si="21"/>
        <v/>
      </c>
      <c r="J103" s="8">
        <f t="shared" si="13"/>
        <v>3.882984306466847</v>
      </c>
      <c r="K103" t="str">
        <f t="shared" si="14"/>
        <v/>
      </c>
      <c r="M103" s="8">
        <f t="shared" si="15"/>
        <v>2.835969161091092</v>
      </c>
      <c r="N103" t="str">
        <f t="shared" si="16"/>
        <v/>
      </c>
      <c r="P103" s="8">
        <f t="shared" si="22"/>
        <v>1.086179415054221</v>
      </c>
      <c r="Q103" t="str">
        <f t="shared" si="23"/>
        <v/>
      </c>
    </row>
    <row r="104" spans="1:17">
      <c r="A104" s="1">
        <f t="shared" si="17"/>
        <v>31900.25</v>
      </c>
      <c r="B104">
        <f t="shared" si="18"/>
        <v>7.3333333333333242</v>
      </c>
      <c r="C104" t="str">
        <f>IFERROR(AVERAGEIFS('Hard Drives'!$I$5:$I$355,'Hard Drives'!$A$5:$A$355,"&gt;="&amp;Predictions!A103,'Hard Drives'!$A$5:$A$355,"&lt;"&amp;Predictions!A104), "")</f>
        <v/>
      </c>
      <c r="D104" t="str">
        <f t="shared" si="19"/>
        <v/>
      </c>
      <c r="E104" t="str">
        <f>IFERROR(AVERAGEIFS(SSDs!$H$5:$H$100,SSDs!$A$5:$A$100,"&gt;="&amp;Predictions!A103, SSDs!$A$5:$A$100,"&lt;"&amp;Predictions!A104), "")</f>
        <v/>
      </c>
      <c r="F104" t="str">
        <f t="shared" si="20"/>
        <v/>
      </c>
      <c r="G104" t="str">
        <f>IFERROR(AVERAGEIFS(XPoint!$H$5:$H$100,XPoint!$A$5:$A$100,"&gt;="&amp;Predictions!A103, XPoint!$A$5:$A$100,"&lt;"&amp;Predictions!A104), "")</f>
        <v/>
      </c>
      <c r="H104" t="str">
        <f t="shared" si="21"/>
        <v/>
      </c>
      <c r="J104" s="8">
        <f t="shared" si="13"/>
        <v>3.8980430118809304</v>
      </c>
      <c r="K104" t="str">
        <f t="shared" si="14"/>
        <v/>
      </c>
      <c r="M104" s="8">
        <f t="shared" si="15"/>
        <v>2.8457415743798924</v>
      </c>
      <c r="N104" t="str">
        <f t="shared" si="16"/>
        <v/>
      </c>
      <c r="P104" s="8">
        <f t="shared" si="22"/>
        <v>1.086179415054221</v>
      </c>
      <c r="Q104" t="str">
        <f t="shared" si="23"/>
        <v/>
      </c>
    </row>
    <row r="105" spans="1:17">
      <c r="A105" s="1">
        <f t="shared" si="17"/>
        <v>31930.6875</v>
      </c>
      <c r="B105">
        <f t="shared" si="18"/>
        <v>7.4166666666666572</v>
      </c>
      <c r="C105" t="str">
        <f>IFERROR(AVERAGEIFS('Hard Drives'!$I$5:$I$355,'Hard Drives'!$A$5:$A$355,"&gt;="&amp;Predictions!A104,'Hard Drives'!$A$5:$A$355,"&lt;"&amp;Predictions!A105), "")</f>
        <v/>
      </c>
      <c r="D105" t="str">
        <f t="shared" si="19"/>
        <v/>
      </c>
      <c r="E105" t="str">
        <f>IFERROR(AVERAGEIFS(SSDs!$H$5:$H$100,SSDs!$A$5:$A$100,"&gt;="&amp;Predictions!A104, SSDs!$A$5:$A$100,"&lt;"&amp;Predictions!A105), "")</f>
        <v/>
      </c>
      <c r="F105" t="str">
        <f t="shared" si="20"/>
        <v/>
      </c>
      <c r="G105" t="str">
        <f>IFERROR(AVERAGEIFS(XPoint!$H$5:$H$100,XPoint!$A$5:$A$100,"&gt;="&amp;Predictions!A104, XPoint!$A$5:$A$100,"&lt;"&amp;Predictions!A105), "")</f>
        <v/>
      </c>
      <c r="H105" t="str">
        <f t="shared" si="21"/>
        <v/>
      </c>
      <c r="J105" s="8">
        <f t="shared" si="13"/>
        <v>3.913280620594584</v>
      </c>
      <c r="K105" t="str">
        <f t="shared" si="14"/>
        <v/>
      </c>
      <c r="M105" s="8">
        <f t="shared" si="15"/>
        <v>2.8556245566350777</v>
      </c>
      <c r="N105" t="str">
        <f t="shared" si="16"/>
        <v/>
      </c>
      <c r="P105" s="8">
        <f t="shared" si="22"/>
        <v>1.086179415054221</v>
      </c>
      <c r="Q105" t="str">
        <f t="shared" si="23"/>
        <v/>
      </c>
    </row>
    <row r="106" spans="1:17">
      <c r="A106" s="1">
        <f t="shared" si="17"/>
        <v>31961.125</v>
      </c>
      <c r="B106">
        <f t="shared" si="18"/>
        <v>7.4999999999999902</v>
      </c>
      <c r="C106" t="str">
        <f>IFERROR(AVERAGEIFS('Hard Drives'!$I$5:$I$355,'Hard Drives'!$A$5:$A$355,"&gt;="&amp;Predictions!A105,'Hard Drives'!$A$5:$A$355,"&lt;"&amp;Predictions!A106), "")</f>
        <v/>
      </c>
      <c r="D106" t="str">
        <f t="shared" si="19"/>
        <v/>
      </c>
      <c r="E106" t="str">
        <f>IFERROR(AVERAGEIFS(SSDs!$H$5:$H$100,SSDs!$A$5:$A$100,"&gt;="&amp;Predictions!A105, SSDs!$A$5:$A$100,"&lt;"&amp;Predictions!A106), "")</f>
        <v/>
      </c>
      <c r="F106" t="str">
        <f t="shared" si="20"/>
        <v/>
      </c>
      <c r="G106" t="str">
        <f>IFERROR(AVERAGEIFS(XPoint!$H$5:$H$100,XPoint!$A$5:$A$100,"&gt;="&amp;Predictions!A105, XPoint!$A$5:$A$100,"&lt;"&amp;Predictions!A106), "")</f>
        <v/>
      </c>
      <c r="H106" t="str">
        <f t="shared" si="21"/>
        <v/>
      </c>
      <c r="J106" s="8">
        <f t="shared" si="13"/>
        <v>3.9286975380006028</v>
      </c>
      <c r="K106" t="str">
        <f t="shared" si="14"/>
        <v/>
      </c>
      <c r="M106" s="8">
        <f t="shared" si="15"/>
        <v>2.8656188061433414</v>
      </c>
      <c r="N106" t="str">
        <f t="shared" si="16"/>
        <v/>
      </c>
      <c r="P106" s="8">
        <f t="shared" si="22"/>
        <v>1.086179415054221</v>
      </c>
      <c r="Q106" t="str">
        <f t="shared" si="23"/>
        <v/>
      </c>
    </row>
    <row r="107" spans="1:17">
      <c r="A107" s="1">
        <f t="shared" si="17"/>
        <v>31991.5625</v>
      </c>
      <c r="B107">
        <f t="shared" si="18"/>
        <v>7.5833333333333233</v>
      </c>
      <c r="C107" t="str">
        <f>IFERROR(AVERAGEIFS('Hard Drives'!$I$5:$I$355,'Hard Drives'!$A$5:$A$355,"&gt;="&amp;Predictions!A106,'Hard Drives'!$A$5:$A$355,"&lt;"&amp;Predictions!A107), "")</f>
        <v/>
      </c>
      <c r="D107" t="str">
        <f t="shared" si="19"/>
        <v/>
      </c>
      <c r="E107" t="str">
        <f>IFERROR(AVERAGEIFS(SSDs!$H$5:$H$100,SSDs!$A$5:$A$100,"&gt;="&amp;Predictions!A106, SSDs!$A$5:$A$100,"&lt;"&amp;Predictions!A107), "")</f>
        <v/>
      </c>
      <c r="F107" t="str">
        <f t="shared" si="20"/>
        <v/>
      </c>
      <c r="G107" t="str">
        <f>IFERROR(AVERAGEIFS(XPoint!$H$5:$H$100,XPoint!$A$5:$A$100,"&gt;="&amp;Predictions!A106, XPoint!$A$5:$A$100,"&lt;"&amp;Predictions!A107), "")</f>
        <v/>
      </c>
      <c r="H107" t="str">
        <f t="shared" si="21"/>
        <v/>
      </c>
      <c r="J107" s="8">
        <f t="shared" si="13"/>
        <v>3.94429413132303</v>
      </c>
      <c r="K107" t="str">
        <f t="shared" si="14"/>
        <v/>
      </c>
      <c r="M107" s="8">
        <f t="shared" si="15"/>
        <v>2.8757250138426325</v>
      </c>
      <c r="N107" t="str">
        <f t="shared" si="16"/>
        <v/>
      </c>
      <c r="P107" s="8">
        <f t="shared" si="22"/>
        <v>1.086179415054221</v>
      </c>
      <c r="Q107" t="str">
        <f t="shared" si="23"/>
        <v/>
      </c>
    </row>
    <row r="108" spans="1:17">
      <c r="A108" s="1">
        <f t="shared" si="17"/>
        <v>32022</v>
      </c>
      <c r="B108">
        <f t="shared" si="18"/>
        <v>7.6666666666666563</v>
      </c>
      <c r="C108" t="str">
        <f>IFERROR(AVERAGEIFS('Hard Drives'!$I$5:$I$355,'Hard Drives'!$A$5:$A$355,"&gt;="&amp;Predictions!A107,'Hard Drives'!$A$5:$A$355,"&lt;"&amp;Predictions!A108), "")</f>
        <v/>
      </c>
      <c r="D108" t="str">
        <f t="shared" si="19"/>
        <v/>
      </c>
      <c r="E108" t="str">
        <f>IFERROR(AVERAGEIFS(SSDs!$H$5:$H$100,SSDs!$A$5:$A$100,"&gt;="&amp;Predictions!A107, SSDs!$A$5:$A$100,"&lt;"&amp;Predictions!A108), "")</f>
        <v/>
      </c>
      <c r="F108" t="str">
        <f t="shared" si="20"/>
        <v/>
      </c>
      <c r="G108" t="str">
        <f>IFERROR(AVERAGEIFS(XPoint!$H$5:$H$100,XPoint!$A$5:$A$100,"&gt;="&amp;Predictions!A107, XPoint!$A$5:$A$100,"&lt;"&amp;Predictions!A108), "")</f>
        <v/>
      </c>
      <c r="H108" t="str">
        <f t="shared" si="21"/>
        <v/>
      </c>
      <c r="J108" s="8">
        <f t="shared" si="13"/>
        <v>3.9600707290585535</v>
      </c>
      <c r="K108" t="str">
        <f t="shared" si="14"/>
        <v/>
      </c>
      <c r="M108" s="8">
        <f t="shared" si="15"/>
        <v>2.8859438630374461</v>
      </c>
      <c r="N108" t="str">
        <f t="shared" si="16"/>
        <v/>
      </c>
      <c r="P108" s="8">
        <f t="shared" si="22"/>
        <v>1.086179415054221</v>
      </c>
      <c r="Q108" t="str">
        <f t="shared" si="23"/>
        <v/>
      </c>
    </row>
    <row r="109" spans="1:17">
      <c r="A109" s="1">
        <f t="shared" si="17"/>
        <v>32052.4375</v>
      </c>
      <c r="B109">
        <f t="shared" si="18"/>
        <v>7.7499999999999893</v>
      </c>
      <c r="C109" t="str">
        <f>IFERROR(AVERAGEIFS('Hard Drives'!$I$5:$I$355,'Hard Drives'!$A$5:$A$355,"&gt;="&amp;Predictions!A108,'Hard Drives'!$A$5:$A$355,"&lt;"&amp;Predictions!A109), "")</f>
        <v/>
      </c>
      <c r="D109" t="str">
        <f t="shared" si="19"/>
        <v/>
      </c>
      <c r="E109" t="str">
        <f>IFERROR(AVERAGEIFS(SSDs!$H$5:$H$100,SSDs!$A$5:$A$100,"&gt;="&amp;Predictions!A108, SSDs!$A$5:$A$100,"&lt;"&amp;Predictions!A109), "")</f>
        <v/>
      </c>
      <c r="F109" t="str">
        <f t="shared" si="20"/>
        <v/>
      </c>
      <c r="G109" t="str">
        <f>IFERROR(AVERAGEIFS(XPoint!$H$5:$H$100,XPoint!$A$5:$A$100,"&gt;="&amp;Predictions!A108, XPoint!$A$5:$A$100,"&lt;"&amp;Predictions!A109), "")</f>
        <v/>
      </c>
      <c r="H109" t="str">
        <f t="shared" si="21"/>
        <v/>
      </c>
      <c r="J109" s="8">
        <f t="shared" si="13"/>
        <v>3.9760276204339902</v>
      </c>
      <c r="K109" t="str">
        <f t="shared" si="14"/>
        <v/>
      </c>
      <c r="M109" s="8">
        <f t="shared" si="15"/>
        <v>2.8962760291122254</v>
      </c>
      <c r="N109" t="str">
        <f t="shared" si="16"/>
        <v/>
      </c>
      <c r="P109" s="8">
        <f t="shared" si="22"/>
        <v>1.086179415054221</v>
      </c>
      <c r="Q109" t="str">
        <f t="shared" si="23"/>
        <v/>
      </c>
    </row>
    <row r="110" spans="1:17">
      <c r="A110" s="1">
        <f t="shared" si="17"/>
        <v>32082.875</v>
      </c>
      <c r="B110">
        <f t="shared" si="18"/>
        <v>7.8333333333333224</v>
      </c>
      <c r="C110">
        <f>IFERROR(AVERAGEIFS('Hard Drives'!$I$5:$I$355,'Hard Drives'!$A$5:$A$355,"&gt;="&amp;Predictions!A109,'Hard Drives'!$A$5:$A$355,"&lt;"&amp;Predictions!A110), "")</f>
        <v>3.9655972204312806</v>
      </c>
      <c r="D110">
        <f t="shared" si="19"/>
        <v>13.863283810507619</v>
      </c>
      <c r="E110" t="str">
        <f>IFERROR(AVERAGEIFS(SSDs!$H$5:$H$100,SSDs!$A$5:$A$100,"&gt;="&amp;Predictions!A109, SSDs!$A$5:$A$100,"&lt;"&amp;Predictions!A110), "")</f>
        <v/>
      </c>
      <c r="F110" t="str">
        <f t="shared" si="20"/>
        <v/>
      </c>
      <c r="G110" t="str">
        <f>IFERROR(AVERAGEIFS(XPoint!$H$5:$H$100,XPoint!$A$5:$A$100,"&gt;="&amp;Predictions!A109, XPoint!$A$5:$A$100,"&lt;"&amp;Predictions!A110), "")</f>
        <v/>
      </c>
      <c r="H110" t="str">
        <f t="shared" si="21"/>
        <v/>
      </c>
      <c r="J110" s="8">
        <f t="shared" si="13"/>
        <v>3.9921650548804104</v>
      </c>
      <c r="K110">
        <f t="shared" si="14"/>
        <v>7.0584982731636823E-4</v>
      </c>
      <c r="M110" s="8">
        <f t="shared" si="15"/>
        <v>2.9067221792429745</v>
      </c>
      <c r="N110" t="str">
        <f t="shared" si="16"/>
        <v/>
      </c>
      <c r="P110" s="8">
        <f t="shared" si="22"/>
        <v>1.086179415054221</v>
      </c>
      <c r="Q110" t="str">
        <f t="shared" si="23"/>
        <v/>
      </c>
    </row>
    <row r="111" spans="1:17">
      <c r="A111" s="1">
        <f t="shared" si="17"/>
        <v>32113.3125</v>
      </c>
      <c r="B111">
        <f t="shared" si="18"/>
        <v>7.9166666666666554</v>
      </c>
      <c r="C111" t="str">
        <f>IFERROR(AVERAGEIFS('Hard Drives'!$I$5:$I$355,'Hard Drives'!$A$5:$A$355,"&gt;="&amp;Predictions!A110,'Hard Drives'!$A$5:$A$355,"&lt;"&amp;Predictions!A111), "")</f>
        <v/>
      </c>
      <c r="D111" t="str">
        <f t="shared" si="19"/>
        <v/>
      </c>
      <c r="E111" t="str">
        <f>IFERROR(AVERAGEIFS(SSDs!$H$5:$H$100,SSDs!$A$5:$A$100,"&gt;="&amp;Predictions!A110, SSDs!$A$5:$A$100,"&lt;"&amp;Predictions!A111), "")</f>
        <v/>
      </c>
      <c r="F111" t="str">
        <f t="shared" si="20"/>
        <v/>
      </c>
      <c r="G111" t="str">
        <f>IFERROR(AVERAGEIFS(XPoint!$H$5:$H$100,XPoint!$A$5:$A$100,"&gt;="&amp;Predictions!A110, XPoint!$A$5:$A$100,"&lt;"&amp;Predictions!A111), "")</f>
        <v/>
      </c>
      <c r="H111" t="str">
        <f t="shared" si="21"/>
        <v/>
      </c>
      <c r="J111" s="8">
        <f t="shared" si="13"/>
        <v>4.0084832415245142</v>
      </c>
      <c r="K111" t="str">
        <f t="shared" si="14"/>
        <v/>
      </c>
      <c r="M111" s="8">
        <f t="shared" si="15"/>
        <v>2.9172829721072073</v>
      </c>
      <c r="N111" t="str">
        <f t="shared" si="16"/>
        <v/>
      </c>
      <c r="P111" s="8">
        <f t="shared" si="22"/>
        <v>1.086179415054221</v>
      </c>
      <c r="Q111" t="str">
        <f t="shared" si="23"/>
        <v/>
      </c>
    </row>
    <row r="112" spans="1:17">
      <c r="A112" s="1">
        <f t="shared" si="17"/>
        <v>32143.75</v>
      </c>
      <c r="B112">
        <f t="shared" si="18"/>
        <v>7.9999999999999885</v>
      </c>
      <c r="C112" t="str">
        <f>IFERROR(AVERAGEIFS('Hard Drives'!$I$5:$I$355,'Hard Drives'!$A$5:$A$355,"&gt;="&amp;Predictions!A111,'Hard Drives'!$A$5:$A$355,"&lt;"&amp;Predictions!A112), "")</f>
        <v/>
      </c>
      <c r="D112" t="str">
        <f t="shared" si="19"/>
        <v/>
      </c>
      <c r="E112" t="str">
        <f>IFERROR(AVERAGEIFS(SSDs!$H$5:$H$100,SSDs!$A$5:$A$100,"&gt;="&amp;Predictions!A111, SSDs!$A$5:$A$100,"&lt;"&amp;Predictions!A112), "")</f>
        <v/>
      </c>
      <c r="F112" t="str">
        <f t="shared" si="20"/>
        <v/>
      </c>
      <c r="G112" t="str">
        <f>IFERROR(AVERAGEIFS(XPoint!$H$5:$H$100,XPoint!$A$5:$A$100,"&gt;="&amp;Predictions!A111, XPoint!$A$5:$A$100,"&lt;"&amp;Predictions!A112), "")</f>
        <v/>
      </c>
      <c r="H112" t="str">
        <f t="shared" si="21"/>
        <v/>
      </c>
      <c r="J112" s="8">
        <f t="shared" si="13"/>
        <v>4.0249823486977956</v>
      </c>
      <c r="K112" t="str">
        <f t="shared" si="14"/>
        <v/>
      </c>
      <c r="M112" s="8">
        <f t="shared" si="15"/>
        <v>2.9279590575923389</v>
      </c>
      <c r="N112" t="str">
        <f t="shared" si="16"/>
        <v/>
      </c>
      <c r="P112" s="8">
        <f t="shared" si="22"/>
        <v>1.086179415054221</v>
      </c>
      <c r="Q112" t="str">
        <f t="shared" si="23"/>
        <v/>
      </c>
    </row>
    <row r="113" spans="1:17">
      <c r="A113" s="1">
        <f t="shared" si="17"/>
        <v>32174.1875</v>
      </c>
      <c r="B113">
        <f t="shared" si="18"/>
        <v>8.0833333333333215</v>
      </c>
      <c r="C113" t="str">
        <f>IFERROR(AVERAGEIFS('Hard Drives'!$I$5:$I$355,'Hard Drives'!$A$5:$A$355,"&gt;="&amp;Predictions!A112,'Hard Drives'!$A$5:$A$355,"&lt;"&amp;Predictions!A113), "")</f>
        <v/>
      </c>
      <c r="D113" t="str">
        <f t="shared" si="19"/>
        <v/>
      </c>
      <c r="E113" t="str">
        <f>IFERROR(AVERAGEIFS(SSDs!$H$5:$H$100,SSDs!$A$5:$A$100,"&gt;="&amp;Predictions!A112, SSDs!$A$5:$A$100,"&lt;"&amp;Predictions!A113), "")</f>
        <v/>
      </c>
      <c r="F113" t="str">
        <f t="shared" si="20"/>
        <v/>
      </c>
      <c r="G113" t="str">
        <f>IFERROR(AVERAGEIFS(XPoint!$H$5:$H$100,XPoint!$A$5:$A$100,"&gt;="&amp;Predictions!A112, XPoint!$A$5:$A$100,"&lt;"&amp;Predictions!A113), "")</f>
        <v/>
      </c>
      <c r="H113" t="str">
        <f t="shared" si="21"/>
        <v/>
      </c>
      <c r="J113" s="8">
        <f t="shared" si="13"/>
        <v>4.0416625034640896</v>
      </c>
      <c r="K113" t="str">
        <f t="shared" si="14"/>
        <v/>
      </c>
      <c r="M113" s="8">
        <f t="shared" si="15"/>
        <v>2.9387510765026463</v>
      </c>
      <c r="N113" t="str">
        <f t="shared" si="16"/>
        <v/>
      </c>
      <c r="P113" s="8">
        <f t="shared" si="22"/>
        <v>1.086179415054221</v>
      </c>
      <c r="Q113" t="str">
        <f t="shared" si="23"/>
        <v/>
      </c>
    </row>
    <row r="114" spans="1:17">
      <c r="A114" s="1">
        <f t="shared" si="17"/>
        <v>32204.625</v>
      </c>
      <c r="B114">
        <f t="shared" si="18"/>
        <v>8.1666666666666554</v>
      </c>
      <c r="C114" t="str">
        <f>IFERROR(AVERAGEIFS('Hard Drives'!$I$5:$I$355,'Hard Drives'!$A$5:$A$355,"&gt;="&amp;Predictions!A113,'Hard Drives'!$A$5:$A$355,"&lt;"&amp;Predictions!A114), "")</f>
        <v/>
      </c>
      <c r="D114" t="str">
        <f t="shared" si="19"/>
        <v/>
      </c>
      <c r="E114" t="str">
        <f>IFERROR(AVERAGEIFS(SSDs!$H$5:$H$100,SSDs!$A$5:$A$100,"&gt;="&amp;Predictions!A113, SSDs!$A$5:$A$100,"&lt;"&amp;Predictions!A114), "")</f>
        <v/>
      </c>
      <c r="F114" t="str">
        <f t="shared" si="20"/>
        <v/>
      </c>
      <c r="G114" t="str">
        <f>IFERROR(AVERAGEIFS(XPoint!$H$5:$H$100,XPoint!$A$5:$A$100,"&gt;="&amp;Predictions!A113, XPoint!$A$5:$A$100,"&lt;"&amp;Predictions!A114), "")</f>
        <v/>
      </c>
      <c r="H114" t="str">
        <f t="shared" si="21"/>
        <v/>
      </c>
      <c r="J114" s="8">
        <f t="shared" si="13"/>
        <v>4.0585237911659977</v>
      </c>
      <c r="K114" t="str">
        <f t="shared" si="14"/>
        <v/>
      </c>
      <c r="M114" s="8">
        <f t="shared" si="15"/>
        <v>2.9496596602649254</v>
      </c>
      <c r="N114" t="str">
        <f t="shared" si="16"/>
        <v/>
      </c>
      <c r="P114" s="8">
        <f t="shared" si="22"/>
        <v>1.086179415054221</v>
      </c>
      <c r="Q114" t="str">
        <f t="shared" si="23"/>
        <v/>
      </c>
    </row>
    <row r="115" spans="1:17">
      <c r="A115" s="1">
        <f t="shared" si="17"/>
        <v>32235.0625</v>
      </c>
      <c r="B115">
        <f t="shared" si="18"/>
        <v>8.2499999999999893</v>
      </c>
      <c r="C115" t="str">
        <f>IFERROR(AVERAGEIFS('Hard Drives'!$I$5:$I$355,'Hard Drives'!$A$5:$A$355,"&gt;="&amp;Predictions!A114,'Hard Drives'!$A$5:$A$355,"&lt;"&amp;Predictions!A115), "")</f>
        <v/>
      </c>
      <c r="D115" t="str">
        <f t="shared" si="19"/>
        <v/>
      </c>
      <c r="E115" t="str">
        <f>IFERROR(AVERAGEIFS(SSDs!$H$5:$H$100,SSDs!$A$5:$A$100,"&gt;="&amp;Predictions!A114, SSDs!$A$5:$A$100,"&lt;"&amp;Predictions!A115), "")</f>
        <v/>
      </c>
      <c r="F115" t="str">
        <f t="shared" si="20"/>
        <v/>
      </c>
      <c r="G115" t="str">
        <f>IFERROR(AVERAGEIFS(XPoint!$H$5:$H$100,XPoint!$A$5:$A$100,"&gt;="&amp;Predictions!A114, XPoint!$A$5:$A$100,"&lt;"&amp;Predictions!A115), "")</f>
        <v/>
      </c>
      <c r="H115" t="str">
        <f t="shared" si="21"/>
        <v/>
      </c>
      <c r="J115" s="8">
        <f t="shared" si="13"/>
        <v>4.0755662549907576</v>
      </c>
      <c r="K115" t="str">
        <f t="shared" si="14"/>
        <v/>
      </c>
      <c r="M115" s="8">
        <f t="shared" si="15"/>
        <v>2.9606854306329615</v>
      </c>
      <c r="N115" t="str">
        <f t="shared" si="16"/>
        <v/>
      </c>
      <c r="P115" s="8">
        <f t="shared" si="22"/>
        <v>1.086179415054221</v>
      </c>
      <c r="Q115" t="str">
        <f t="shared" si="23"/>
        <v/>
      </c>
    </row>
    <row r="116" spans="1:17">
      <c r="A116" s="1">
        <f t="shared" si="17"/>
        <v>32265.5</v>
      </c>
      <c r="B116">
        <f t="shared" si="18"/>
        <v>8.3333333333333233</v>
      </c>
      <c r="C116" t="str">
        <f>IFERROR(AVERAGEIFS('Hard Drives'!$I$5:$I$355,'Hard Drives'!$A$5:$A$355,"&gt;="&amp;Predictions!A115,'Hard Drives'!$A$5:$A$355,"&lt;"&amp;Predictions!A116), "")</f>
        <v/>
      </c>
      <c r="D116" t="str">
        <f t="shared" si="19"/>
        <v/>
      </c>
      <c r="E116" t="str">
        <f>IFERROR(AVERAGEIFS(SSDs!$H$5:$H$100,SSDs!$A$5:$A$100,"&gt;="&amp;Predictions!A115, SSDs!$A$5:$A$100,"&lt;"&amp;Predictions!A116), "")</f>
        <v/>
      </c>
      <c r="F116" t="str">
        <f t="shared" si="20"/>
        <v/>
      </c>
      <c r="G116" t="str">
        <f>IFERROR(AVERAGEIFS(XPoint!$H$5:$H$100,XPoint!$A$5:$A$100,"&gt;="&amp;Predictions!A115, XPoint!$A$5:$A$100,"&lt;"&amp;Predictions!A116), "")</f>
        <v/>
      </c>
      <c r="H116" t="str">
        <f t="shared" si="21"/>
        <v/>
      </c>
      <c r="J116" s="8">
        <f t="shared" si="13"/>
        <v>4.0927898955560682</v>
      </c>
      <c r="K116" t="str">
        <f t="shared" si="14"/>
        <v/>
      </c>
      <c r="M116" s="8">
        <f t="shared" si="15"/>
        <v>2.9718289993909459</v>
      </c>
      <c r="N116" t="str">
        <f t="shared" si="16"/>
        <v/>
      </c>
      <c r="P116" s="8">
        <f t="shared" si="22"/>
        <v>1.086179415054221</v>
      </c>
      <c r="Q116" t="str">
        <f t="shared" si="23"/>
        <v/>
      </c>
    </row>
    <row r="117" spans="1:17">
      <c r="A117" s="1">
        <f t="shared" si="17"/>
        <v>32295.9375</v>
      </c>
      <c r="B117">
        <f t="shared" si="18"/>
        <v>8.4166666666666572</v>
      </c>
      <c r="C117">
        <f>IFERROR(AVERAGEIFS('Hard Drives'!$I$5:$I$355,'Hard Drives'!$A$5:$A$355,"&gt;="&amp;Predictions!A116,'Hard Drives'!$A$5:$A$355,"&lt;"&amp;Predictions!A117), "")</f>
        <v>4.3223720843956892</v>
      </c>
      <c r="D117">
        <f t="shared" si="19"/>
        <v>11.333781660930228</v>
      </c>
      <c r="E117">
        <f>IFERROR(AVERAGEIFS(SSDs!$H$5:$H$100,SSDs!$A$5:$A$100,"&gt;="&amp;Predictions!A116, SSDs!$A$5:$A$100,"&lt;"&amp;Predictions!A117), "")</f>
        <v>2.9633711046378388</v>
      </c>
      <c r="F117">
        <f t="shared" si="20"/>
        <v>25.728394197963127</v>
      </c>
      <c r="G117" t="str">
        <f>IFERROR(AVERAGEIFS(XPoint!$H$5:$H$100,XPoint!$A$5:$A$100,"&gt;="&amp;Predictions!A116, XPoint!$A$5:$A$100,"&lt;"&amp;Predictions!A117), "")</f>
        <v/>
      </c>
      <c r="H117" t="str">
        <f t="shared" si="21"/>
        <v/>
      </c>
      <c r="J117" s="8">
        <f t="shared" si="13"/>
        <v>4.1101946705163446</v>
      </c>
      <c r="K117">
        <f t="shared" si="14"/>
        <v>4.5019254960526708E-2</v>
      </c>
      <c r="M117" s="8">
        <f t="shared" si="15"/>
        <v>2.9830909680559787</v>
      </c>
      <c r="N117">
        <f t="shared" si="16"/>
        <v>3.8887301323009289E-4</v>
      </c>
      <c r="P117" s="8">
        <f t="shared" si="22"/>
        <v>1.086179415054221</v>
      </c>
      <c r="Q117" t="str">
        <f t="shared" si="23"/>
        <v/>
      </c>
    </row>
    <row r="118" spans="1:17">
      <c r="A118" s="1">
        <f t="shared" si="17"/>
        <v>32326.375</v>
      </c>
      <c r="B118">
        <f t="shared" si="18"/>
        <v>8.4999999999999911</v>
      </c>
      <c r="C118" t="str">
        <f>IFERROR(AVERAGEIFS('Hard Drives'!$I$5:$I$355,'Hard Drives'!$A$5:$A$355,"&gt;="&amp;Predictions!A117,'Hard Drives'!$A$5:$A$355,"&lt;"&amp;Predictions!A118), "")</f>
        <v/>
      </c>
      <c r="D118" t="str">
        <f t="shared" si="19"/>
        <v/>
      </c>
      <c r="E118" t="str">
        <f>IFERROR(AVERAGEIFS(SSDs!$H$5:$H$100,SSDs!$A$5:$A$100,"&gt;="&amp;Predictions!A117, SSDs!$A$5:$A$100,"&lt;"&amp;Predictions!A118), "")</f>
        <v/>
      </c>
      <c r="F118" t="str">
        <f t="shared" si="20"/>
        <v/>
      </c>
      <c r="G118" t="str">
        <f>IFERROR(AVERAGEIFS(XPoint!$H$5:$H$100,XPoint!$A$5:$A$100,"&gt;="&amp;Predictions!A117, XPoint!$A$5:$A$100,"&lt;"&amp;Predictions!A118), "")</f>
        <v/>
      </c>
      <c r="H118" t="str">
        <f t="shared" si="21"/>
        <v/>
      </c>
      <c r="J118" s="8">
        <f t="shared" si="13"/>
        <v>4.1277804941899179</v>
      </c>
      <c r="K118" t="str">
        <f t="shared" si="14"/>
        <v/>
      </c>
      <c r="M118" s="8">
        <f t="shared" si="15"/>
        <v>2.9944719275797911</v>
      </c>
      <c r="N118" t="str">
        <f t="shared" si="16"/>
        <v/>
      </c>
      <c r="P118" s="8">
        <f t="shared" si="22"/>
        <v>1.086179415054221</v>
      </c>
      <c r="Q118" t="str">
        <f t="shared" si="23"/>
        <v/>
      </c>
    </row>
    <row r="119" spans="1:17">
      <c r="A119" s="1">
        <f t="shared" si="17"/>
        <v>32356.8125</v>
      </c>
      <c r="B119">
        <f t="shared" si="18"/>
        <v>8.583333333333325</v>
      </c>
      <c r="C119" t="str">
        <f>IFERROR(AVERAGEIFS('Hard Drives'!$I$5:$I$355,'Hard Drives'!$A$5:$A$355,"&gt;="&amp;Predictions!A118,'Hard Drives'!$A$5:$A$355,"&lt;"&amp;Predictions!A119), "")</f>
        <v/>
      </c>
      <c r="D119" t="str">
        <f t="shared" si="19"/>
        <v/>
      </c>
      <c r="E119" t="str">
        <f>IFERROR(AVERAGEIFS(SSDs!$H$5:$H$100,SSDs!$A$5:$A$100,"&gt;="&amp;Predictions!A118, SSDs!$A$5:$A$100,"&lt;"&amp;Predictions!A119), "")</f>
        <v/>
      </c>
      <c r="F119" t="str">
        <f t="shared" si="20"/>
        <v/>
      </c>
      <c r="G119" t="str">
        <f>IFERROR(AVERAGEIFS(XPoint!$H$5:$H$100,XPoint!$A$5:$A$100,"&gt;="&amp;Predictions!A118, XPoint!$A$5:$A$100,"&lt;"&amp;Predictions!A119), "")</f>
        <v/>
      </c>
      <c r="H119" t="str">
        <f t="shared" si="21"/>
        <v/>
      </c>
      <c r="J119" s="8">
        <f t="shared" si="13"/>
        <v>4.1455472372076176</v>
      </c>
      <c r="K119" t="str">
        <f t="shared" si="14"/>
        <v/>
      </c>
      <c r="M119" s="8">
        <f t="shared" si="15"/>
        <v>3.0059724580498184</v>
      </c>
      <c r="N119" t="str">
        <f t="shared" si="16"/>
        <v/>
      </c>
      <c r="P119" s="8">
        <f t="shared" si="22"/>
        <v>1.086179415054221</v>
      </c>
      <c r="Q119" t="str">
        <f t="shared" si="23"/>
        <v/>
      </c>
    </row>
    <row r="120" spans="1:17">
      <c r="A120" s="1">
        <f t="shared" si="17"/>
        <v>32387.25</v>
      </c>
      <c r="B120">
        <f t="shared" si="18"/>
        <v>8.666666666666659</v>
      </c>
      <c r="C120" t="str">
        <f>IFERROR(AVERAGEIFS('Hard Drives'!$I$5:$I$355,'Hard Drives'!$A$5:$A$355,"&gt;="&amp;Predictions!A119,'Hard Drives'!$A$5:$A$355,"&lt;"&amp;Predictions!A120), "")</f>
        <v/>
      </c>
      <c r="D120" t="str">
        <f t="shared" si="19"/>
        <v/>
      </c>
      <c r="E120" t="str">
        <f>IFERROR(AVERAGEIFS(SSDs!$H$5:$H$100,SSDs!$A$5:$A$100,"&gt;="&amp;Predictions!A119, SSDs!$A$5:$A$100,"&lt;"&amp;Predictions!A120), "")</f>
        <v/>
      </c>
      <c r="F120" t="str">
        <f t="shared" si="20"/>
        <v/>
      </c>
      <c r="G120" t="str">
        <f>IFERROR(AVERAGEIFS(XPoint!$H$5:$H$100,XPoint!$A$5:$A$100,"&gt;="&amp;Predictions!A119, XPoint!$A$5:$A$100,"&lt;"&amp;Predictions!A120), "")</f>
        <v/>
      </c>
      <c r="H120" t="str">
        <f t="shared" si="21"/>
        <v/>
      </c>
      <c r="J120" s="8">
        <f t="shared" si="13"/>
        <v>4.1634947261832185</v>
      </c>
      <c r="K120" t="str">
        <f t="shared" si="14"/>
        <v/>
      </c>
      <c r="M120" s="8">
        <f t="shared" si="15"/>
        <v>3.0175931283897794</v>
      </c>
      <c r="N120" t="str">
        <f t="shared" si="16"/>
        <v/>
      </c>
      <c r="P120" s="8">
        <f t="shared" si="22"/>
        <v>1.086179415054221</v>
      </c>
      <c r="Q120" t="str">
        <f t="shared" si="23"/>
        <v/>
      </c>
    </row>
    <row r="121" spans="1:17">
      <c r="A121" s="1">
        <f t="shared" si="17"/>
        <v>32417.6875</v>
      </c>
      <c r="B121">
        <f t="shared" si="18"/>
        <v>8.7499999999999929</v>
      </c>
      <c r="C121" t="str">
        <f>IFERROR(AVERAGEIFS('Hard Drives'!$I$5:$I$355,'Hard Drives'!$A$5:$A$355,"&gt;="&amp;Predictions!A120,'Hard Drives'!$A$5:$A$355,"&lt;"&amp;Predictions!A121), "")</f>
        <v/>
      </c>
      <c r="D121" t="str">
        <f t="shared" si="19"/>
        <v/>
      </c>
      <c r="E121" t="str">
        <f>IFERROR(AVERAGEIFS(SSDs!$H$5:$H$100,SSDs!$A$5:$A$100,"&gt;="&amp;Predictions!A120, SSDs!$A$5:$A$100,"&lt;"&amp;Predictions!A121), "")</f>
        <v/>
      </c>
      <c r="F121" t="str">
        <f t="shared" si="20"/>
        <v/>
      </c>
      <c r="G121" t="str">
        <f>IFERROR(AVERAGEIFS(XPoint!$H$5:$H$100,XPoint!$A$5:$A$100,"&gt;="&amp;Predictions!A120, XPoint!$A$5:$A$100,"&lt;"&amp;Predictions!A121), "")</f>
        <v/>
      </c>
      <c r="H121" t="str">
        <f t="shared" si="21"/>
        <v/>
      </c>
      <c r="J121" s="8">
        <f t="shared" si="13"/>
        <v>4.181622743406141</v>
      </c>
      <c r="K121" t="str">
        <f t="shared" si="14"/>
        <v/>
      </c>
      <c r="M121" s="8">
        <f t="shared" si="15"/>
        <v>3.029334496059894</v>
      </c>
      <c r="N121" t="str">
        <f t="shared" si="16"/>
        <v/>
      </c>
      <c r="P121" s="8">
        <f t="shared" si="22"/>
        <v>1.086179415054221</v>
      </c>
      <c r="Q121" t="str">
        <f t="shared" si="23"/>
        <v/>
      </c>
    </row>
    <row r="122" spans="1:17">
      <c r="A122" s="1">
        <f t="shared" si="17"/>
        <v>32448.125</v>
      </c>
      <c r="B122">
        <f t="shared" si="18"/>
        <v>8.8333333333333268</v>
      </c>
      <c r="C122" t="str">
        <f>IFERROR(AVERAGEIFS('Hard Drives'!$I$5:$I$355,'Hard Drives'!$A$5:$A$355,"&gt;="&amp;Predictions!A121,'Hard Drives'!$A$5:$A$355,"&lt;"&amp;Predictions!A122), "")</f>
        <v/>
      </c>
      <c r="D122" t="str">
        <f t="shared" si="19"/>
        <v/>
      </c>
      <c r="E122" t="str">
        <f>IFERROR(AVERAGEIFS(SSDs!$H$5:$H$100,SSDs!$A$5:$A$100,"&gt;="&amp;Predictions!A121, SSDs!$A$5:$A$100,"&lt;"&amp;Predictions!A122), "")</f>
        <v/>
      </c>
      <c r="F122" t="str">
        <f t="shared" si="20"/>
        <v/>
      </c>
      <c r="G122" t="str">
        <f>IFERROR(AVERAGEIFS(XPoint!$H$5:$H$100,XPoint!$A$5:$A$100,"&gt;="&amp;Predictions!A121, XPoint!$A$5:$A$100,"&lt;"&amp;Predictions!A122), "")</f>
        <v/>
      </c>
      <c r="H122" t="str">
        <f t="shared" si="21"/>
        <v/>
      </c>
      <c r="J122" s="8">
        <f t="shared" si="13"/>
        <v>4.199931026556869</v>
      </c>
      <c r="K122" t="str">
        <f t="shared" si="14"/>
        <v/>
      </c>
      <c r="M122" s="8">
        <f t="shared" si="15"/>
        <v>3.0411971067569055</v>
      </c>
      <c r="N122" t="str">
        <f t="shared" si="16"/>
        <v/>
      </c>
      <c r="P122" s="8">
        <f t="shared" si="22"/>
        <v>1.086179415054221</v>
      </c>
      <c r="Q122" t="str">
        <f t="shared" si="23"/>
        <v/>
      </c>
    </row>
    <row r="123" spans="1:17">
      <c r="A123" s="1">
        <f t="shared" si="17"/>
        <v>32478.5625</v>
      </c>
      <c r="B123">
        <f t="shared" si="18"/>
        <v>8.9166666666666607</v>
      </c>
      <c r="C123" t="str">
        <f>IFERROR(AVERAGEIFS('Hard Drives'!$I$5:$I$355,'Hard Drives'!$A$5:$A$355,"&gt;="&amp;Predictions!A122,'Hard Drives'!$A$5:$A$355,"&lt;"&amp;Predictions!A123), "")</f>
        <v/>
      </c>
      <c r="D123" t="str">
        <f t="shared" si="19"/>
        <v/>
      </c>
      <c r="E123" t="str">
        <f>IFERROR(AVERAGEIFS(SSDs!$H$5:$H$100,SSDs!$A$5:$A$100,"&gt;="&amp;Predictions!A122, SSDs!$A$5:$A$100,"&lt;"&amp;Predictions!A123), "")</f>
        <v/>
      </c>
      <c r="F123" t="str">
        <f t="shared" si="20"/>
        <v/>
      </c>
      <c r="G123" t="str">
        <f>IFERROR(AVERAGEIFS(XPoint!$H$5:$H$100,XPoint!$A$5:$A$100,"&gt;="&amp;Predictions!A122, XPoint!$A$5:$A$100,"&lt;"&amp;Predictions!A123), "")</f>
        <v/>
      </c>
      <c r="H123" t="str">
        <f t="shared" si="21"/>
        <v/>
      </c>
      <c r="J123" s="8">
        <f t="shared" si="13"/>
        <v>4.2184192684454302</v>
      </c>
      <c r="K123" t="str">
        <f t="shared" si="14"/>
        <v/>
      </c>
      <c r="M123" s="8">
        <f t="shared" si="15"/>
        <v>3.0531814941140318</v>
      </c>
      <c r="N123" t="str">
        <f t="shared" si="16"/>
        <v/>
      </c>
      <c r="P123" s="8">
        <f t="shared" si="22"/>
        <v>1.086179415054221</v>
      </c>
      <c r="Q123" t="str">
        <f t="shared" si="23"/>
        <v/>
      </c>
    </row>
    <row r="124" spans="1:17">
      <c r="A124" s="1">
        <f t="shared" si="17"/>
        <v>32509</v>
      </c>
      <c r="B124">
        <f t="shared" si="18"/>
        <v>8.9999999999999947</v>
      </c>
      <c r="C124" t="str">
        <f>IFERROR(AVERAGEIFS('Hard Drives'!$I$5:$I$355,'Hard Drives'!$A$5:$A$355,"&gt;="&amp;Predictions!A123,'Hard Drives'!$A$5:$A$355,"&lt;"&amp;Predictions!A124), "")</f>
        <v/>
      </c>
      <c r="D124" t="str">
        <f t="shared" si="19"/>
        <v/>
      </c>
      <c r="E124" t="str">
        <f>IFERROR(AVERAGEIFS(SSDs!$H$5:$H$100,SSDs!$A$5:$A$100,"&gt;="&amp;Predictions!A123, SSDs!$A$5:$A$100,"&lt;"&amp;Predictions!A124), "")</f>
        <v/>
      </c>
      <c r="F124" t="str">
        <f t="shared" si="20"/>
        <v/>
      </c>
      <c r="G124" t="str">
        <f>IFERROR(AVERAGEIFS(XPoint!$H$5:$H$100,XPoint!$A$5:$A$100,"&gt;="&amp;Predictions!A123, XPoint!$A$5:$A$100,"&lt;"&amp;Predictions!A124), "")</f>
        <v/>
      </c>
      <c r="H124" t="str">
        <f t="shared" si="21"/>
        <v/>
      </c>
      <c r="J124" s="8">
        <f t="shared" si="13"/>
        <v>4.2370871167733322</v>
      </c>
      <c r="K124" t="str">
        <f t="shared" si="14"/>
        <v/>
      </c>
      <c r="M124" s="8">
        <f t="shared" si="15"/>
        <v>3.0652881794010285</v>
      </c>
      <c r="N124" t="str">
        <f t="shared" si="16"/>
        <v/>
      </c>
      <c r="P124" s="8">
        <f t="shared" si="22"/>
        <v>1.086179415054221</v>
      </c>
      <c r="Q124" t="str">
        <f t="shared" si="23"/>
        <v/>
      </c>
    </row>
    <row r="125" spans="1:17">
      <c r="A125" s="1">
        <f t="shared" si="17"/>
        <v>32539.4375</v>
      </c>
      <c r="B125">
        <f t="shared" si="18"/>
        <v>9.0833333333333286</v>
      </c>
      <c r="C125" t="str">
        <f>IFERROR(AVERAGEIFS('Hard Drives'!$I$5:$I$355,'Hard Drives'!$A$5:$A$355,"&gt;="&amp;Predictions!A124,'Hard Drives'!$A$5:$A$355,"&lt;"&amp;Predictions!A125), "")</f>
        <v/>
      </c>
      <c r="D125" t="str">
        <f t="shared" si="19"/>
        <v/>
      </c>
      <c r="E125" t="str">
        <f>IFERROR(AVERAGEIFS(SSDs!$H$5:$H$100,SSDs!$A$5:$A$100,"&gt;="&amp;Predictions!A124, SSDs!$A$5:$A$100,"&lt;"&amp;Predictions!A125), "")</f>
        <v/>
      </c>
      <c r="F125" t="str">
        <f t="shared" si="20"/>
        <v/>
      </c>
      <c r="G125" t="str">
        <f>IFERROR(AVERAGEIFS(XPoint!$H$5:$H$100,XPoint!$A$5:$A$100,"&gt;="&amp;Predictions!A124, XPoint!$A$5:$A$100,"&lt;"&amp;Predictions!A125), "")</f>
        <v/>
      </c>
      <c r="H125" t="str">
        <f t="shared" si="21"/>
        <v/>
      </c>
      <c r="J125" s="8">
        <f t="shared" si="13"/>
        <v>4.2559341739193233</v>
      </c>
      <c r="K125" t="str">
        <f t="shared" si="14"/>
        <v/>
      </c>
      <c r="M125" s="8">
        <f t="shared" si="15"/>
        <v>3.0775176712244998</v>
      </c>
      <c r="N125" t="str">
        <f t="shared" si="16"/>
        <v/>
      </c>
      <c r="P125" s="8">
        <f t="shared" si="22"/>
        <v>1.086179415054221</v>
      </c>
      <c r="Q125" t="str">
        <f t="shared" si="23"/>
        <v/>
      </c>
    </row>
    <row r="126" spans="1:17">
      <c r="A126" s="1">
        <f t="shared" si="17"/>
        <v>32569.875</v>
      </c>
      <c r="B126">
        <f t="shared" si="18"/>
        <v>9.1666666666666625</v>
      </c>
      <c r="C126" t="str">
        <f>IFERROR(AVERAGEIFS('Hard Drives'!$I$5:$I$355,'Hard Drives'!$A$5:$A$355,"&gt;="&amp;Predictions!A125,'Hard Drives'!$A$5:$A$355,"&lt;"&amp;Predictions!A126), "")</f>
        <v/>
      </c>
      <c r="D126" t="str">
        <f t="shared" si="19"/>
        <v/>
      </c>
      <c r="E126" t="str">
        <f>IFERROR(AVERAGEIFS(SSDs!$H$5:$H$100,SSDs!$A$5:$A$100,"&gt;="&amp;Predictions!A125, SSDs!$A$5:$A$100,"&lt;"&amp;Predictions!A126), "")</f>
        <v/>
      </c>
      <c r="F126" t="str">
        <f t="shared" si="20"/>
        <v/>
      </c>
      <c r="G126" t="str">
        <f>IFERROR(AVERAGEIFS(XPoint!$H$5:$H$100,XPoint!$A$5:$A$100,"&gt;="&amp;Predictions!A125, XPoint!$A$5:$A$100,"&lt;"&amp;Predictions!A126), "")</f>
        <v/>
      </c>
      <c r="H126" t="str">
        <f t="shared" si="21"/>
        <v/>
      </c>
      <c r="J126" s="8">
        <f t="shared" si="13"/>
        <v>4.2749599967492689</v>
      </c>
      <c r="K126" t="str">
        <f t="shared" si="14"/>
        <v/>
      </c>
      <c r="M126" s="8">
        <f t="shared" si="15"/>
        <v>3.0898704652286226</v>
      </c>
      <c r="N126" t="str">
        <f t="shared" si="16"/>
        <v/>
      </c>
      <c r="P126" s="8">
        <f t="shared" si="22"/>
        <v>1.086179415054221</v>
      </c>
      <c r="Q126" t="str">
        <f t="shared" si="23"/>
        <v/>
      </c>
    </row>
    <row r="127" spans="1:17">
      <c r="A127" s="1">
        <f t="shared" si="17"/>
        <v>32600.3125</v>
      </c>
      <c r="B127">
        <f t="shared" si="18"/>
        <v>9.2499999999999964</v>
      </c>
      <c r="C127">
        <f>IFERROR(AVERAGEIFS('Hard Drives'!$I$5:$I$355,'Hard Drives'!$A$5:$A$355,"&gt;="&amp;Predictions!A126,'Hard Drives'!$A$5:$A$355,"&lt;"&amp;Predictions!A127), "")</f>
        <v>4.1461072761882658</v>
      </c>
      <c r="D127">
        <f t="shared" si="19"/>
        <v>12.551665951015444</v>
      </c>
      <c r="E127" t="str">
        <f>IFERROR(AVERAGEIFS(SSDs!$H$5:$H$100,SSDs!$A$5:$A$100,"&gt;="&amp;Predictions!A126, SSDs!$A$5:$A$100,"&lt;"&amp;Predictions!A127), "")</f>
        <v/>
      </c>
      <c r="F127" t="str">
        <f t="shared" si="20"/>
        <v/>
      </c>
      <c r="G127" t="str">
        <f>IFERROR(AVERAGEIFS(XPoint!$H$5:$H$100,XPoint!$A$5:$A$100,"&gt;="&amp;Predictions!A126, XPoint!$A$5:$A$100,"&lt;"&amp;Predictions!A127), "")</f>
        <v/>
      </c>
      <c r="H127" t="str">
        <f t="shared" si="21"/>
        <v/>
      </c>
      <c r="J127" s="8">
        <f t="shared" si="13"/>
        <v>4.2941640964504861</v>
      </c>
      <c r="K127">
        <f t="shared" si="14"/>
        <v>2.1920822026159418E-2</v>
      </c>
      <c r="M127" s="8">
        <f t="shared" si="15"/>
        <v>3.1023470437964518</v>
      </c>
      <c r="N127" t="str">
        <f t="shared" si="16"/>
        <v/>
      </c>
      <c r="P127" s="8">
        <f t="shared" si="22"/>
        <v>1.086179415054221</v>
      </c>
      <c r="Q127" t="str">
        <f t="shared" si="23"/>
        <v/>
      </c>
    </row>
    <row r="128" spans="1:17">
      <c r="A128" s="1">
        <f t="shared" si="17"/>
        <v>32630.75</v>
      </c>
      <c r="B128">
        <f t="shared" si="18"/>
        <v>9.3333333333333304</v>
      </c>
      <c r="C128" t="str">
        <f>IFERROR(AVERAGEIFS('Hard Drives'!$I$5:$I$355,'Hard Drives'!$A$5:$A$355,"&gt;="&amp;Predictions!A127,'Hard Drives'!$A$5:$A$355,"&lt;"&amp;Predictions!A128), "")</f>
        <v/>
      </c>
      <c r="D128" t="str">
        <f t="shared" si="19"/>
        <v/>
      </c>
      <c r="E128" t="str">
        <f>IFERROR(AVERAGEIFS(SSDs!$H$5:$H$100,SSDs!$A$5:$A$100,"&gt;="&amp;Predictions!A127, SSDs!$A$5:$A$100,"&lt;"&amp;Predictions!A128), "")</f>
        <v/>
      </c>
      <c r="F128" t="str">
        <f t="shared" si="20"/>
        <v/>
      </c>
      <c r="G128" t="str">
        <f>IFERROR(AVERAGEIFS(XPoint!$H$5:$H$100,XPoint!$A$5:$A$100,"&gt;="&amp;Predictions!A127, XPoint!$A$5:$A$100,"&lt;"&amp;Predictions!A128), "")</f>
        <v/>
      </c>
      <c r="H128" t="str">
        <f t="shared" si="21"/>
        <v/>
      </c>
      <c r="J128" s="8">
        <f t="shared" si="13"/>
        <v>4.3135459383908161</v>
      </c>
      <c r="K128" t="str">
        <f t="shared" si="14"/>
        <v/>
      </c>
      <c r="M128" s="8">
        <f t="shared" si="15"/>
        <v>3.1149478757519571</v>
      </c>
      <c r="N128" t="str">
        <f t="shared" si="16"/>
        <v/>
      </c>
      <c r="P128" s="8">
        <f t="shared" si="22"/>
        <v>1.086179415054221</v>
      </c>
      <c r="Q128" t="str">
        <f t="shared" si="23"/>
        <v/>
      </c>
    </row>
    <row r="129" spans="1:17">
      <c r="A129" s="1">
        <f t="shared" si="17"/>
        <v>32661.1875</v>
      </c>
      <c r="B129">
        <f t="shared" si="18"/>
        <v>9.4166666666666643</v>
      </c>
      <c r="C129" t="str">
        <f>IFERROR(AVERAGEIFS('Hard Drives'!$I$5:$I$355,'Hard Drives'!$A$5:$A$355,"&gt;="&amp;Predictions!A128,'Hard Drives'!$A$5:$A$355,"&lt;"&amp;Predictions!A129), "")</f>
        <v/>
      </c>
      <c r="D129" t="str">
        <f t="shared" si="19"/>
        <v/>
      </c>
      <c r="E129" t="str">
        <f>IFERROR(AVERAGEIFS(SSDs!$H$5:$H$100,SSDs!$A$5:$A$100,"&gt;="&amp;Predictions!A128, SSDs!$A$5:$A$100,"&lt;"&amp;Predictions!A129), "")</f>
        <v/>
      </c>
      <c r="F129" t="str">
        <f t="shared" si="20"/>
        <v/>
      </c>
      <c r="G129" t="str">
        <f>IFERROR(AVERAGEIFS(XPoint!$H$5:$H$100,XPoint!$A$5:$A$100,"&gt;="&amp;Predictions!A128, XPoint!$A$5:$A$100,"&lt;"&amp;Predictions!A129), "")</f>
        <v/>
      </c>
      <c r="H129" t="str">
        <f t="shared" si="21"/>
        <v/>
      </c>
      <c r="J129" s="8">
        <f t="shared" si="13"/>
        <v>4.3331049420026755</v>
      </c>
      <c r="K129" t="str">
        <f t="shared" si="14"/>
        <v/>
      </c>
      <c r="M129" s="8">
        <f t="shared" si="15"/>
        <v>3.1276734160629696</v>
      </c>
      <c r="N129" t="str">
        <f t="shared" si="16"/>
        <v/>
      </c>
      <c r="P129" s="8">
        <f t="shared" si="22"/>
        <v>1.086179415054221</v>
      </c>
      <c r="Q129" t="str">
        <f t="shared" si="23"/>
        <v/>
      </c>
    </row>
    <row r="130" spans="1:17">
      <c r="A130" s="1">
        <f t="shared" si="17"/>
        <v>32691.625</v>
      </c>
      <c r="B130">
        <f t="shared" si="18"/>
        <v>9.4999999999999982</v>
      </c>
      <c r="C130" t="str">
        <f>IFERROR(AVERAGEIFS('Hard Drives'!$I$5:$I$355,'Hard Drives'!$A$5:$A$355,"&gt;="&amp;Predictions!A129,'Hard Drives'!$A$5:$A$355,"&lt;"&amp;Predictions!A130), "")</f>
        <v/>
      </c>
      <c r="D130" t="str">
        <f t="shared" si="19"/>
        <v/>
      </c>
      <c r="E130" t="str">
        <f>IFERROR(AVERAGEIFS(SSDs!$H$5:$H$100,SSDs!$A$5:$A$100,"&gt;="&amp;Predictions!A129, SSDs!$A$5:$A$100,"&lt;"&amp;Predictions!A130), "")</f>
        <v/>
      </c>
      <c r="F130" t="str">
        <f t="shared" si="20"/>
        <v/>
      </c>
      <c r="G130" t="str">
        <f>IFERROR(AVERAGEIFS(XPoint!$H$5:$H$100,XPoint!$A$5:$A$100,"&gt;="&amp;Predictions!A129, XPoint!$A$5:$A$100,"&lt;"&amp;Predictions!A130), "")</f>
        <v/>
      </c>
      <c r="H130" t="str">
        <f t="shared" si="21"/>
        <v/>
      </c>
      <c r="J130" s="8">
        <f t="shared" si="13"/>
        <v>4.3528404806923593</v>
      </c>
      <c r="K130" t="str">
        <f t="shared" si="14"/>
        <v/>
      </c>
      <c r="M130" s="8">
        <f t="shared" si="15"/>
        <v>3.1405241055452029</v>
      </c>
      <c r="N130" t="str">
        <f t="shared" si="16"/>
        <v/>
      </c>
      <c r="P130" s="8">
        <f t="shared" si="22"/>
        <v>1.086179415054221</v>
      </c>
      <c r="Q130" t="str">
        <f t="shared" si="23"/>
        <v/>
      </c>
    </row>
    <row r="131" spans="1:17">
      <c r="A131" s="1">
        <f t="shared" si="17"/>
        <v>32722.0625</v>
      </c>
      <c r="B131">
        <f t="shared" si="18"/>
        <v>9.5833333333333321</v>
      </c>
      <c r="C131" t="str">
        <f>IFERROR(AVERAGEIFS('Hard Drives'!$I$5:$I$355,'Hard Drives'!$A$5:$A$355,"&gt;="&amp;Predictions!A130,'Hard Drives'!$A$5:$A$355,"&lt;"&amp;Predictions!A131), "")</f>
        <v/>
      </c>
      <c r="D131" t="str">
        <f t="shared" si="19"/>
        <v/>
      </c>
      <c r="E131" t="str">
        <f>IFERROR(AVERAGEIFS(SSDs!$H$5:$H$100,SSDs!$A$5:$A$100,"&gt;="&amp;Predictions!A130, SSDs!$A$5:$A$100,"&lt;"&amp;Predictions!A131), "")</f>
        <v/>
      </c>
      <c r="F131" t="str">
        <f t="shared" si="20"/>
        <v/>
      </c>
      <c r="G131" t="str">
        <f>IFERROR(AVERAGEIFS(XPoint!$H$5:$H$100,XPoint!$A$5:$A$100,"&gt;="&amp;Predictions!A130, XPoint!$A$5:$A$100,"&lt;"&amp;Predictions!A131), "")</f>
        <v/>
      </c>
      <c r="H131" t="str">
        <f t="shared" si="21"/>
        <v/>
      </c>
      <c r="J131" s="8">
        <f t="shared" si="13"/>
        <v>4.3727518817747937</v>
      </c>
      <c r="K131" t="str">
        <f t="shared" si="14"/>
        <v/>
      </c>
      <c r="M131" s="8">
        <f t="shared" si="15"/>
        <v>3.1535003705675146</v>
      </c>
      <c r="N131" t="str">
        <f t="shared" si="16"/>
        <v/>
      </c>
      <c r="P131" s="8">
        <f t="shared" si="22"/>
        <v>1.086179415054221</v>
      </c>
      <c r="Q131" t="str">
        <f t="shared" si="23"/>
        <v/>
      </c>
    </row>
    <row r="132" spans="1:17">
      <c r="A132" s="1">
        <f t="shared" si="17"/>
        <v>32752.5</v>
      </c>
      <c r="B132">
        <f t="shared" si="18"/>
        <v>9.6666666666666661</v>
      </c>
      <c r="C132" t="str">
        <f>IFERROR(AVERAGEIFS('Hard Drives'!$I$5:$I$355,'Hard Drives'!$A$5:$A$355,"&gt;="&amp;Predictions!A131,'Hard Drives'!$A$5:$A$355,"&lt;"&amp;Predictions!A132), "")</f>
        <v/>
      </c>
      <c r="D132" t="str">
        <f t="shared" si="19"/>
        <v/>
      </c>
      <c r="E132" t="str">
        <f>IFERROR(AVERAGEIFS(SSDs!$H$5:$H$100,SSDs!$A$5:$A$100,"&gt;="&amp;Predictions!A131, SSDs!$A$5:$A$100,"&lt;"&amp;Predictions!A132), "")</f>
        <v/>
      </c>
      <c r="F132" t="str">
        <f t="shared" si="20"/>
        <v/>
      </c>
      <c r="G132" t="str">
        <f>IFERROR(AVERAGEIFS(XPoint!$H$5:$H$100,XPoint!$A$5:$A$100,"&gt;="&amp;Predictions!A131, XPoint!$A$5:$A$100,"&lt;"&amp;Predictions!A132), "")</f>
        <v/>
      </c>
      <c r="H132" t="str">
        <f t="shared" si="21"/>
        <v/>
      </c>
      <c r="J132" s="8">
        <f t="shared" si="13"/>
        <v>4.392838426433924</v>
      </c>
      <c r="K132" t="str">
        <f t="shared" si="14"/>
        <v/>
      </c>
      <c r="M132" s="8">
        <f t="shared" si="15"/>
        <v>3.1666026227585924</v>
      </c>
      <c r="N132" t="str">
        <f t="shared" si="16"/>
        <v/>
      </c>
      <c r="P132" s="8">
        <f t="shared" si="22"/>
        <v>1.086179415054221</v>
      </c>
      <c r="Q132" t="str">
        <f t="shared" si="23"/>
        <v/>
      </c>
    </row>
    <row r="133" spans="1:17">
      <c r="A133" s="1">
        <f t="shared" si="17"/>
        <v>32782.9375</v>
      </c>
      <c r="B133">
        <f t="shared" si="18"/>
        <v>9.75</v>
      </c>
      <c r="C133" t="str">
        <f>IFERROR(AVERAGEIFS('Hard Drives'!$I$5:$I$355,'Hard Drives'!$A$5:$A$355,"&gt;="&amp;Predictions!A132,'Hard Drives'!$A$5:$A$355,"&lt;"&amp;Predictions!A133), "")</f>
        <v/>
      </c>
      <c r="D133" t="str">
        <f t="shared" si="19"/>
        <v/>
      </c>
      <c r="E133" t="str">
        <f>IFERROR(AVERAGEIFS(SSDs!$H$5:$H$100,SSDs!$A$5:$A$100,"&gt;="&amp;Predictions!A132, SSDs!$A$5:$A$100,"&lt;"&amp;Predictions!A133), "")</f>
        <v/>
      </c>
      <c r="F133" t="str">
        <f t="shared" si="20"/>
        <v/>
      </c>
      <c r="G133" t="str">
        <f>IFERROR(AVERAGEIFS(XPoint!$H$5:$H$100,XPoint!$A$5:$A$100,"&gt;="&amp;Predictions!A132, XPoint!$A$5:$A$100,"&lt;"&amp;Predictions!A133), "")</f>
        <v/>
      </c>
      <c r="H133" t="str">
        <f t="shared" si="21"/>
        <v/>
      </c>
      <c r="J133" s="8">
        <f t="shared" si="13"/>
        <v>4.4130993497089266</v>
      </c>
      <c r="K133" t="str">
        <f t="shared" si="14"/>
        <v/>
      </c>
      <c r="M133" s="8">
        <f t="shared" si="15"/>
        <v>3.1798312587152173</v>
      </c>
      <c r="N133" t="str">
        <f t="shared" si="16"/>
        <v/>
      </c>
      <c r="P133" s="8">
        <f t="shared" si="22"/>
        <v>1.086179415054221</v>
      </c>
      <c r="Q133" t="str">
        <f t="shared" si="23"/>
        <v/>
      </c>
    </row>
    <row r="134" spans="1:17">
      <c r="A134" s="1">
        <f t="shared" si="17"/>
        <v>32813.375</v>
      </c>
      <c r="B134">
        <f t="shared" si="18"/>
        <v>9.8333333333333339</v>
      </c>
      <c r="C134" t="str">
        <f>IFERROR(AVERAGEIFS('Hard Drives'!$I$5:$I$355,'Hard Drives'!$A$5:$A$355,"&gt;="&amp;Predictions!A133,'Hard Drives'!$A$5:$A$355,"&lt;"&amp;Predictions!A134), "")</f>
        <v/>
      </c>
      <c r="D134" t="str">
        <f t="shared" si="19"/>
        <v/>
      </c>
      <c r="E134" t="str">
        <f>IFERROR(AVERAGEIFS(SSDs!$H$5:$H$100,SSDs!$A$5:$A$100,"&gt;="&amp;Predictions!A133, SSDs!$A$5:$A$100,"&lt;"&amp;Predictions!A134), "")</f>
        <v/>
      </c>
      <c r="F134" t="str">
        <f t="shared" si="20"/>
        <v/>
      </c>
      <c r="G134" t="str">
        <f>IFERROR(AVERAGEIFS(XPoint!$H$5:$H$100,XPoint!$A$5:$A$100,"&gt;="&amp;Predictions!A133, XPoint!$A$5:$A$100,"&lt;"&amp;Predictions!A134), "")</f>
        <v/>
      </c>
      <c r="H134" t="str">
        <f t="shared" si="21"/>
        <v/>
      </c>
      <c r="J134" s="8">
        <f t="shared" si="13"/>
        <v>4.4335338405063709</v>
      </c>
      <c r="K134" t="str">
        <f t="shared" si="14"/>
        <v/>
      </c>
      <c r="M134" s="8">
        <f t="shared" si="15"/>
        <v>3.1931866597123166</v>
      </c>
      <c r="N134" t="str">
        <f t="shared" si="16"/>
        <v/>
      </c>
      <c r="P134" s="8">
        <f t="shared" si="22"/>
        <v>1.086179415054221</v>
      </c>
      <c r="Q134" t="str">
        <f t="shared" si="23"/>
        <v/>
      </c>
    </row>
    <row r="135" spans="1:17">
      <c r="A135" s="1">
        <f t="shared" si="17"/>
        <v>32843.8125</v>
      </c>
      <c r="B135">
        <f t="shared" si="18"/>
        <v>9.9166666666666679</v>
      </c>
      <c r="C135" t="str">
        <f>IFERROR(AVERAGEIFS('Hard Drives'!$I$5:$I$355,'Hard Drives'!$A$5:$A$355,"&gt;="&amp;Predictions!A134,'Hard Drives'!$A$5:$A$355,"&lt;"&amp;Predictions!A135), "")</f>
        <v/>
      </c>
      <c r="D135" t="str">
        <f t="shared" si="19"/>
        <v/>
      </c>
      <c r="E135" t="str">
        <f>IFERROR(AVERAGEIFS(SSDs!$H$5:$H$100,SSDs!$A$5:$A$100,"&gt;="&amp;Predictions!A134, SSDs!$A$5:$A$100,"&lt;"&amp;Predictions!A135), "")</f>
        <v/>
      </c>
      <c r="F135" t="str">
        <f t="shared" si="20"/>
        <v/>
      </c>
      <c r="G135" t="str">
        <f>IFERROR(AVERAGEIFS(XPoint!$H$5:$H$100,XPoint!$A$5:$A$100,"&gt;="&amp;Predictions!A134, XPoint!$A$5:$A$100,"&lt;"&amp;Predictions!A135), "")</f>
        <v/>
      </c>
      <c r="H135" t="str">
        <f t="shared" si="21"/>
        <v/>
      </c>
      <c r="J135" s="8">
        <f t="shared" si="13"/>
        <v>4.4541410416384508</v>
      </c>
      <c r="K135" t="str">
        <f t="shared" si="14"/>
        <v/>
      </c>
      <c r="M135" s="8">
        <f t="shared" si="15"/>
        <v>3.2066691914149374</v>
      </c>
      <c r="N135" t="str">
        <f t="shared" si="16"/>
        <v/>
      </c>
      <c r="P135" s="8">
        <f t="shared" si="22"/>
        <v>1.086179415054221</v>
      </c>
      <c r="Q135" t="str">
        <f t="shared" si="23"/>
        <v/>
      </c>
    </row>
    <row r="136" spans="1:17">
      <c r="A136" s="1">
        <f t="shared" si="17"/>
        <v>32874.25</v>
      </c>
      <c r="B136">
        <f t="shared" si="18"/>
        <v>10.000000000000002</v>
      </c>
      <c r="C136" t="str">
        <f>IFERROR(AVERAGEIFS('Hard Drives'!$I$5:$I$355,'Hard Drives'!$A$5:$A$355,"&gt;="&amp;Predictions!A135,'Hard Drives'!$A$5:$A$355,"&lt;"&amp;Predictions!A136), "")</f>
        <v/>
      </c>
      <c r="D136" t="str">
        <f t="shared" si="19"/>
        <v/>
      </c>
      <c r="E136" t="str">
        <f>IFERROR(AVERAGEIFS(SSDs!$H$5:$H$100,SSDs!$A$5:$A$100,"&gt;="&amp;Predictions!A135, SSDs!$A$5:$A$100,"&lt;"&amp;Predictions!A136), "")</f>
        <v/>
      </c>
      <c r="F136" t="str">
        <f t="shared" si="20"/>
        <v/>
      </c>
      <c r="G136" t="str">
        <f>IFERROR(AVERAGEIFS(XPoint!$H$5:$H$100,XPoint!$A$5:$A$100,"&gt;="&amp;Predictions!A135, XPoint!$A$5:$A$100,"&lt;"&amp;Predictions!A136), "")</f>
        <v/>
      </c>
      <c r="H136" t="str">
        <f t="shared" si="21"/>
        <v/>
      </c>
      <c r="J136" s="8">
        <f t="shared" si="13"/>
        <v>4.4749200498873867</v>
      </c>
      <c r="K136" t="str">
        <f t="shared" si="14"/>
        <v/>
      </c>
      <c r="M136" s="8">
        <f t="shared" si="15"/>
        <v>3.2202792035923666</v>
      </c>
      <c r="N136" t="str">
        <f t="shared" si="16"/>
        <v/>
      </c>
      <c r="P136" s="8">
        <f t="shared" si="22"/>
        <v>1.086179415054221</v>
      </c>
      <c r="Q136" t="str">
        <f t="shared" si="23"/>
        <v/>
      </c>
    </row>
    <row r="137" spans="1:17">
      <c r="A137" s="1">
        <f t="shared" si="17"/>
        <v>32904.6875</v>
      </c>
      <c r="B137">
        <f t="shared" si="18"/>
        <v>10.083333333333336</v>
      </c>
      <c r="C137" t="str">
        <f>IFERROR(AVERAGEIFS('Hard Drives'!$I$5:$I$355,'Hard Drives'!$A$5:$A$355,"&gt;="&amp;Predictions!A136,'Hard Drives'!$A$5:$A$355,"&lt;"&amp;Predictions!A137), "")</f>
        <v/>
      </c>
      <c r="D137" t="str">
        <f t="shared" si="19"/>
        <v/>
      </c>
      <c r="E137" t="str">
        <f>IFERROR(AVERAGEIFS(SSDs!$H$5:$H$100,SSDs!$A$5:$A$100,"&gt;="&amp;Predictions!A136, SSDs!$A$5:$A$100,"&lt;"&amp;Predictions!A137), "")</f>
        <v/>
      </c>
      <c r="F137" t="str">
        <f t="shared" si="20"/>
        <v/>
      </c>
      <c r="G137" t="str">
        <f>IFERROR(AVERAGEIFS(XPoint!$H$5:$H$100,XPoint!$A$5:$A$100,"&gt;="&amp;Predictions!A136, XPoint!$A$5:$A$100,"&lt;"&amp;Predictions!A137), "")</f>
        <v/>
      </c>
      <c r="H137" t="str">
        <f t="shared" si="21"/>
        <v/>
      </c>
      <c r="J137" s="8">
        <f t="shared" si="13"/>
        <v>4.4958699160960567</v>
      </c>
      <c r="K137" t="str">
        <f t="shared" si="14"/>
        <v/>
      </c>
      <c r="M137" s="8">
        <f t="shared" si="15"/>
        <v>3.2340170298345399</v>
      </c>
      <c r="N137" t="str">
        <f t="shared" si="16"/>
        <v/>
      </c>
      <c r="P137" s="8">
        <f t="shared" si="22"/>
        <v>1.086179415054221</v>
      </c>
      <c r="Q137" t="str">
        <f t="shared" si="23"/>
        <v/>
      </c>
    </row>
    <row r="138" spans="1:17">
      <c r="A138" s="1">
        <f t="shared" si="17"/>
        <v>32935.125</v>
      </c>
      <c r="B138">
        <f t="shared" si="18"/>
        <v>10.16666666666667</v>
      </c>
      <c r="C138" t="str">
        <f>IFERROR(AVERAGEIFS('Hard Drives'!$I$5:$I$355,'Hard Drives'!$A$5:$A$355,"&gt;="&amp;Predictions!A137,'Hard Drives'!$A$5:$A$355,"&lt;"&amp;Predictions!A138), "")</f>
        <v/>
      </c>
      <c r="D138" t="str">
        <f t="shared" si="19"/>
        <v/>
      </c>
      <c r="E138" t="str">
        <f>IFERROR(AVERAGEIFS(SSDs!$H$5:$H$100,SSDs!$A$5:$A$100,"&gt;="&amp;Predictions!A137, SSDs!$A$5:$A$100,"&lt;"&amp;Predictions!A138), "")</f>
        <v/>
      </c>
      <c r="F138" t="str">
        <f t="shared" si="20"/>
        <v/>
      </c>
      <c r="G138" t="str">
        <f>IFERROR(AVERAGEIFS(XPoint!$H$5:$H$100,XPoint!$A$5:$A$100,"&gt;="&amp;Predictions!A137, XPoint!$A$5:$A$100,"&lt;"&amp;Predictions!A138), "")</f>
        <v/>
      </c>
      <c r="H138" t="str">
        <f t="shared" si="21"/>
        <v/>
      </c>
      <c r="J138" s="8">
        <f t="shared" si="13"/>
        <v>4.5169896452848999</v>
      </c>
      <c r="K138" t="str">
        <f t="shared" si="14"/>
        <v/>
      </c>
      <c r="M138" s="8">
        <f t="shared" si="15"/>
        <v>3.2478829872709509</v>
      </c>
      <c r="N138" t="str">
        <f t="shared" si="16"/>
        <v/>
      </c>
      <c r="P138" s="8">
        <f t="shared" si="22"/>
        <v>1.086179415054221</v>
      </c>
      <c r="Q138" t="str">
        <f t="shared" si="23"/>
        <v/>
      </c>
    </row>
    <row r="139" spans="1:17">
      <c r="A139" s="1">
        <f t="shared" si="17"/>
        <v>32965.5625</v>
      </c>
      <c r="B139">
        <f t="shared" si="18"/>
        <v>10.250000000000004</v>
      </c>
      <c r="C139" t="str">
        <f>IFERROR(AVERAGEIFS('Hard Drives'!$I$5:$I$355,'Hard Drives'!$A$5:$A$355,"&gt;="&amp;Predictions!A138,'Hard Drives'!$A$5:$A$355,"&lt;"&amp;Predictions!A139), "")</f>
        <v/>
      </c>
      <c r="D139" t="str">
        <f t="shared" si="19"/>
        <v/>
      </c>
      <c r="E139" t="str">
        <f>IFERROR(AVERAGEIFS(SSDs!$H$5:$H$100,SSDs!$A$5:$A$100,"&gt;="&amp;Predictions!A138, SSDs!$A$5:$A$100,"&lt;"&amp;Predictions!A139), "")</f>
        <v/>
      </c>
      <c r="F139" t="str">
        <f t="shared" si="20"/>
        <v/>
      </c>
      <c r="G139" t="str">
        <f>IFERROR(AVERAGEIFS(XPoint!$H$5:$H$100,XPoint!$A$5:$A$100,"&gt;="&amp;Predictions!A138, XPoint!$A$5:$A$100,"&lt;"&amp;Predictions!A139), "")</f>
        <v/>
      </c>
      <c r="H139" t="str">
        <f t="shared" si="21"/>
        <v/>
      </c>
      <c r="J139" s="8">
        <f t="shared" si="13"/>
        <v>4.5382781967951118</v>
      </c>
      <c r="K139" t="str">
        <f t="shared" si="14"/>
        <v/>
      </c>
      <c r="M139" s="8">
        <f t="shared" si="15"/>
        <v>3.2618773762922251</v>
      </c>
      <c r="N139" t="str">
        <f t="shared" si="16"/>
        <v/>
      </c>
      <c r="P139" s="8">
        <f t="shared" si="22"/>
        <v>1.086179415054221</v>
      </c>
      <c r="Q139" t="str">
        <f t="shared" si="23"/>
        <v/>
      </c>
    </row>
    <row r="140" spans="1:17">
      <c r="A140" s="1">
        <f t="shared" si="17"/>
        <v>32996</v>
      </c>
      <c r="B140">
        <f t="shared" si="18"/>
        <v>10.333333333333337</v>
      </c>
      <c r="C140" t="str">
        <f>IFERROR(AVERAGEIFS('Hard Drives'!$I$5:$I$355,'Hard Drives'!$A$5:$A$355,"&gt;="&amp;Predictions!A139,'Hard Drives'!$A$5:$A$355,"&lt;"&amp;Predictions!A140), "")</f>
        <v/>
      </c>
      <c r="D140" t="str">
        <f t="shared" si="19"/>
        <v/>
      </c>
      <c r="E140" t="str">
        <f>IFERROR(AVERAGEIFS(SSDs!$H$5:$H$100,SSDs!$A$5:$A$100,"&gt;="&amp;Predictions!A139, SSDs!$A$5:$A$100,"&lt;"&amp;Predictions!A140), "")</f>
        <v/>
      </c>
      <c r="F140" t="str">
        <f t="shared" si="20"/>
        <v/>
      </c>
      <c r="G140" t="str">
        <f>IFERROR(AVERAGEIFS(XPoint!$H$5:$H$100,XPoint!$A$5:$A$100,"&gt;="&amp;Predictions!A139, XPoint!$A$5:$A$100,"&lt;"&amp;Predictions!A140), "")</f>
        <v/>
      </c>
      <c r="H140" t="str">
        <f t="shared" si="21"/>
        <v/>
      </c>
      <c r="J140" s="8">
        <f t="shared" si="13"/>
        <v>4.559734484458108</v>
      </c>
      <c r="K140" t="str">
        <f t="shared" si="14"/>
        <v/>
      </c>
      <c r="M140" s="8">
        <f t="shared" si="15"/>
        <v>3.2760004802745453</v>
      </c>
      <c r="N140" t="str">
        <f t="shared" si="16"/>
        <v/>
      </c>
      <c r="P140" s="8">
        <f t="shared" si="22"/>
        <v>1.0861794150542212</v>
      </c>
      <c r="Q140" t="str">
        <f t="shared" si="23"/>
        <v/>
      </c>
    </row>
    <row r="141" spans="1:17">
      <c r="A141" s="1">
        <f t="shared" si="17"/>
        <v>33026.4375</v>
      </c>
      <c r="B141">
        <f t="shared" si="18"/>
        <v>10.416666666666671</v>
      </c>
      <c r="C141" t="str">
        <f>IFERROR(AVERAGEIFS('Hard Drives'!$I$5:$I$355,'Hard Drives'!$A$5:$A$355,"&gt;="&amp;Predictions!A140,'Hard Drives'!$A$5:$A$355,"&lt;"&amp;Predictions!A141), "")</f>
        <v/>
      </c>
      <c r="D141" t="str">
        <f t="shared" si="19"/>
        <v/>
      </c>
      <c r="E141">
        <f>IFERROR(AVERAGEIFS(SSDs!$H$5:$H$100,SSDs!$A$5:$A$100,"&gt;="&amp;Predictions!A140, SSDs!$A$5:$A$100,"&lt;"&amp;Predictions!A141), "")</f>
        <v>3.3187587626244128</v>
      </c>
      <c r="F141">
        <f t="shared" si="20"/>
        <v>22.249417255914324</v>
      </c>
      <c r="G141">
        <f>IFERROR(AVERAGEIFS(XPoint!$H$5:$H$100,XPoint!$A$5:$A$100,"&gt;="&amp;Predictions!A140, XPoint!$A$5:$A$100,"&lt;"&amp;Predictions!A141), "")</f>
        <v>1.0861861476162833</v>
      </c>
      <c r="H141">
        <f t="shared" si="21"/>
        <v>49.381852446004778</v>
      </c>
      <c r="J141" s="8">
        <f t="shared" si="13"/>
        <v>4.5813573767912441</v>
      </c>
      <c r="K141" t="str">
        <f t="shared" si="14"/>
        <v/>
      </c>
      <c r="M141" s="8">
        <f t="shared" si="15"/>
        <v>3.2902525653071302</v>
      </c>
      <c r="N141">
        <f t="shared" si="16"/>
        <v>8.1260328549185288E-4</v>
      </c>
      <c r="P141" s="8">
        <f t="shared" si="22"/>
        <v>1.0861794150542212</v>
      </c>
      <c r="Q141">
        <f t="shared" si="23"/>
        <v>4.5327391919662552E-11</v>
      </c>
    </row>
    <row r="142" spans="1:17">
      <c r="A142" s="1">
        <f t="shared" si="17"/>
        <v>33056.875</v>
      </c>
      <c r="B142">
        <f t="shared" si="18"/>
        <v>10.500000000000005</v>
      </c>
      <c r="C142" t="str">
        <f>IFERROR(AVERAGEIFS('Hard Drives'!$I$5:$I$355,'Hard Drives'!$A$5:$A$355,"&gt;="&amp;Predictions!A141,'Hard Drives'!$A$5:$A$355,"&lt;"&amp;Predictions!A142), "")</f>
        <v/>
      </c>
      <c r="D142" t="str">
        <f t="shared" si="19"/>
        <v/>
      </c>
      <c r="E142" t="str">
        <f>IFERROR(AVERAGEIFS(SSDs!$H$5:$H$100,SSDs!$A$5:$A$100,"&gt;="&amp;Predictions!A141, SSDs!$A$5:$A$100,"&lt;"&amp;Predictions!A142), "")</f>
        <v/>
      </c>
      <c r="F142" t="str">
        <f t="shared" si="20"/>
        <v/>
      </c>
      <c r="G142" t="str">
        <f>IFERROR(AVERAGEIFS(XPoint!$H$5:$H$100,XPoint!$A$5:$A$100,"&gt;="&amp;Predictions!A141, XPoint!$A$5:$A$100,"&lt;"&amp;Predictions!A142), "")</f>
        <v/>
      </c>
      <c r="H142" t="str">
        <f t="shared" si="21"/>
        <v/>
      </c>
      <c r="J142" s="8">
        <f t="shared" si="13"/>
        <v>4.6031456972196931</v>
      </c>
      <c r="K142" t="str">
        <f t="shared" si="14"/>
        <v/>
      </c>
      <c r="M142" s="8">
        <f t="shared" si="15"/>
        <v>3.3046338799229247</v>
      </c>
      <c r="N142" t="str">
        <f t="shared" si="16"/>
        <v/>
      </c>
      <c r="P142" s="8">
        <f t="shared" si="22"/>
        <v>1.0861794150542212</v>
      </c>
      <c r="Q142" t="str">
        <f t="shared" si="23"/>
        <v/>
      </c>
    </row>
    <row r="143" spans="1:17">
      <c r="A143" s="1">
        <f t="shared" si="17"/>
        <v>33087.3125</v>
      </c>
      <c r="B143">
        <f t="shared" si="18"/>
        <v>10.583333333333339</v>
      </c>
      <c r="C143" t="str">
        <f>IFERROR(AVERAGEIFS('Hard Drives'!$I$5:$I$355,'Hard Drives'!$A$5:$A$355,"&gt;="&amp;Predictions!A142,'Hard Drives'!$A$5:$A$355,"&lt;"&amp;Predictions!A143), "")</f>
        <v/>
      </c>
      <c r="D143" t="str">
        <f t="shared" si="19"/>
        <v/>
      </c>
      <c r="E143" t="str">
        <f>IFERROR(AVERAGEIFS(SSDs!$H$5:$H$100,SSDs!$A$5:$A$100,"&gt;="&amp;Predictions!A142, SSDs!$A$5:$A$100,"&lt;"&amp;Predictions!A143), "")</f>
        <v/>
      </c>
      <c r="F143" t="str">
        <f t="shared" si="20"/>
        <v/>
      </c>
      <c r="G143" t="str">
        <f>IFERROR(AVERAGEIFS(XPoint!$H$5:$H$100,XPoint!$A$5:$A$100,"&gt;="&amp;Predictions!A142, XPoint!$A$5:$A$100,"&lt;"&amp;Predictions!A143), "")</f>
        <v/>
      </c>
      <c r="H143" t="str">
        <f t="shared" si="21"/>
        <v/>
      </c>
      <c r="J143" s="8">
        <f t="shared" si="13"/>
        <v>4.6250982243244279</v>
      </c>
      <c r="K143" t="str">
        <f t="shared" si="14"/>
        <v/>
      </c>
      <c r="M143" s="8">
        <f t="shared" si="15"/>
        <v>3.3191446548327077</v>
      </c>
      <c r="N143" t="str">
        <f t="shared" si="16"/>
        <v/>
      </c>
      <c r="P143" s="8">
        <f t="shared" si="22"/>
        <v>1.0861794150542212</v>
      </c>
      <c r="Q143" t="str">
        <f t="shared" si="23"/>
        <v/>
      </c>
    </row>
    <row r="144" spans="1:17">
      <c r="A144" s="1">
        <f t="shared" si="17"/>
        <v>33117.75</v>
      </c>
      <c r="B144">
        <f t="shared" si="18"/>
        <v>10.666666666666673</v>
      </c>
      <c r="C144" t="str">
        <f>IFERROR(AVERAGEIFS('Hard Drives'!$I$5:$I$355,'Hard Drives'!$A$5:$A$355,"&gt;="&amp;Predictions!A143,'Hard Drives'!$A$5:$A$355,"&lt;"&amp;Predictions!A144), "")</f>
        <v/>
      </c>
      <c r="D144" t="str">
        <f t="shared" si="19"/>
        <v/>
      </c>
      <c r="E144" t="str">
        <f>IFERROR(AVERAGEIFS(SSDs!$H$5:$H$100,SSDs!$A$5:$A$100,"&gt;="&amp;Predictions!A143, SSDs!$A$5:$A$100,"&lt;"&amp;Predictions!A144), "")</f>
        <v/>
      </c>
      <c r="F144" t="str">
        <f t="shared" si="20"/>
        <v/>
      </c>
      <c r="G144" t="str">
        <f>IFERROR(AVERAGEIFS(XPoint!$H$5:$H$100,XPoint!$A$5:$A$100,"&gt;="&amp;Predictions!A143, XPoint!$A$5:$A$100,"&lt;"&amp;Predictions!A144), "")</f>
        <v/>
      </c>
      <c r="H144" t="str">
        <f t="shared" si="21"/>
        <v/>
      </c>
      <c r="J144" s="8">
        <f t="shared" si="13"/>
        <v>4.647213692116166</v>
      </c>
      <c r="K144" t="str">
        <f t="shared" si="14"/>
        <v/>
      </c>
      <c r="M144" s="8">
        <f t="shared" si="15"/>
        <v>3.3337851026628034</v>
      </c>
      <c r="N144" t="str">
        <f t="shared" si="16"/>
        <v/>
      </c>
      <c r="P144" s="8">
        <f t="shared" si="22"/>
        <v>1.0861794150542212</v>
      </c>
      <c r="Q144" t="str">
        <f t="shared" si="23"/>
        <v/>
      </c>
    </row>
    <row r="145" spans="1:17">
      <c r="A145" s="1">
        <f t="shared" si="17"/>
        <v>33148.1875</v>
      </c>
      <c r="B145">
        <f t="shared" si="18"/>
        <v>10.750000000000007</v>
      </c>
      <c r="C145" t="str">
        <f>IFERROR(AVERAGEIFS('Hard Drives'!$I$5:$I$355,'Hard Drives'!$A$5:$A$355,"&gt;="&amp;Predictions!A144,'Hard Drives'!$A$5:$A$355,"&lt;"&amp;Predictions!A145), "")</f>
        <v/>
      </c>
      <c r="D145" t="str">
        <f t="shared" si="19"/>
        <v/>
      </c>
      <c r="E145" t="str">
        <f>IFERROR(AVERAGEIFS(SSDs!$H$5:$H$100,SSDs!$A$5:$A$100,"&gt;="&amp;Predictions!A144, SSDs!$A$5:$A$100,"&lt;"&amp;Predictions!A145), "")</f>
        <v/>
      </c>
      <c r="F145" t="str">
        <f t="shared" si="20"/>
        <v/>
      </c>
      <c r="G145" t="str">
        <f>IFERROR(AVERAGEIFS(XPoint!$H$5:$H$100,XPoint!$A$5:$A$100,"&gt;="&amp;Predictions!A144, XPoint!$A$5:$A$100,"&lt;"&amp;Predictions!A145), "")</f>
        <v/>
      </c>
      <c r="H145" t="str">
        <f t="shared" si="21"/>
        <v/>
      </c>
      <c r="J145" s="8">
        <f t="shared" ref="J145:J208" si="24">$J$6+(($J$7-$J$6)/POWER(1+$J$8*EXP(-$J$9*(B145-$J$10)), 1/$J$11))</f>
        <v>4.6694907903351668</v>
      </c>
      <c r="K145" t="str">
        <f t="shared" ref="K145:K208" si="25">IF(C145&lt;&gt;"", (C145-J145)^2, "")</f>
        <v/>
      </c>
      <c r="M145" s="8">
        <f t="shared" ref="M145:M208" si="26">$M$6+(($M$7-$M$6)/POWER(1+$M$8*EXP(-$M$9*(B145-$M$10)), 1/$M$11))</f>
        <v>3.3485554176965664</v>
      </c>
      <c r="N145" t="str">
        <f t="shared" ref="N145:N208" si="27">IF(E145&lt;&gt;"", (E145-M145)^2, "")</f>
        <v/>
      </c>
      <c r="P145" s="8">
        <f t="shared" si="22"/>
        <v>1.0861794150542212</v>
      </c>
      <c r="Q145" t="str">
        <f t="shared" si="23"/>
        <v/>
      </c>
    </row>
    <row r="146" spans="1:17">
      <c r="A146" s="1">
        <f t="shared" ref="A146:A209" si="28">A145+365.25/12</f>
        <v>33178.625</v>
      </c>
      <c r="B146">
        <f t="shared" ref="B146:B209" si="29">B145+1/12</f>
        <v>10.833333333333341</v>
      </c>
      <c r="C146" t="str">
        <f>IFERROR(AVERAGEIFS('Hard Drives'!$I$5:$I$355,'Hard Drives'!$A$5:$A$355,"&gt;="&amp;Predictions!A145,'Hard Drives'!$A$5:$A$355,"&lt;"&amp;Predictions!A146), "")</f>
        <v/>
      </c>
      <c r="D146" t="str">
        <f t="shared" ref="D146:D209" si="30">IF(C146&lt;&gt;"", (C146-$C$14)^2, "")</f>
        <v/>
      </c>
      <c r="E146" t="str">
        <f>IFERROR(AVERAGEIFS(SSDs!$H$5:$H$100,SSDs!$A$5:$A$100,"&gt;="&amp;Predictions!A145, SSDs!$A$5:$A$100,"&lt;"&amp;Predictions!A146), "")</f>
        <v/>
      </c>
      <c r="F146" t="str">
        <f t="shared" ref="F146:F209" si="31">IF(E146&lt;&gt;"", (E146-$E$14)^2, "")</f>
        <v/>
      </c>
      <c r="G146" t="str">
        <f>IFERROR(AVERAGEIFS(XPoint!$H$5:$H$100,XPoint!$A$5:$A$100,"&gt;="&amp;Predictions!A145, XPoint!$A$5:$A$100,"&lt;"&amp;Predictions!A146), "")</f>
        <v/>
      </c>
      <c r="H146" t="str">
        <f t="shared" ref="H146:H209" si="32">IF(G146&lt;&gt;"", (G146-$G$14)^2, "")</f>
        <v/>
      </c>
      <c r="J146" s="8">
        <f t="shared" si="24"/>
        <v>4.6919281647766651</v>
      </c>
      <c r="K146" t="str">
        <f t="shared" si="25"/>
        <v/>
      </c>
      <c r="M146" s="8">
        <f t="shared" si="26"/>
        <v>3.3634557756198555</v>
      </c>
      <c r="N146" t="str">
        <f t="shared" si="27"/>
        <v/>
      </c>
      <c r="P146" s="8">
        <f t="shared" ref="P146:P209" si="33">$P$6+(($P$7-$P$6)/POWER(1+$P$8*EXP(-$P$9*(B146-$P$10)), 1/$P$11))</f>
        <v>1.0861794150542212</v>
      </c>
      <c r="Q146" t="str">
        <f t="shared" ref="Q146:Q209" si="34">IF(G146&lt;&gt;"", (G146-P146)^2, "")</f>
        <v/>
      </c>
    </row>
    <row r="147" spans="1:17">
      <c r="A147" s="1">
        <f t="shared" si="28"/>
        <v>33209.0625</v>
      </c>
      <c r="B147">
        <f t="shared" si="29"/>
        <v>10.916666666666675</v>
      </c>
      <c r="C147" t="str">
        <f>IFERROR(AVERAGEIFS('Hard Drives'!$I$5:$I$355,'Hard Drives'!$A$5:$A$355,"&gt;="&amp;Predictions!A146,'Hard Drives'!$A$5:$A$355,"&lt;"&amp;Predictions!A147), "")</f>
        <v/>
      </c>
      <c r="D147" t="str">
        <f t="shared" si="30"/>
        <v/>
      </c>
      <c r="E147" t="str">
        <f>IFERROR(AVERAGEIFS(SSDs!$H$5:$H$100,SSDs!$A$5:$A$100,"&gt;="&amp;Predictions!A146, SSDs!$A$5:$A$100,"&lt;"&amp;Predictions!A147), "")</f>
        <v/>
      </c>
      <c r="F147" t="str">
        <f t="shared" si="31"/>
        <v/>
      </c>
      <c r="G147" t="str">
        <f>IFERROR(AVERAGEIFS(XPoint!$H$5:$H$100,XPoint!$A$5:$A$100,"&gt;="&amp;Predictions!A146, XPoint!$A$5:$A$100,"&lt;"&amp;Predictions!A147), "")</f>
        <v/>
      </c>
      <c r="H147" t="str">
        <f t="shared" si="32"/>
        <v/>
      </c>
      <c r="J147" s="8">
        <f t="shared" si="24"/>
        <v>4.7145244176418153</v>
      </c>
      <c r="K147" t="str">
        <f t="shared" si="25"/>
        <v/>
      </c>
      <c r="M147" s="8">
        <f t="shared" si="26"/>
        <v>3.3784863332706516</v>
      </c>
      <c r="N147" t="str">
        <f t="shared" si="27"/>
        <v/>
      </c>
      <c r="P147" s="8">
        <f t="shared" si="33"/>
        <v>1.0861794150542212</v>
      </c>
      <c r="Q147" t="str">
        <f t="shared" si="34"/>
        <v/>
      </c>
    </row>
    <row r="148" spans="1:17">
      <c r="A148" s="1">
        <f t="shared" si="28"/>
        <v>33239.5</v>
      </c>
      <c r="B148">
        <f t="shared" si="29"/>
        <v>11.000000000000009</v>
      </c>
      <c r="C148" t="str">
        <f>IFERROR(AVERAGEIFS('Hard Drives'!$I$5:$I$355,'Hard Drives'!$A$5:$A$355,"&gt;="&amp;Predictions!A147,'Hard Drives'!$A$5:$A$355,"&lt;"&amp;Predictions!A148), "")</f>
        <v/>
      </c>
      <c r="D148" t="str">
        <f t="shared" si="30"/>
        <v/>
      </c>
      <c r="E148" t="str">
        <f>IFERROR(AVERAGEIFS(SSDs!$H$5:$H$100,SSDs!$A$5:$A$100,"&gt;="&amp;Predictions!A147, SSDs!$A$5:$A$100,"&lt;"&amp;Predictions!A148), "")</f>
        <v/>
      </c>
      <c r="F148" t="str">
        <f t="shared" si="31"/>
        <v/>
      </c>
      <c r="G148" t="str">
        <f>IFERROR(AVERAGEIFS(XPoint!$H$5:$H$100,XPoint!$A$5:$A$100,"&gt;="&amp;Predictions!A147, XPoint!$A$5:$A$100,"&lt;"&amp;Predictions!A148), "")</f>
        <v/>
      </c>
      <c r="H148" t="str">
        <f t="shared" si="32"/>
        <v/>
      </c>
      <c r="J148" s="8">
        <f t="shared" si="24"/>
        <v>4.7372781079138626</v>
      </c>
      <c r="K148" t="str">
        <f t="shared" si="25"/>
        <v/>
      </c>
      <c r="M148" s="8">
        <f t="shared" si="26"/>
        <v>3.3936472283930295</v>
      </c>
      <c r="N148" t="str">
        <f t="shared" si="27"/>
        <v/>
      </c>
      <c r="P148" s="8">
        <f t="shared" si="33"/>
        <v>1.0861794150542212</v>
      </c>
      <c r="Q148" t="str">
        <f t="shared" si="34"/>
        <v/>
      </c>
    </row>
    <row r="149" spans="1:17">
      <c r="A149" s="1">
        <f t="shared" si="28"/>
        <v>33269.9375</v>
      </c>
      <c r="B149">
        <f t="shared" si="29"/>
        <v>11.083333333333343</v>
      </c>
      <c r="C149" t="str">
        <f>IFERROR(AVERAGEIFS('Hard Drives'!$I$5:$I$355,'Hard Drives'!$A$5:$A$355,"&gt;="&amp;Predictions!A148,'Hard Drives'!$A$5:$A$355,"&lt;"&amp;Predictions!A149), "")</f>
        <v/>
      </c>
      <c r="D149" t="str">
        <f t="shared" si="30"/>
        <v/>
      </c>
      <c r="E149" t="str">
        <f>IFERROR(AVERAGEIFS(SSDs!$H$5:$H$100,SSDs!$A$5:$A$100,"&gt;="&amp;Predictions!A148, SSDs!$A$5:$A$100,"&lt;"&amp;Predictions!A149), "")</f>
        <v/>
      </c>
      <c r="F149" t="str">
        <f t="shared" si="31"/>
        <v/>
      </c>
      <c r="G149" t="str">
        <f>IFERROR(AVERAGEIFS(XPoint!$H$5:$H$100,XPoint!$A$5:$A$100,"&gt;="&amp;Predictions!A148, XPoint!$A$5:$A$100,"&lt;"&amp;Predictions!A149), "")</f>
        <v/>
      </c>
      <c r="H149" t="str">
        <f t="shared" si="32"/>
        <v/>
      </c>
      <c r="J149" s="8">
        <f t="shared" si="24"/>
        <v>4.7601877517593527</v>
      </c>
      <c r="K149" t="str">
        <f t="shared" si="25"/>
        <v/>
      </c>
      <c r="M149" s="8">
        <f t="shared" si="26"/>
        <v>3.4089385793956639</v>
      </c>
      <c r="N149" t="str">
        <f t="shared" si="27"/>
        <v/>
      </c>
      <c r="P149" s="8">
        <f t="shared" si="33"/>
        <v>1.0861794150542214</v>
      </c>
      <c r="Q149" t="str">
        <f t="shared" si="34"/>
        <v/>
      </c>
    </row>
    <row r="150" spans="1:17">
      <c r="A150" s="1">
        <f t="shared" si="28"/>
        <v>33300.375</v>
      </c>
      <c r="B150">
        <f t="shared" si="29"/>
        <v>11.166666666666677</v>
      </c>
      <c r="C150" t="str">
        <f>IFERROR(AVERAGEIFS('Hard Drives'!$I$5:$I$355,'Hard Drives'!$A$5:$A$355,"&gt;="&amp;Predictions!A149,'Hard Drives'!$A$5:$A$355,"&lt;"&amp;Predictions!A150), "")</f>
        <v/>
      </c>
      <c r="D150" t="str">
        <f t="shared" si="30"/>
        <v/>
      </c>
      <c r="E150" t="str">
        <f>IFERROR(AVERAGEIFS(SSDs!$H$5:$H$100,SSDs!$A$5:$A$100,"&gt;="&amp;Predictions!A149, SSDs!$A$5:$A$100,"&lt;"&amp;Predictions!A150), "")</f>
        <v/>
      </c>
      <c r="F150" t="str">
        <f t="shared" si="31"/>
        <v/>
      </c>
      <c r="G150" t="str">
        <f>IFERROR(AVERAGEIFS(XPoint!$H$5:$H$100,XPoint!$A$5:$A$100,"&gt;="&amp;Predictions!A149, XPoint!$A$5:$A$100,"&lt;"&amp;Predictions!A150), "")</f>
        <v/>
      </c>
      <c r="H150" t="str">
        <f t="shared" si="32"/>
        <v/>
      </c>
      <c r="J150" s="8">
        <f t="shared" si="24"/>
        <v>4.7832518229540861</v>
      </c>
      <c r="K150" t="str">
        <f t="shared" si="25"/>
        <v/>
      </c>
      <c r="M150" s="8">
        <f t="shared" si="26"/>
        <v>3.4243604851150469</v>
      </c>
      <c r="N150" t="str">
        <f t="shared" si="27"/>
        <v/>
      </c>
      <c r="P150" s="8">
        <f t="shared" si="33"/>
        <v>1.0861794150542214</v>
      </c>
      <c r="Q150" t="str">
        <f t="shared" si="34"/>
        <v/>
      </c>
    </row>
    <row r="151" spans="1:17">
      <c r="A151" s="1">
        <f t="shared" si="28"/>
        <v>33330.8125</v>
      </c>
      <c r="B151">
        <f t="shared" si="29"/>
        <v>11.250000000000011</v>
      </c>
      <c r="C151" t="str">
        <f>IFERROR(AVERAGEIFS('Hard Drives'!$I$5:$I$355,'Hard Drives'!$A$5:$A$355,"&gt;="&amp;Predictions!A150,'Hard Drives'!$A$5:$A$355,"&lt;"&amp;Predictions!A151), "")</f>
        <v/>
      </c>
      <c r="D151" t="str">
        <f t="shared" si="30"/>
        <v/>
      </c>
      <c r="E151" t="str">
        <f>IFERROR(AVERAGEIFS(SSDs!$H$5:$H$100,SSDs!$A$5:$A$100,"&gt;="&amp;Predictions!A150, SSDs!$A$5:$A$100,"&lt;"&amp;Predictions!A151), "")</f>
        <v/>
      </c>
      <c r="F151" t="str">
        <f t="shared" si="31"/>
        <v/>
      </c>
      <c r="G151" t="str">
        <f>IFERROR(AVERAGEIFS(XPoint!$H$5:$H$100,XPoint!$A$5:$A$100,"&gt;="&amp;Predictions!A150, XPoint!$A$5:$A$100,"&lt;"&amp;Predictions!A151), "")</f>
        <v/>
      </c>
      <c r="H151" t="str">
        <f t="shared" si="32"/>
        <v/>
      </c>
      <c r="J151" s="8">
        <f t="shared" si="24"/>
        <v>4.8064687533335189</v>
      </c>
      <c r="K151" t="str">
        <f t="shared" si="25"/>
        <v/>
      </c>
      <c r="M151" s="8">
        <f t="shared" si="26"/>
        <v>3.4399130245836105</v>
      </c>
      <c r="N151" t="str">
        <f t="shared" si="27"/>
        <v/>
      </c>
      <c r="P151" s="8">
        <f t="shared" si="33"/>
        <v>1.0861794150542214</v>
      </c>
      <c r="Q151" t="str">
        <f t="shared" si="34"/>
        <v/>
      </c>
    </row>
    <row r="152" spans="1:17">
      <c r="A152" s="1">
        <f t="shared" si="28"/>
        <v>33361.25</v>
      </c>
      <c r="B152">
        <f t="shared" si="29"/>
        <v>11.333333333333345</v>
      </c>
      <c r="C152" t="str">
        <f>IFERROR(AVERAGEIFS('Hard Drives'!$I$5:$I$355,'Hard Drives'!$A$5:$A$355,"&gt;="&amp;Predictions!A151,'Hard Drives'!$A$5:$A$355,"&lt;"&amp;Predictions!A152), "")</f>
        <v/>
      </c>
      <c r="D152" t="str">
        <f t="shared" si="30"/>
        <v/>
      </c>
      <c r="E152" t="str">
        <f>IFERROR(AVERAGEIFS(SSDs!$H$5:$H$100,SSDs!$A$5:$A$100,"&gt;="&amp;Predictions!A151, SSDs!$A$5:$A$100,"&lt;"&amp;Predictions!A152), "")</f>
        <v/>
      </c>
      <c r="F152" t="str">
        <f t="shared" si="31"/>
        <v/>
      </c>
      <c r="G152" t="str">
        <f>IFERROR(AVERAGEIFS(XPoint!$H$5:$H$100,XPoint!$A$5:$A$100,"&gt;="&amp;Predictions!A151, XPoint!$A$5:$A$100,"&lt;"&amp;Predictions!A152), "")</f>
        <v/>
      </c>
      <c r="H152" t="str">
        <f t="shared" si="32"/>
        <v/>
      </c>
      <c r="J152" s="8">
        <f t="shared" si="24"/>
        <v>4.8298369332673285</v>
      </c>
      <c r="K152" t="str">
        <f t="shared" si="25"/>
        <v/>
      </c>
      <c r="M152" s="8">
        <f t="shared" si="26"/>
        <v>3.4555962568029415</v>
      </c>
      <c r="N152" t="str">
        <f t="shared" si="27"/>
        <v/>
      </c>
      <c r="P152" s="8">
        <f t="shared" si="33"/>
        <v>1.0861794150542214</v>
      </c>
      <c r="Q152" t="str">
        <f t="shared" si="34"/>
        <v/>
      </c>
    </row>
    <row r="153" spans="1:17">
      <c r="A153" s="1">
        <f t="shared" si="28"/>
        <v>33391.6875</v>
      </c>
      <c r="B153">
        <f t="shared" si="29"/>
        <v>11.416666666666679</v>
      </c>
      <c r="C153" t="str">
        <f>IFERROR(AVERAGEIFS('Hard Drives'!$I$5:$I$355,'Hard Drives'!$A$5:$A$355,"&gt;="&amp;Predictions!A152,'Hard Drives'!$A$5:$A$355,"&lt;"&amp;Predictions!A153), "")</f>
        <v/>
      </c>
      <c r="D153" t="str">
        <f t="shared" si="30"/>
        <v/>
      </c>
      <c r="E153" t="str">
        <f>IFERROR(AVERAGEIFS(SSDs!$H$5:$H$100,SSDs!$A$5:$A$100,"&gt;="&amp;Predictions!A152, SSDs!$A$5:$A$100,"&lt;"&amp;Predictions!A153), "")</f>
        <v/>
      </c>
      <c r="F153" t="str">
        <f t="shared" si="31"/>
        <v/>
      </c>
      <c r="G153" t="str">
        <f>IFERROR(AVERAGEIFS(XPoint!$H$5:$H$100,XPoint!$A$5:$A$100,"&gt;="&amp;Predictions!A152, XPoint!$A$5:$A$100,"&lt;"&amp;Predictions!A153), "")</f>
        <v/>
      </c>
      <c r="H153" t="str">
        <f t="shared" si="32"/>
        <v/>
      </c>
      <c r="J153" s="8">
        <f t="shared" si="24"/>
        <v>4.8533547121577616</v>
      </c>
      <c r="K153" t="str">
        <f t="shared" si="25"/>
        <v/>
      </c>
      <c r="M153" s="8">
        <f t="shared" si="26"/>
        <v>3.4714102205222606</v>
      </c>
      <c r="N153" t="str">
        <f t="shared" si="27"/>
        <v/>
      </c>
      <c r="P153" s="8">
        <f t="shared" si="33"/>
        <v>1.0861794150542214</v>
      </c>
      <c r="Q153" t="str">
        <f t="shared" si="34"/>
        <v/>
      </c>
    </row>
    <row r="154" spans="1:17">
      <c r="A154" s="1">
        <f t="shared" si="28"/>
        <v>33422.125</v>
      </c>
      <c r="B154">
        <f t="shared" si="29"/>
        <v>11.500000000000012</v>
      </c>
      <c r="C154" t="str">
        <f>IFERROR(AVERAGEIFS('Hard Drives'!$I$5:$I$355,'Hard Drives'!$A$5:$A$355,"&gt;="&amp;Predictions!A153,'Hard Drives'!$A$5:$A$355,"&lt;"&amp;Predictions!A154), "")</f>
        <v/>
      </c>
      <c r="D154" t="str">
        <f t="shared" si="30"/>
        <v/>
      </c>
      <c r="E154" t="str">
        <f>IFERROR(AVERAGEIFS(SSDs!$H$5:$H$100,SSDs!$A$5:$A$100,"&gt;="&amp;Predictions!A153, SSDs!$A$5:$A$100,"&lt;"&amp;Predictions!A154), "")</f>
        <v/>
      </c>
      <c r="F154" t="str">
        <f t="shared" si="31"/>
        <v/>
      </c>
      <c r="G154" t="str">
        <f>IFERROR(AVERAGEIFS(XPoint!$H$5:$H$100,XPoint!$A$5:$A$100,"&gt;="&amp;Predictions!A153, XPoint!$A$5:$A$100,"&lt;"&amp;Predictions!A154), "")</f>
        <v/>
      </c>
      <c r="H154" t="str">
        <f t="shared" si="32"/>
        <v/>
      </c>
      <c r="J154" s="8">
        <f t="shared" si="24"/>
        <v>4.8770203989614416</v>
      </c>
      <c r="K154" t="str">
        <f t="shared" si="25"/>
        <v/>
      </c>
      <c r="M154" s="8">
        <f t="shared" si="26"/>
        <v>3.4873549340223464</v>
      </c>
      <c r="N154" t="str">
        <f t="shared" si="27"/>
        <v/>
      </c>
      <c r="P154" s="8">
        <f t="shared" si="33"/>
        <v>1.0861794150542217</v>
      </c>
      <c r="Q154" t="str">
        <f t="shared" si="34"/>
        <v/>
      </c>
    </row>
    <row r="155" spans="1:17">
      <c r="A155" s="1">
        <f t="shared" si="28"/>
        <v>33452.5625</v>
      </c>
      <c r="B155">
        <f t="shared" si="29"/>
        <v>11.583333333333346</v>
      </c>
      <c r="C155" t="str">
        <f>IFERROR(AVERAGEIFS('Hard Drives'!$I$5:$I$355,'Hard Drives'!$A$5:$A$355,"&gt;="&amp;Predictions!A154,'Hard Drives'!$A$5:$A$355,"&lt;"&amp;Predictions!A155), "")</f>
        <v/>
      </c>
      <c r="D155" t="str">
        <f t="shared" si="30"/>
        <v/>
      </c>
      <c r="E155" t="str">
        <f>IFERROR(AVERAGEIFS(SSDs!$H$5:$H$100,SSDs!$A$5:$A$100,"&gt;="&amp;Predictions!A154, SSDs!$A$5:$A$100,"&lt;"&amp;Predictions!A155), "")</f>
        <v/>
      </c>
      <c r="F155" t="str">
        <f t="shared" si="31"/>
        <v/>
      </c>
      <c r="G155" t="str">
        <f>IFERROR(AVERAGEIFS(XPoint!$H$5:$H$100,XPoint!$A$5:$A$100,"&gt;="&amp;Predictions!A154, XPoint!$A$5:$A$100,"&lt;"&amp;Predictions!A155), "")</f>
        <v/>
      </c>
      <c r="H155" t="str">
        <f t="shared" si="32"/>
        <v/>
      </c>
      <c r="J155" s="8">
        <f t="shared" si="24"/>
        <v>4.9008322627342249</v>
      </c>
      <c r="K155" t="str">
        <f t="shared" si="25"/>
        <v/>
      </c>
      <c r="M155" s="8">
        <f t="shared" si="26"/>
        <v>3.5034303949051071</v>
      </c>
      <c r="N155" t="str">
        <f t="shared" si="27"/>
        <v/>
      </c>
      <c r="P155" s="8">
        <f t="shared" si="33"/>
        <v>1.0861794150542217</v>
      </c>
      <c r="Q155" t="str">
        <f t="shared" si="34"/>
        <v/>
      </c>
    </row>
    <row r="156" spans="1:17">
      <c r="A156" s="1">
        <f t="shared" si="28"/>
        <v>33483</v>
      </c>
      <c r="B156">
        <f t="shared" si="29"/>
        <v>11.66666666666668</v>
      </c>
      <c r="C156" t="str">
        <f>IFERROR(AVERAGEIFS('Hard Drives'!$I$5:$I$355,'Hard Drives'!$A$5:$A$355,"&gt;="&amp;Predictions!A155,'Hard Drives'!$A$5:$A$355,"&lt;"&amp;Predictions!A156), "")</f>
        <v/>
      </c>
      <c r="D156" t="str">
        <f t="shared" si="30"/>
        <v/>
      </c>
      <c r="E156" t="str">
        <f>IFERROR(AVERAGEIFS(SSDs!$H$5:$H$100,SSDs!$A$5:$A$100,"&gt;="&amp;Predictions!A155, SSDs!$A$5:$A$100,"&lt;"&amp;Predictions!A156), "")</f>
        <v/>
      </c>
      <c r="F156" t="str">
        <f t="shared" si="31"/>
        <v/>
      </c>
      <c r="G156" t="str">
        <f>IFERROR(AVERAGEIFS(XPoint!$H$5:$H$100,XPoint!$A$5:$A$100,"&gt;="&amp;Predictions!A155, XPoint!$A$5:$A$100,"&lt;"&amp;Predictions!A156), "")</f>
        <v/>
      </c>
      <c r="H156" t="str">
        <f t="shared" si="32"/>
        <v/>
      </c>
      <c r="J156" s="8">
        <f t="shared" si="24"/>
        <v>4.9247885331987185</v>
      </c>
      <c r="K156" t="str">
        <f t="shared" si="25"/>
        <v/>
      </c>
      <c r="M156" s="8">
        <f t="shared" si="26"/>
        <v>3.5196365798889477</v>
      </c>
      <c r="N156" t="str">
        <f t="shared" si="27"/>
        <v/>
      </c>
      <c r="P156" s="8">
        <f t="shared" si="33"/>
        <v>1.0861794150542219</v>
      </c>
      <c r="Q156" t="str">
        <f t="shared" si="34"/>
        <v/>
      </c>
    </row>
    <row r="157" spans="1:17">
      <c r="A157" s="1">
        <f t="shared" si="28"/>
        <v>33513.4375</v>
      </c>
      <c r="B157">
        <f t="shared" si="29"/>
        <v>11.750000000000014</v>
      </c>
      <c r="C157" t="str">
        <f>IFERROR(AVERAGEIFS('Hard Drives'!$I$5:$I$355,'Hard Drives'!$A$5:$A$355,"&gt;="&amp;Predictions!A156,'Hard Drives'!$A$5:$A$355,"&lt;"&amp;Predictions!A157), "")</f>
        <v/>
      </c>
      <c r="D157" t="str">
        <f t="shared" si="30"/>
        <v/>
      </c>
      <c r="E157" t="str">
        <f>IFERROR(AVERAGEIFS(SSDs!$H$5:$H$100,SSDs!$A$5:$A$100,"&gt;="&amp;Predictions!A156, SSDs!$A$5:$A$100,"&lt;"&amp;Predictions!A157), "")</f>
        <v/>
      </c>
      <c r="F157" t="str">
        <f t="shared" si="31"/>
        <v/>
      </c>
      <c r="G157" t="str">
        <f>IFERROR(AVERAGEIFS(XPoint!$H$5:$H$100,XPoint!$A$5:$A$100,"&gt;="&amp;Predictions!A156, XPoint!$A$5:$A$100,"&lt;"&amp;Predictions!A157), "")</f>
        <v/>
      </c>
      <c r="H157" t="str">
        <f t="shared" si="32"/>
        <v/>
      </c>
      <c r="J157" s="8">
        <f t="shared" si="24"/>
        <v>4.9488874013340043</v>
      </c>
      <c r="K157" t="str">
        <f t="shared" si="25"/>
        <v/>
      </c>
      <c r="M157" s="8">
        <f t="shared" si="26"/>
        <v>3.535973444610129</v>
      </c>
      <c r="N157" t="str">
        <f t="shared" si="27"/>
        <v/>
      </c>
      <c r="P157" s="8">
        <f t="shared" si="33"/>
        <v>1.0861794150542219</v>
      </c>
      <c r="Q157" t="str">
        <f t="shared" si="34"/>
        <v/>
      </c>
    </row>
    <row r="158" spans="1:17">
      <c r="A158" s="1">
        <f t="shared" si="28"/>
        <v>33543.875</v>
      </c>
      <c r="B158">
        <f t="shared" si="29"/>
        <v>11.833333333333348</v>
      </c>
      <c r="C158" t="str">
        <f>IFERROR(AVERAGEIFS('Hard Drives'!$I$5:$I$355,'Hard Drives'!$A$5:$A$355,"&gt;="&amp;Predictions!A157,'Hard Drives'!$A$5:$A$355,"&lt;"&amp;Predictions!A158), "")</f>
        <v/>
      </c>
      <c r="D158" t="str">
        <f t="shared" si="30"/>
        <v/>
      </c>
      <c r="E158" t="str">
        <f>IFERROR(AVERAGEIFS(SSDs!$H$5:$H$100,SSDs!$A$5:$A$100,"&gt;="&amp;Predictions!A157, SSDs!$A$5:$A$100,"&lt;"&amp;Predictions!A158), "")</f>
        <v/>
      </c>
      <c r="F158" t="str">
        <f t="shared" si="31"/>
        <v/>
      </c>
      <c r="G158" t="str">
        <f>IFERROR(AVERAGEIFS(XPoint!$H$5:$H$100,XPoint!$A$5:$A$100,"&gt;="&amp;Predictions!A157, XPoint!$A$5:$A$100,"&lt;"&amp;Predictions!A158), "")</f>
        <v/>
      </c>
      <c r="H158" t="str">
        <f t="shared" si="32"/>
        <v/>
      </c>
      <c r="J158" s="8">
        <f t="shared" si="24"/>
        <v>4.9731270199871522</v>
      </c>
      <c r="K158" t="str">
        <f t="shared" si="25"/>
        <v/>
      </c>
      <c r="M158" s="8">
        <f t="shared" si="26"/>
        <v>3.5524409234302863</v>
      </c>
      <c r="N158" t="str">
        <f t="shared" si="27"/>
        <v/>
      </c>
      <c r="P158" s="8">
        <f t="shared" si="33"/>
        <v>1.0861794150542221</v>
      </c>
      <c r="Q158" t="str">
        <f t="shared" si="34"/>
        <v/>
      </c>
    </row>
    <row r="159" spans="1:17">
      <c r="A159" s="1">
        <f t="shared" si="28"/>
        <v>33574.3125</v>
      </c>
      <c r="B159">
        <f t="shared" si="29"/>
        <v>11.916666666666682</v>
      </c>
      <c r="C159" t="str">
        <f>IFERROR(AVERAGEIFS('Hard Drives'!$I$5:$I$355,'Hard Drives'!$A$5:$A$355,"&gt;="&amp;Predictions!A158,'Hard Drives'!$A$5:$A$355,"&lt;"&amp;Predictions!A159), "")</f>
        <v/>
      </c>
      <c r="D159" t="str">
        <f t="shared" si="30"/>
        <v/>
      </c>
      <c r="E159" t="str">
        <f>IFERROR(AVERAGEIFS(SSDs!$H$5:$H$100,SSDs!$A$5:$A$100,"&gt;="&amp;Predictions!A158, SSDs!$A$5:$A$100,"&lt;"&amp;Predictions!A159), "")</f>
        <v/>
      </c>
      <c r="F159" t="str">
        <f t="shared" si="31"/>
        <v/>
      </c>
      <c r="G159" t="str">
        <f>IFERROR(AVERAGEIFS(XPoint!$H$5:$H$100,XPoint!$A$5:$A$100,"&gt;="&amp;Predictions!A158, XPoint!$A$5:$A$100,"&lt;"&amp;Predictions!A159), "")</f>
        <v/>
      </c>
      <c r="H159" t="str">
        <f t="shared" si="32"/>
        <v/>
      </c>
      <c r="J159" s="8">
        <f t="shared" si="24"/>
        <v>4.9975055045060301</v>
      </c>
      <c r="K159" t="str">
        <f t="shared" si="25"/>
        <v/>
      </c>
      <c r="M159" s="8">
        <f t="shared" si="26"/>
        <v>3.5690389292502815</v>
      </c>
      <c r="N159" t="str">
        <f t="shared" si="27"/>
        <v/>
      </c>
      <c r="P159" s="8">
        <f t="shared" si="33"/>
        <v>1.0861794150542221</v>
      </c>
      <c r="Q159" t="str">
        <f t="shared" si="34"/>
        <v/>
      </c>
    </row>
    <row r="160" spans="1:17">
      <c r="A160" s="1">
        <f t="shared" si="28"/>
        <v>33604.75</v>
      </c>
      <c r="B160">
        <f t="shared" si="29"/>
        <v>12.000000000000016</v>
      </c>
      <c r="C160" t="str">
        <f>IFERROR(AVERAGEIFS('Hard Drives'!$I$5:$I$355,'Hard Drives'!$A$5:$A$355,"&gt;="&amp;Predictions!A159,'Hard Drives'!$A$5:$A$355,"&lt;"&amp;Predictions!A160), "")</f>
        <v/>
      </c>
      <c r="D160" t="str">
        <f t="shared" si="30"/>
        <v/>
      </c>
      <c r="E160" t="str">
        <f>IFERROR(AVERAGEIFS(SSDs!$H$5:$H$100,SSDs!$A$5:$A$100,"&gt;="&amp;Predictions!A159, SSDs!$A$5:$A$100,"&lt;"&amp;Predictions!A160), "")</f>
        <v/>
      </c>
      <c r="F160" t="str">
        <f t="shared" si="31"/>
        <v/>
      </c>
      <c r="G160" t="str">
        <f>IFERROR(AVERAGEIFS(XPoint!$H$5:$H$100,XPoint!$A$5:$A$100,"&gt;="&amp;Predictions!A159, XPoint!$A$5:$A$100,"&lt;"&amp;Predictions!A160), "")</f>
        <v/>
      </c>
      <c r="H160" t="str">
        <f t="shared" si="32"/>
        <v/>
      </c>
      <c r="J160" s="8">
        <f t="shared" si="24"/>
        <v>5.022020933392926</v>
      </c>
      <c r="K160" t="str">
        <f t="shared" si="25"/>
        <v/>
      </c>
      <c r="M160" s="8">
        <f t="shared" si="26"/>
        <v>3.5857673533305645</v>
      </c>
      <c r="N160" t="str">
        <f t="shared" si="27"/>
        <v/>
      </c>
      <c r="P160" s="8">
        <f t="shared" si="33"/>
        <v>1.0861794150542223</v>
      </c>
      <c r="Q160" t="str">
        <f t="shared" si="34"/>
        <v/>
      </c>
    </row>
    <row r="161" spans="1:17">
      <c r="A161" s="1">
        <f t="shared" si="28"/>
        <v>33635.1875</v>
      </c>
      <c r="B161">
        <f t="shared" si="29"/>
        <v>12.08333333333335</v>
      </c>
      <c r="C161" t="str">
        <f>IFERROR(AVERAGEIFS('Hard Drives'!$I$5:$I$355,'Hard Drives'!$A$5:$A$355,"&gt;="&amp;Predictions!A160,'Hard Drives'!$A$5:$A$355,"&lt;"&amp;Predictions!A161), "")</f>
        <v/>
      </c>
      <c r="D161" t="str">
        <f t="shared" si="30"/>
        <v/>
      </c>
      <c r="E161" t="str">
        <f>IFERROR(AVERAGEIFS(SSDs!$H$5:$H$100,SSDs!$A$5:$A$100,"&gt;="&amp;Predictions!A160, SSDs!$A$5:$A$100,"&lt;"&amp;Predictions!A161), "")</f>
        <v/>
      </c>
      <c r="F161" t="str">
        <f t="shared" si="31"/>
        <v/>
      </c>
      <c r="G161" t="str">
        <f>IFERROR(AVERAGEIFS(XPoint!$H$5:$H$100,XPoint!$A$5:$A$100,"&gt;="&amp;Predictions!A160, XPoint!$A$5:$A$100,"&lt;"&amp;Predictions!A161), "")</f>
        <v/>
      </c>
      <c r="H161" t="str">
        <f t="shared" si="32"/>
        <v/>
      </c>
      <c r="J161" s="8">
        <f t="shared" si="24"/>
        <v>5.046671348978478</v>
      </c>
      <c r="K161" t="str">
        <f t="shared" si="25"/>
        <v/>
      </c>
      <c r="M161" s="8">
        <f t="shared" si="26"/>
        <v>3.6026260651181934</v>
      </c>
      <c r="N161" t="str">
        <f t="shared" si="27"/>
        <v/>
      </c>
      <c r="P161" s="8">
        <f t="shared" si="33"/>
        <v>1.0861794150542223</v>
      </c>
      <c r="Q161" t="str">
        <f t="shared" si="34"/>
        <v/>
      </c>
    </row>
    <row r="162" spans="1:17">
      <c r="A162" s="1">
        <f t="shared" si="28"/>
        <v>33665.625</v>
      </c>
      <c r="B162">
        <f t="shared" si="29"/>
        <v>12.166666666666684</v>
      </c>
      <c r="C162" t="str">
        <f>IFERROR(AVERAGEIFS('Hard Drives'!$I$5:$I$355,'Hard Drives'!$A$5:$A$355,"&gt;="&amp;Predictions!A161,'Hard Drives'!$A$5:$A$355,"&lt;"&amp;Predictions!A162), "")</f>
        <v/>
      </c>
      <c r="D162" t="str">
        <f t="shared" si="30"/>
        <v/>
      </c>
      <c r="E162" t="str">
        <f>IFERROR(AVERAGEIFS(SSDs!$H$5:$H$100,SSDs!$A$5:$A$100,"&gt;="&amp;Predictions!A161, SSDs!$A$5:$A$100,"&lt;"&amp;Predictions!A162), "")</f>
        <v/>
      </c>
      <c r="F162" t="str">
        <f t="shared" si="31"/>
        <v/>
      </c>
      <c r="G162" t="str">
        <f>IFERROR(AVERAGEIFS(XPoint!$H$5:$H$100,XPoint!$A$5:$A$100,"&gt;="&amp;Predictions!A161, XPoint!$A$5:$A$100,"&lt;"&amp;Predictions!A162), "")</f>
        <v/>
      </c>
      <c r="H162" t="str">
        <f t="shared" si="32"/>
        <v/>
      </c>
      <c r="J162" s="8">
        <f t="shared" si="24"/>
        <v>5.0714547581153777</v>
      </c>
      <c r="K162" t="str">
        <f t="shared" si="25"/>
        <v/>
      </c>
      <c r="M162" s="8">
        <f t="shared" si="26"/>
        <v>3.6196149120806984</v>
      </c>
      <c r="N162" t="str">
        <f t="shared" si="27"/>
        <v/>
      </c>
      <c r="P162" s="8">
        <f t="shared" si="33"/>
        <v>1.0861794150542226</v>
      </c>
      <c r="Q162" t="str">
        <f t="shared" si="34"/>
        <v/>
      </c>
    </row>
    <row r="163" spans="1:17">
      <c r="A163" s="1">
        <f t="shared" si="28"/>
        <v>33696.0625</v>
      </c>
      <c r="B163">
        <f t="shared" si="29"/>
        <v>12.250000000000018</v>
      </c>
      <c r="C163" t="str">
        <f>IFERROR(AVERAGEIFS('Hard Drives'!$I$5:$I$355,'Hard Drives'!$A$5:$A$355,"&gt;="&amp;Predictions!A162,'Hard Drives'!$A$5:$A$355,"&lt;"&amp;Predictions!A163), "")</f>
        <v/>
      </c>
      <c r="D163" t="str">
        <f t="shared" si="30"/>
        <v/>
      </c>
      <c r="E163" t="str">
        <f>IFERROR(AVERAGEIFS(SSDs!$H$5:$H$100,SSDs!$A$5:$A$100,"&gt;="&amp;Predictions!A162, SSDs!$A$5:$A$100,"&lt;"&amp;Predictions!A163), "")</f>
        <v/>
      </c>
      <c r="F163" t="str">
        <f t="shared" si="31"/>
        <v/>
      </c>
      <c r="G163" t="str">
        <f>IFERROR(AVERAGEIFS(XPoint!$H$5:$H$100,XPoint!$A$5:$A$100,"&gt;="&amp;Predictions!A162, XPoint!$A$5:$A$100,"&lt;"&amp;Predictions!A163), "")</f>
        <v/>
      </c>
      <c r="H163" t="str">
        <f t="shared" si="32"/>
        <v/>
      </c>
      <c r="J163" s="8">
        <f t="shared" si="24"/>
        <v>5.0963691328913097</v>
      </c>
      <c r="K163" t="str">
        <f t="shared" si="25"/>
        <v/>
      </c>
      <c r="M163" s="8">
        <f t="shared" si="26"/>
        <v>3.6367337195469509</v>
      </c>
      <c r="N163" t="str">
        <f t="shared" si="27"/>
        <v/>
      </c>
      <c r="P163" s="8">
        <f t="shared" si="33"/>
        <v>1.0861794150542228</v>
      </c>
      <c r="Q163" t="str">
        <f t="shared" si="34"/>
        <v/>
      </c>
    </row>
    <row r="164" spans="1:17">
      <c r="A164" s="1">
        <f t="shared" si="28"/>
        <v>33726.5</v>
      </c>
      <c r="B164">
        <f t="shared" si="29"/>
        <v>12.333333333333352</v>
      </c>
      <c r="C164" t="str">
        <f>IFERROR(AVERAGEIFS('Hard Drives'!$I$5:$I$355,'Hard Drives'!$A$5:$A$355,"&gt;="&amp;Predictions!A163,'Hard Drives'!$A$5:$A$355,"&lt;"&amp;Predictions!A164), "")</f>
        <v/>
      </c>
      <c r="D164" t="str">
        <f t="shared" si="30"/>
        <v/>
      </c>
      <c r="E164" t="str">
        <f>IFERROR(AVERAGEIFS(SSDs!$H$5:$H$100,SSDs!$A$5:$A$100,"&gt;="&amp;Predictions!A163, SSDs!$A$5:$A$100,"&lt;"&amp;Predictions!A164), "")</f>
        <v/>
      </c>
      <c r="F164" t="str">
        <f t="shared" si="31"/>
        <v/>
      </c>
      <c r="G164" t="str">
        <f>IFERROR(AVERAGEIFS(XPoint!$H$5:$H$100,XPoint!$A$5:$A$100,"&gt;="&amp;Predictions!A163, XPoint!$A$5:$A$100,"&lt;"&amp;Predictions!A164), "")</f>
        <v/>
      </c>
      <c r="H164" t="str">
        <f t="shared" si="32"/>
        <v/>
      </c>
      <c r="J164" s="8">
        <f t="shared" si="24"/>
        <v>5.1214124113605539</v>
      </c>
      <c r="K164" t="str">
        <f t="shared" si="25"/>
        <v/>
      </c>
      <c r="M164" s="8">
        <f t="shared" si="26"/>
        <v>3.6539822905551693</v>
      </c>
      <c r="N164" t="str">
        <f t="shared" si="27"/>
        <v/>
      </c>
      <c r="P164" s="8">
        <f t="shared" si="33"/>
        <v>1.086179415054223</v>
      </c>
      <c r="Q164" t="str">
        <f t="shared" si="34"/>
        <v/>
      </c>
    </row>
    <row r="165" spans="1:17">
      <c r="A165" s="1">
        <f t="shared" si="28"/>
        <v>33756.9375</v>
      </c>
      <c r="B165">
        <f t="shared" si="29"/>
        <v>12.416666666666686</v>
      </c>
      <c r="C165" t="str">
        <f>IFERROR(AVERAGEIFS('Hard Drives'!$I$5:$I$355,'Hard Drives'!$A$5:$A$355,"&gt;="&amp;Predictions!A164,'Hard Drives'!$A$5:$A$355,"&lt;"&amp;Predictions!A165), "")</f>
        <v/>
      </c>
      <c r="D165" t="str">
        <f t="shared" si="30"/>
        <v/>
      </c>
      <c r="E165">
        <f>IFERROR(AVERAGEIFS(SSDs!$H$5:$H$100,SSDs!$A$5:$A$100,"&gt;="&amp;Predictions!A164, SSDs!$A$5:$A$100,"&lt;"&amp;Predictions!A165), "")</f>
        <v>3.6197887582883941</v>
      </c>
      <c r="F165">
        <f t="shared" si="31"/>
        <v>19.500162204867141</v>
      </c>
      <c r="G165" t="str">
        <f>IFERROR(AVERAGEIFS(XPoint!$H$5:$H$100,XPoint!$A$5:$A$100,"&gt;="&amp;Predictions!A164, XPoint!$A$5:$A$100,"&lt;"&amp;Predictions!A165), "")</f>
        <v/>
      </c>
      <c r="H165" t="str">
        <f t="shared" si="32"/>
        <v/>
      </c>
      <c r="J165" s="8">
        <f t="shared" si="24"/>
        <v>5.1465824982936823</v>
      </c>
      <c r="K165" t="str">
        <f t="shared" si="25"/>
        <v/>
      </c>
      <c r="M165" s="8">
        <f t="shared" si="26"/>
        <v>3.6713604057082581</v>
      </c>
      <c r="N165">
        <f t="shared" si="27"/>
        <v>2.6596348175987627E-3</v>
      </c>
      <c r="P165" s="8">
        <f t="shared" si="33"/>
        <v>1.0861794150542232</v>
      </c>
      <c r="Q165" t="str">
        <f t="shared" si="34"/>
        <v/>
      </c>
    </row>
    <row r="166" spans="1:17">
      <c r="A166" s="1">
        <f t="shared" si="28"/>
        <v>33787.375</v>
      </c>
      <c r="B166">
        <f t="shared" si="29"/>
        <v>12.50000000000002</v>
      </c>
      <c r="C166" t="str">
        <f>IFERROR(AVERAGEIFS('Hard Drives'!$I$5:$I$355,'Hard Drives'!$A$5:$A$355,"&gt;="&amp;Predictions!A165,'Hard Drives'!$A$5:$A$355,"&lt;"&amp;Predictions!A166), "")</f>
        <v/>
      </c>
      <c r="D166" t="str">
        <f t="shared" si="30"/>
        <v/>
      </c>
      <c r="E166" t="str">
        <f>IFERROR(AVERAGEIFS(SSDs!$H$5:$H$100,SSDs!$A$5:$A$100,"&gt;="&amp;Predictions!A165, SSDs!$A$5:$A$100,"&lt;"&amp;Predictions!A166), "")</f>
        <v/>
      </c>
      <c r="F166" t="str">
        <f t="shared" si="31"/>
        <v/>
      </c>
      <c r="G166" t="str">
        <f>IFERROR(AVERAGEIFS(XPoint!$H$5:$H$100,XPoint!$A$5:$A$100,"&gt;="&amp;Predictions!A165, XPoint!$A$5:$A$100,"&lt;"&amp;Predictions!A166), "")</f>
        <v/>
      </c>
      <c r="H166" t="str">
        <f t="shared" si="32"/>
        <v/>
      </c>
      <c r="J166" s="8">
        <f t="shared" si="24"/>
        <v>5.1718772659447545</v>
      </c>
      <c r="K166" t="str">
        <f t="shared" si="25"/>
        <v/>
      </c>
      <c r="M166" s="8">
        <f t="shared" si="26"/>
        <v>3.6888678230365968</v>
      </c>
      <c r="N166" t="str">
        <f t="shared" si="27"/>
        <v/>
      </c>
      <c r="P166" s="8">
        <f t="shared" si="33"/>
        <v>1.0861794150542237</v>
      </c>
      <c r="Q166" t="str">
        <f t="shared" si="34"/>
        <v/>
      </c>
    </row>
    <row r="167" spans="1:17">
      <c r="A167" s="1">
        <f t="shared" si="28"/>
        <v>33817.8125</v>
      </c>
      <c r="B167">
        <f t="shared" si="29"/>
        <v>12.583333333333353</v>
      </c>
      <c r="C167" t="str">
        <f>IFERROR(AVERAGEIFS('Hard Drives'!$I$5:$I$355,'Hard Drives'!$A$5:$A$355,"&gt;="&amp;Predictions!A166,'Hard Drives'!$A$5:$A$355,"&lt;"&amp;Predictions!A167), "")</f>
        <v/>
      </c>
      <c r="D167" t="str">
        <f t="shared" si="30"/>
        <v/>
      </c>
      <c r="E167" t="str">
        <f>IFERROR(AVERAGEIFS(SSDs!$H$5:$H$100,SSDs!$A$5:$A$100,"&gt;="&amp;Predictions!A166, SSDs!$A$5:$A$100,"&lt;"&amp;Predictions!A167), "")</f>
        <v/>
      </c>
      <c r="F167" t="str">
        <f t="shared" si="31"/>
        <v/>
      </c>
      <c r="G167" t="str">
        <f>IFERROR(AVERAGEIFS(XPoint!$H$5:$H$100,XPoint!$A$5:$A$100,"&gt;="&amp;Predictions!A166, XPoint!$A$5:$A$100,"&lt;"&amp;Predictions!A167), "")</f>
        <v/>
      </c>
      <c r="H167" t="str">
        <f t="shared" si="32"/>
        <v/>
      </c>
      <c r="J167" s="8">
        <f t="shared" si="24"/>
        <v>5.1972945548353904</v>
      </c>
      <c r="K167" t="str">
        <f t="shared" si="25"/>
        <v/>
      </c>
      <c r="M167" s="8">
        <f t="shared" si="26"/>
        <v>3.706504277868448</v>
      </c>
      <c r="N167" t="str">
        <f t="shared" si="27"/>
        <v/>
      </c>
      <c r="P167" s="8">
        <f t="shared" si="33"/>
        <v>1.0861794150542239</v>
      </c>
      <c r="Q167" t="str">
        <f t="shared" si="34"/>
        <v/>
      </c>
    </row>
    <row r="168" spans="1:17">
      <c r="A168" s="1">
        <f t="shared" si="28"/>
        <v>33848.25</v>
      </c>
      <c r="B168">
        <f t="shared" si="29"/>
        <v>12.666666666666687</v>
      </c>
      <c r="C168" t="str">
        <f>IFERROR(AVERAGEIFS('Hard Drives'!$I$5:$I$355,'Hard Drives'!$A$5:$A$355,"&gt;="&amp;Predictions!A167,'Hard Drives'!$A$5:$A$355,"&lt;"&amp;Predictions!A168), "")</f>
        <v/>
      </c>
      <c r="D168" t="str">
        <f t="shared" si="30"/>
        <v/>
      </c>
      <c r="E168" t="str">
        <f>IFERROR(AVERAGEIFS(SSDs!$H$5:$H$100,SSDs!$A$5:$A$100,"&gt;="&amp;Predictions!A167, SSDs!$A$5:$A$100,"&lt;"&amp;Predictions!A168), "")</f>
        <v/>
      </c>
      <c r="F168" t="str">
        <f t="shared" si="31"/>
        <v/>
      </c>
      <c r="G168" t="str">
        <f>IFERROR(AVERAGEIFS(XPoint!$H$5:$H$100,XPoint!$A$5:$A$100,"&gt;="&amp;Predictions!A167, XPoint!$A$5:$A$100,"&lt;"&amp;Predictions!A168), "")</f>
        <v/>
      </c>
      <c r="H168" t="str">
        <f t="shared" si="32"/>
        <v/>
      </c>
      <c r="J168" s="8">
        <f t="shared" si="24"/>
        <v>5.2228321745551156</v>
      </c>
      <c r="K168" t="str">
        <f t="shared" si="25"/>
        <v/>
      </c>
      <c r="M168" s="8">
        <f t="shared" si="26"/>
        <v>3.7242694827081246</v>
      </c>
      <c r="N168" t="str">
        <f t="shared" si="27"/>
        <v/>
      </c>
      <c r="P168" s="8">
        <f t="shared" si="33"/>
        <v>1.0861794150542243</v>
      </c>
      <c r="Q168" t="str">
        <f t="shared" si="34"/>
        <v/>
      </c>
    </row>
    <row r="169" spans="1:17">
      <c r="A169" s="1">
        <f t="shared" si="28"/>
        <v>33878.6875</v>
      </c>
      <c r="B169">
        <f t="shared" si="29"/>
        <v>12.750000000000021</v>
      </c>
      <c r="C169" t="str">
        <f>IFERROR(AVERAGEIFS('Hard Drives'!$I$5:$I$355,'Hard Drives'!$A$5:$A$355,"&gt;="&amp;Predictions!A168,'Hard Drives'!$A$5:$A$355,"&lt;"&amp;Predictions!A169), "")</f>
        <v/>
      </c>
      <c r="D169" t="str">
        <f t="shared" si="30"/>
        <v/>
      </c>
      <c r="E169" t="str">
        <f>IFERROR(AVERAGEIFS(SSDs!$H$5:$H$100,SSDs!$A$5:$A$100,"&gt;="&amp;Predictions!A168, SSDs!$A$5:$A$100,"&lt;"&amp;Predictions!A169), "")</f>
        <v/>
      </c>
      <c r="F169" t="str">
        <f t="shared" si="31"/>
        <v/>
      </c>
      <c r="G169" t="str">
        <f>IFERROR(AVERAGEIFS(XPoint!$H$5:$H$100,XPoint!$A$5:$A$100,"&gt;="&amp;Predictions!A168, XPoint!$A$5:$A$100,"&lt;"&amp;Predictions!A169), "")</f>
        <v/>
      </c>
      <c r="H169" t="str">
        <f t="shared" si="32"/>
        <v/>
      </c>
      <c r="J169" s="8">
        <f t="shared" si="24"/>
        <v>5.2484879045773232</v>
      </c>
      <c r="K169" t="str">
        <f t="shared" si="25"/>
        <v/>
      </c>
      <c r="M169" s="8">
        <f t="shared" si="26"/>
        <v>3.7421631271220464</v>
      </c>
      <c r="N169" t="str">
        <f t="shared" si="27"/>
        <v/>
      </c>
      <c r="P169" s="8">
        <f t="shared" si="33"/>
        <v>1.0861794150542248</v>
      </c>
      <c r="Q169" t="str">
        <f t="shared" si="34"/>
        <v/>
      </c>
    </row>
    <row r="170" spans="1:17">
      <c r="A170" s="1">
        <f t="shared" si="28"/>
        <v>33909.125</v>
      </c>
      <c r="B170">
        <f t="shared" si="29"/>
        <v>12.833333333333355</v>
      </c>
      <c r="C170" t="str">
        <f>IFERROR(AVERAGEIFS('Hard Drives'!$I$5:$I$355,'Hard Drives'!$A$5:$A$355,"&gt;="&amp;Predictions!A169,'Hard Drives'!$A$5:$A$355,"&lt;"&amp;Predictions!A170), "")</f>
        <v/>
      </c>
      <c r="D170" t="str">
        <f t="shared" si="30"/>
        <v/>
      </c>
      <c r="E170" t="str">
        <f>IFERROR(AVERAGEIFS(SSDs!$H$5:$H$100,SSDs!$A$5:$A$100,"&gt;="&amp;Predictions!A169, SSDs!$A$5:$A$100,"&lt;"&amp;Predictions!A170), "")</f>
        <v/>
      </c>
      <c r="F170" t="str">
        <f t="shared" si="31"/>
        <v/>
      </c>
      <c r="G170" t="str">
        <f>IFERROR(AVERAGEIFS(XPoint!$H$5:$H$100,XPoint!$A$5:$A$100,"&gt;="&amp;Predictions!A169, XPoint!$A$5:$A$100,"&lt;"&amp;Predictions!A170), "")</f>
        <v/>
      </c>
      <c r="H170" t="str">
        <f t="shared" si="32"/>
        <v/>
      </c>
      <c r="J170" s="8">
        <f t="shared" si="24"/>
        <v>5.2742594950902371</v>
      </c>
      <c r="K170" t="str">
        <f t="shared" si="25"/>
        <v/>
      </c>
      <c r="M170" s="8">
        <f t="shared" si="26"/>
        <v>3.7601848776328461</v>
      </c>
      <c r="N170" t="str">
        <f t="shared" si="27"/>
        <v/>
      </c>
      <c r="P170" s="8">
        <f t="shared" si="33"/>
        <v>1.0861794150542252</v>
      </c>
      <c r="Q170" t="str">
        <f t="shared" si="34"/>
        <v/>
      </c>
    </row>
    <row r="171" spans="1:17">
      <c r="A171" s="1">
        <f t="shared" si="28"/>
        <v>33939.5625</v>
      </c>
      <c r="B171">
        <f t="shared" si="29"/>
        <v>12.916666666666689</v>
      </c>
      <c r="C171" t="str">
        <f>IFERROR(AVERAGEIFS('Hard Drives'!$I$5:$I$355,'Hard Drives'!$A$5:$A$355,"&gt;="&amp;Predictions!A170,'Hard Drives'!$A$5:$A$355,"&lt;"&amp;Predictions!A171), "")</f>
        <v/>
      </c>
      <c r="D171" t="str">
        <f t="shared" si="30"/>
        <v/>
      </c>
      <c r="E171" t="str">
        <f>IFERROR(AVERAGEIFS(SSDs!$H$5:$H$100,SSDs!$A$5:$A$100,"&gt;="&amp;Predictions!A170, SSDs!$A$5:$A$100,"&lt;"&amp;Predictions!A171), "")</f>
        <v/>
      </c>
      <c r="F171" t="str">
        <f t="shared" si="31"/>
        <v/>
      </c>
      <c r="G171" t="str">
        <f>IFERROR(AVERAGEIFS(XPoint!$H$5:$H$100,XPoint!$A$5:$A$100,"&gt;="&amp;Predictions!A170, XPoint!$A$5:$A$100,"&lt;"&amp;Predictions!A171), "")</f>
        <v/>
      </c>
      <c r="H171" t="str">
        <f t="shared" si="32"/>
        <v/>
      </c>
      <c r="J171" s="8">
        <f t="shared" si="24"/>
        <v>5.3001446678421669</v>
      </c>
      <c r="K171" t="str">
        <f t="shared" si="25"/>
        <v/>
      </c>
      <c r="M171" s="8">
        <f t="shared" si="26"/>
        <v>3.7783343776216305</v>
      </c>
      <c r="N171" t="str">
        <f t="shared" si="27"/>
        <v/>
      </c>
      <c r="P171" s="8">
        <f t="shared" si="33"/>
        <v>1.0861794150542257</v>
      </c>
      <c r="Q171" t="str">
        <f t="shared" si="34"/>
        <v/>
      </c>
    </row>
    <row r="172" spans="1:17">
      <c r="A172" s="1">
        <f t="shared" si="28"/>
        <v>33970</v>
      </c>
      <c r="B172">
        <f t="shared" si="29"/>
        <v>13.000000000000023</v>
      </c>
      <c r="C172" t="str">
        <f>IFERROR(AVERAGEIFS('Hard Drives'!$I$5:$I$355,'Hard Drives'!$A$5:$A$355,"&gt;="&amp;Predictions!A171,'Hard Drives'!$A$5:$A$355,"&lt;"&amp;Predictions!A172), "")</f>
        <v/>
      </c>
      <c r="D172" t="str">
        <f t="shared" si="30"/>
        <v/>
      </c>
      <c r="E172" t="str">
        <f>IFERROR(AVERAGEIFS(SSDs!$H$5:$H$100,SSDs!$A$5:$A$100,"&gt;="&amp;Predictions!A171, SSDs!$A$5:$A$100,"&lt;"&amp;Predictions!A172), "")</f>
        <v/>
      </c>
      <c r="F172" t="str">
        <f t="shared" si="31"/>
        <v/>
      </c>
      <c r="G172" t="str">
        <f>IFERROR(AVERAGEIFS(XPoint!$H$5:$H$100,XPoint!$A$5:$A$100,"&gt;="&amp;Predictions!A171, XPoint!$A$5:$A$100,"&lt;"&amp;Predictions!A172), "")</f>
        <v/>
      </c>
      <c r="H172" t="str">
        <f t="shared" si="32"/>
        <v/>
      </c>
      <c r="J172" s="8">
        <f t="shared" si="24"/>
        <v>5.3261411170004234</v>
      </c>
      <c r="K172" t="str">
        <f t="shared" si="25"/>
        <v/>
      </c>
      <c r="M172" s="8">
        <f t="shared" si="26"/>
        <v>3.796611247238538</v>
      </c>
      <c r="N172" t="str">
        <f t="shared" si="27"/>
        <v/>
      </c>
      <c r="P172" s="8">
        <f t="shared" si="33"/>
        <v>1.0861794150542263</v>
      </c>
      <c r="Q172" t="str">
        <f t="shared" si="34"/>
        <v/>
      </c>
    </row>
    <row r="173" spans="1:17">
      <c r="A173" s="1">
        <f t="shared" si="28"/>
        <v>34000.4375</v>
      </c>
      <c r="B173">
        <f t="shared" si="29"/>
        <v>13.083333333333357</v>
      </c>
      <c r="C173" t="str">
        <f>IFERROR(AVERAGEIFS('Hard Drives'!$I$5:$I$355,'Hard Drives'!$A$5:$A$355,"&gt;="&amp;Predictions!A172,'Hard Drives'!$A$5:$A$355,"&lt;"&amp;Predictions!A173), "")</f>
        <v/>
      </c>
      <c r="D173" t="str">
        <f t="shared" si="30"/>
        <v/>
      </c>
      <c r="E173" t="str">
        <f>IFERROR(AVERAGEIFS(SSDs!$H$5:$H$100,SSDs!$A$5:$A$100,"&gt;="&amp;Predictions!A172, SSDs!$A$5:$A$100,"&lt;"&amp;Predictions!A173), "")</f>
        <v/>
      </c>
      <c r="F173" t="str">
        <f t="shared" si="31"/>
        <v/>
      </c>
      <c r="G173" t="str">
        <f>IFERROR(AVERAGEIFS(XPoint!$H$5:$H$100,XPoint!$A$5:$A$100,"&gt;="&amp;Predictions!A172, XPoint!$A$5:$A$100,"&lt;"&amp;Predictions!A173), "")</f>
        <v/>
      </c>
      <c r="H173" t="str">
        <f t="shared" si="32"/>
        <v/>
      </c>
      <c r="J173" s="8">
        <f t="shared" si="24"/>
        <v>5.3522465100232104</v>
      </c>
      <c r="K173" t="str">
        <f t="shared" si="25"/>
        <v/>
      </c>
      <c r="M173" s="8">
        <f t="shared" si="26"/>
        <v>3.8150150833217245</v>
      </c>
      <c r="N173" t="str">
        <f t="shared" si="27"/>
        <v/>
      </c>
      <c r="P173" s="8">
        <f t="shared" si="33"/>
        <v>1.086179415054227</v>
      </c>
      <c r="Q173" t="str">
        <f t="shared" si="34"/>
        <v/>
      </c>
    </row>
    <row r="174" spans="1:17">
      <c r="A174" s="1">
        <f t="shared" si="28"/>
        <v>34030.875</v>
      </c>
      <c r="B174">
        <f t="shared" si="29"/>
        <v>13.166666666666691</v>
      </c>
      <c r="C174" t="str">
        <f>IFERROR(AVERAGEIFS('Hard Drives'!$I$5:$I$355,'Hard Drives'!$A$5:$A$355,"&gt;="&amp;Predictions!A173,'Hard Drives'!$A$5:$A$355,"&lt;"&amp;Predictions!A174), "")</f>
        <v/>
      </c>
      <c r="D174" t="str">
        <f t="shared" si="30"/>
        <v/>
      </c>
      <c r="E174" t="str">
        <f>IFERROR(AVERAGEIFS(SSDs!$H$5:$H$100,SSDs!$A$5:$A$100,"&gt;="&amp;Predictions!A173, SSDs!$A$5:$A$100,"&lt;"&amp;Predictions!A174), "")</f>
        <v/>
      </c>
      <c r="F174" t="str">
        <f t="shared" si="31"/>
        <v/>
      </c>
      <c r="G174" t="str">
        <f>IFERROR(AVERAGEIFS(XPoint!$H$5:$H$100,XPoint!$A$5:$A$100,"&gt;="&amp;Predictions!A173, XPoint!$A$5:$A$100,"&lt;"&amp;Predictions!A174), "")</f>
        <v/>
      </c>
      <c r="H174" t="str">
        <f t="shared" si="32"/>
        <v/>
      </c>
      <c r="J174" s="8">
        <f t="shared" si="24"/>
        <v>5.3784584885437727</v>
      </c>
      <c r="K174" t="str">
        <f t="shared" si="25"/>
        <v/>
      </c>
      <c r="M174" s="8">
        <f t="shared" si="26"/>
        <v>3.8335454593248741</v>
      </c>
      <c r="N174" t="str">
        <f t="shared" si="27"/>
        <v/>
      </c>
      <c r="P174" s="8">
        <f t="shared" si="33"/>
        <v>1.0861794150542277</v>
      </c>
      <c r="Q174" t="str">
        <f t="shared" si="34"/>
        <v/>
      </c>
    </row>
    <row r="175" spans="1:17">
      <c r="A175" s="1">
        <f t="shared" si="28"/>
        <v>34061.3125</v>
      </c>
      <c r="B175">
        <f t="shared" si="29"/>
        <v>13.250000000000025</v>
      </c>
      <c r="C175" t="str">
        <f>IFERROR(AVERAGEIFS('Hard Drives'!$I$5:$I$355,'Hard Drives'!$A$5:$A$355,"&gt;="&amp;Predictions!A174,'Hard Drives'!$A$5:$A$355,"&lt;"&amp;Predictions!A175), "")</f>
        <v/>
      </c>
      <c r="D175" t="str">
        <f t="shared" si="30"/>
        <v/>
      </c>
      <c r="E175" t="str">
        <f>IFERROR(AVERAGEIFS(SSDs!$H$5:$H$100,SSDs!$A$5:$A$100,"&gt;="&amp;Predictions!A174, SSDs!$A$5:$A$100,"&lt;"&amp;Predictions!A175), "")</f>
        <v/>
      </c>
      <c r="F175" t="str">
        <f t="shared" si="31"/>
        <v/>
      </c>
      <c r="G175" t="str">
        <f>IFERROR(AVERAGEIFS(XPoint!$H$5:$H$100,XPoint!$A$5:$A$100,"&gt;="&amp;Predictions!A174, XPoint!$A$5:$A$100,"&lt;"&amp;Predictions!A175), "")</f>
        <v/>
      </c>
      <c r="H175" t="str">
        <f t="shared" si="32"/>
        <v/>
      </c>
      <c r="J175" s="8">
        <f t="shared" si="24"/>
        <v>5.4047746692661587</v>
      </c>
      <c r="K175" t="str">
        <f t="shared" si="25"/>
        <v/>
      </c>
      <c r="M175" s="8">
        <f t="shared" si="26"/>
        <v>3.8522019252533681</v>
      </c>
      <c r="N175" t="str">
        <f t="shared" si="27"/>
        <v/>
      </c>
      <c r="P175" s="8">
        <f t="shared" si="33"/>
        <v>1.0861794150542285</v>
      </c>
      <c r="Q175" t="str">
        <f t="shared" si="34"/>
        <v/>
      </c>
    </row>
    <row r="176" spans="1:17">
      <c r="A176" s="1">
        <f t="shared" si="28"/>
        <v>34091.75</v>
      </c>
      <c r="B176">
        <f t="shared" si="29"/>
        <v>13.333333333333359</v>
      </c>
      <c r="C176" t="str">
        <f>IFERROR(AVERAGEIFS('Hard Drives'!$I$5:$I$355,'Hard Drives'!$A$5:$A$355,"&gt;="&amp;Predictions!A175,'Hard Drives'!$A$5:$A$355,"&lt;"&amp;Predictions!A176), "")</f>
        <v/>
      </c>
      <c r="D176" t="str">
        <f t="shared" si="30"/>
        <v/>
      </c>
      <c r="E176" t="str">
        <f>IFERROR(AVERAGEIFS(SSDs!$H$5:$H$100,SSDs!$A$5:$A$100,"&gt;="&amp;Predictions!A175, SSDs!$A$5:$A$100,"&lt;"&amp;Predictions!A176), "")</f>
        <v/>
      </c>
      <c r="F176" t="str">
        <f t="shared" si="31"/>
        <v/>
      </c>
      <c r="G176" t="str">
        <f>IFERROR(AVERAGEIFS(XPoint!$H$5:$H$100,XPoint!$A$5:$A$100,"&gt;="&amp;Predictions!A175, XPoint!$A$5:$A$100,"&lt;"&amp;Predictions!A176), "")</f>
        <v/>
      </c>
      <c r="H176" t="str">
        <f t="shared" si="32"/>
        <v/>
      </c>
      <c r="J176" s="8">
        <f t="shared" si="24"/>
        <v>5.431192644871822</v>
      </c>
      <c r="K176" t="str">
        <f t="shared" si="25"/>
        <v/>
      </c>
      <c r="M176" s="8">
        <f t="shared" si="26"/>
        <v>3.8709840076092092</v>
      </c>
      <c r="N176" t="str">
        <f t="shared" si="27"/>
        <v/>
      </c>
      <c r="P176" s="8">
        <f t="shared" si="33"/>
        <v>1.0861794150542297</v>
      </c>
      <c r="Q176" t="str">
        <f t="shared" si="34"/>
        <v/>
      </c>
    </row>
    <row r="177" spans="1:17">
      <c r="A177" s="1">
        <f t="shared" si="28"/>
        <v>34122.1875</v>
      </c>
      <c r="B177">
        <f t="shared" si="29"/>
        <v>13.416666666666693</v>
      </c>
      <c r="C177" t="str">
        <f>IFERROR(AVERAGEIFS('Hard Drives'!$I$5:$I$355,'Hard Drives'!$A$5:$A$355,"&gt;="&amp;Predictions!A176,'Hard Drives'!$A$5:$A$355,"&lt;"&amp;Predictions!A177), "")</f>
        <v/>
      </c>
      <c r="D177" t="str">
        <f t="shared" si="30"/>
        <v/>
      </c>
      <c r="E177" t="str">
        <f>IFERROR(AVERAGEIFS(SSDs!$H$5:$H$100,SSDs!$A$5:$A$100,"&gt;="&amp;Predictions!A176, SSDs!$A$5:$A$100,"&lt;"&amp;Predictions!A177), "")</f>
        <v/>
      </c>
      <c r="F177" t="str">
        <f t="shared" si="31"/>
        <v/>
      </c>
      <c r="G177" t="str">
        <f>IFERROR(AVERAGEIFS(XPoint!$H$5:$H$100,XPoint!$A$5:$A$100,"&gt;="&amp;Predictions!A176, XPoint!$A$5:$A$100,"&lt;"&amp;Predictions!A177), "")</f>
        <v/>
      </c>
      <c r="H177" t="str">
        <f t="shared" si="32"/>
        <v/>
      </c>
      <c r="J177" s="8">
        <f t="shared" si="24"/>
        <v>5.4577099849364226</v>
      </c>
      <c r="K177" t="str">
        <f t="shared" si="25"/>
        <v/>
      </c>
      <c r="M177" s="8">
        <f t="shared" si="26"/>
        <v>3.8898912093448113</v>
      </c>
      <c r="N177" t="str">
        <f t="shared" si="27"/>
        <v/>
      </c>
      <c r="P177" s="8">
        <f t="shared" si="33"/>
        <v>1.0861794150542305</v>
      </c>
      <c r="Q177" t="str">
        <f t="shared" si="34"/>
        <v/>
      </c>
    </row>
    <row r="178" spans="1:17">
      <c r="A178" s="1">
        <f t="shared" si="28"/>
        <v>34152.625</v>
      </c>
      <c r="B178">
        <f t="shared" si="29"/>
        <v>13.500000000000027</v>
      </c>
      <c r="C178" t="str">
        <f>IFERROR(AVERAGEIFS('Hard Drives'!$I$5:$I$355,'Hard Drives'!$A$5:$A$355,"&gt;="&amp;Predictions!A177,'Hard Drives'!$A$5:$A$355,"&lt;"&amp;Predictions!A178), "")</f>
        <v/>
      </c>
      <c r="D178" t="str">
        <f t="shared" si="30"/>
        <v/>
      </c>
      <c r="E178" t="str">
        <f>IFERROR(AVERAGEIFS(SSDs!$H$5:$H$100,SSDs!$A$5:$A$100,"&gt;="&amp;Predictions!A177, SSDs!$A$5:$A$100,"&lt;"&amp;Predictions!A178), "")</f>
        <v/>
      </c>
      <c r="F178" t="str">
        <f t="shared" si="31"/>
        <v/>
      </c>
      <c r="G178" t="str">
        <f>IFERROR(AVERAGEIFS(XPoint!$H$5:$H$100,XPoint!$A$5:$A$100,"&gt;="&amp;Predictions!A177, XPoint!$A$5:$A$100,"&lt;"&amp;Predictions!A178), "")</f>
        <v/>
      </c>
      <c r="H178" t="str">
        <f t="shared" si="32"/>
        <v/>
      </c>
      <c r="J178" s="8">
        <f t="shared" si="24"/>
        <v>5.484324236856061</v>
      </c>
      <c r="K178" t="str">
        <f t="shared" si="25"/>
        <v/>
      </c>
      <c r="M178" s="8">
        <f t="shared" si="26"/>
        <v>3.9089230098257479</v>
      </c>
      <c r="N178" t="str">
        <f t="shared" si="27"/>
        <v/>
      </c>
      <c r="P178" s="8">
        <f t="shared" si="33"/>
        <v>1.0861794150542319</v>
      </c>
      <c r="Q178" t="str">
        <f t="shared" si="34"/>
        <v/>
      </c>
    </row>
    <row r="179" spans="1:17">
      <c r="A179" s="1">
        <f t="shared" si="28"/>
        <v>34183.0625</v>
      </c>
      <c r="B179">
        <f t="shared" si="29"/>
        <v>13.583333333333361</v>
      </c>
      <c r="C179" t="str">
        <f>IFERROR(AVERAGEIFS('Hard Drives'!$I$5:$I$355,'Hard Drives'!$A$5:$A$355,"&gt;="&amp;Predictions!A178,'Hard Drives'!$A$5:$A$355,"&lt;"&amp;Predictions!A179), "")</f>
        <v/>
      </c>
      <c r="D179" t="str">
        <f t="shared" si="30"/>
        <v/>
      </c>
      <c r="E179" t="str">
        <f>IFERROR(AVERAGEIFS(SSDs!$H$5:$H$100,SSDs!$A$5:$A$100,"&gt;="&amp;Predictions!A178, SSDs!$A$5:$A$100,"&lt;"&amp;Predictions!A179), "")</f>
        <v/>
      </c>
      <c r="F179" t="str">
        <f t="shared" si="31"/>
        <v/>
      </c>
      <c r="G179" t="str">
        <f>IFERROR(AVERAGEIFS(XPoint!$H$5:$H$100,XPoint!$A$5:$A$100,"&gt;="&amp;Predictions!A178, XPoint!$A$5:$A$100,"&lt;"&amp;Predictions!A179), "")</f>
        <v/>
      </c>
      <c r="H179" t="str">
        <f t="shared" si="32"/>
        <v/>
      </c>
      <c r="J179" s="8">
        <f t="shared" si="24"/>
        <v>5.5110329267822493</v>
      </c>
      <c r="K179" t="str">
        <f t="shared" si="25"/>
        <v/>
      </c>
      <c r="M179" s="8">
        <f t="shared" si="26"/>
        <v>3.928078864802548</v>
      </c>
      <c r="N179" t="str">
        <f t="shared" si="27"/>
        <v/>
      </c>
      <c r="P179" s="8">
        <f t="shared" si="33"/>
        <v>1.0861794150542332</v>
      </c>
      <c r="Q179" t="str">
        <f t="shared" si="34"/>
        <v/>
      </c>
    </row>
    <row r="180" spans="1:17">
      <c r="A180" s="1">
        <f t="shared" si="28"/>
        <v>34213.5</v>
      </c>
      <c r="B180">
        <f t="shared" si="29"/>
        <v>13.666666666666694</v>
      </c>
      <c r="C180" t="str">
        <f>IFERROR(AVERAGEIFS('Hard Drives'!$I$5:$I$355,'Hard Drives'!$A$5:$A$355,"&gt;="&amp;Predictions!A179,'Hard Drives'!$A$5:$A$355,"&lt;"&amp;Predictions!A180), "")</f>
        <v/>
      </c>
      <c r="D180" t="str">
        <f t="shared" si="30"/>
        <v/>
      </c>
      <c r="E180" t="str">
        <f>IFERROR(AVERAGEIFS(SSDs!$H$5:$H$100,SSDs!$A$5:$A$100,"&gt;="&amp;Predictions!A179, SSDs!$A$5:$A$100,"&lt;"&amp;Predictions!A180), "")</f>
        <v/>
      </c>
      <c r="F180" t="str">
        <f t="shared" si="31"/>
        <v/>
      </c>
      <c r="G180" t="str">
        <f>IFERROR(AVERAGEIFS(XPoint!$H$5:$H$100,XPoint!$A$5:$A$100,"&gt;="&amp;Predictions!A179, XPoint!$A$5:$A$100,"&lt;"&amp;Predictions!A180), "")</f>
        <v/>
      </c>
      <c r="H180" t="str">
        <f t="shared" si="32"/>
        <v/>
      </c>
      <c r="J180" s="8">
        <f t="shared" si="24"/>
        <v>5.5378335605648932</v>
      </c>
      <c r="K180" t="str">
        <f t="shared" si="25"/>
        <v/>
      </c>
      <c r="M180" s="8">
        <f t="shared" si="26"/>
        <v>3.9473582063916401</v>
      </c>
      <c r="N180" t="str">
        <f t="shared" si="27"/>
        <v/>
      </c>
      <c r="P180" s="8">
        <f t="shared" si="33"/>
        <v>1.0861794150542348</v>
      </c>
      <c r="Q180" t="str">
        <f t="shared" si="34"/>
        <v/>
      </c>
    </row>
    <row r="181" spans="1:17">
      <c r="A181" s="1">
        <f t="shared" si="28"/>
        <v>34243.9375</v>
      </c>
      <c r="B181">
        <f t="shared" si="29"/>
        <v>13.750000000000028</v>
      </c>
      <c r="C181" t="str">
        <f>IFERROR(AVERAGEIFS('Hard Drives'!$I$5:$I$355,'Hard Drives'!$A$5:$A$355,"&gt;="&amp;Predictions!A180,'Hard Drives'!$A$5:$A$355,"&lt;"&amp;Predictions!A181), "")</f>
        <v/>
      </c>
      <c r="D181" t="str">
        <f t="shared" si="30"/>
        <v/>
      </c>
      <c r="E181" t="str">
        <f>IFERROR(AVERAGEIFS(SSDs!$H$5:$H$100,SSDs!$A$5:$A$100,"&gt;="&amp;Predictions!A180, SSDs!$A$5:$A$100,"&lt;"&amp;Predictions!A181), "")</f>
        <v/>
      </c>
      <c r="F181" t="str">
        <f t="shared" si="31"/>
        <v/>
      </c>
      <c r="G181" t="str">
        <f>IFERROR(AVERAGEIFS(XPoint!$H$5:$H$100,XPoint!$A$5:$A$100,"&gt;="&amp;Predictions!A180, XPoint!$A$5:$A$100,"&lt;"&amp;Predictions!A181), "")</f>
        <v/>
      </c>
      <c r="H181" t="str">
        <f t="shared" si="32"/>
        <v/>
      </c>
      <c r="J181" s="8">
        <f t="shared" si="24"/>
        <v>5.5647236247025464</v>
      </c>
      <c r="K181" t="str">
        <f t="shared" si="25"/>
        <v/>
      </c>
      <c r="M181" s="8">
        <f t="shared" si="26"/>
        <v>3.9667604430655121</v>
      </c>
      <c r="N181" t="str">
        <f t="shared" si="27"/>
        <v/>
      </c>
      <c r="P181" s="8">
        <f t="shared" si="33"/>
        <v>1.0861794150542365</v>
      </c>
      <c r="Q181" t="str">
        <f t="shared" si="34"/>
        <v/>
      </c>
    </row>
    <row r="182" spans="1:17">
      <c r="A182" s="1">
        <f t="shared" si="28"/>
        <v>34274.375</v>
      </c>
      <c r="B182">
        <f t="shared" si="29"/>
        <v>13.833333333333362</v>
      </c>
      <c r="C182" t="str">
        <f>IFERROR(AVERAGEIFS('Hard Drives'!$I$5:$I$355,'Hard Drives'!$A$5:$A$355,"&gt;="&amp;Predictions!A181,'Hard Drives'!$A$5:$A$355,"&lt;"&amp;Predictions!A182), "")</f>
        <v/>
      </c>
      <c r="D182" t="str">
        <f t="shared" si="30"/>
        <v/>
      </c>
      <c r="E182" t="str">
        <f>IFERROR(AVERAGEIFS(SSDs!$H$5:$H$100,SSDs!$A$5:$A$100,"&gt;="&amp;Predictions!A181, SSDs!$A$5:$A$100,"&lt;"&amp;Predictions!A182), "")</f>
        <v/>
      </c>
      <c r="F182" t="str">
        <f t="shared" si="31"/>
        <v/>
      </c>
      <c r="G182" t="str">
        <f>IFERROR(AVERAGEIFS(XPoint!$H$5:$H$100,XPoint!$A$5:$A$100,"&gt;="&amp;Predictions!A181, XPoint!$A$5:$A$100,"&lt;"&amp;Predictions!A182), "")</f>
        <v/>
      </c>
      <c r="H182" t="str">
        <f t="shared" si="32"/>
        <v/>
      </c>
      <c r="J182" s="8">
        <f t="shared" si="24"/>
        <v>5.5917005872992265</v>
      </c>
      <c r="K182" t="str">
        <f t="shared" si="25"/>
        <v/>
      </c>
      <c r="M182" s="8">
        <f t="shared" si="26"/>
        <v>3.9862849596521639</v>
      </c>
      <c r="N182" t="str">
        <f t="shared" si="27"/>
        <v/>
      </c>
      <c r="P182" s="8">
        <f t="shared" si="33"/>
        <v>1.0861794150542385</v>
      </c>
      <c r="Q182" t="str">
        <f t="shared" si="34"/>
        <v/>
      </c>
    </row>
    <row r="183" spans="1:17">
      <c r="A183" s="1">
        <f t="shared" si="28"/>
        <v>34304.8125</v>
      </c>
      <c r="B183">
        <f t="shared" si="29"/>
        <v>13.916666666666696</v>
      </c>
      <c r="C183" t="str">
        <f>IFERROR(AVERAGEIFS('Hard Drives'!$I$5:$I$355,'Hard Drives'!$A$5:$A$355,"&gt;="&amp;Predictions!A182,'Hard Drives'!$A$5:$A$355,"&lt;"&amp;Predictions!A183), "")</f>
        <v/>
      </c>
      <c r="D183" t="str">
        <f t="shared" si="30"/>
        <v/>
      </c>
      <c r="E183" t="str">
        <f>IFERROR(AVERAGEIFS(SSDs!$H$5:$H$100,SSDs!$A$5:$A$100,"&gt;="&amp;Predictions!A182, SSDs!$A$5:$A$100,"&lt;"&amp;Predictions!A183), "")</f>
        <v/>
      </c>
      <c r="F183" t="str">
        <f t="shared" si="31"/>
        <v/>
      </c>
      <c r="G183" t="str">
        <f>IFERROR(AVERAGEIFS(XPoint!$H$5:$H$100,XPoint!$A$5:$A$100,"&gt;="&amp;Predictions!A182, XPoint!$A$5:$A$100,"&lt;"&amp;Predictions!A183), "")</f>
        <v/>
      </c>
      <c r="H183" t="str">
        <f t="shared" si="32"/>
        <v/>
      </c>
      <c r="J183" s="8">
        <f t="shared" si="24"/>
        <v>5.6187618990270529</v>
      </c>
      <c r="K183" t="str">
        <f t="shared" si="25"/>
        <v/>
      </c>
      <c r="M183" s="8">
        <f t="shared" si="26"/>
        <v>4.0059311173439269</v>
      </c>
      <c r="N183" t="str">
        <f t="shared" si="27"/>
        <v/>
      </c>
      <c r="P183" s="8">
        <f t="shared" si="33"/>
        <v>1.0861794150542408</v>
      </c>
      <c r="Q183" t="str">
        <f t="shared" si="34"/>
        <v/>
      </c>
    </row>
    <row r="184" spans="1:17">
      <c r="A184" s="1">
        <f t="shared" si="28"/>
        <v>34335.25</v>
      </c>
      <c r="B184">
        <f t="shared" si="29"/>
        <v>14.00000000000003</v>
      </c>
      <c r="C184" t="str">
        <f>IFERROR(AVERAGEIFS('Hard Drives'!$I$5:$I$355,'Hard Drives'!$A$5:$A$355,"&gt;="&amp;Predictions!A183,'Hard Drives'!$A$5:$A$355,"&lt;"&amp;Predictions!A184), "")</f>
        <v/>
      </c>
      <c r="D184" t="str">
        <f t="shared" si="30"/>
        <v/>
      </c>
      <c r="E184" t="str">
        <f>IFERROR(AVERAGEIFS(SSDs!$H$5:$H$100,SSDs!$A$5:$A$100,"&gt;="&amp;Predictions!A183, SSDs!$A$5:$A$100,"&lt;"&amp;Predictions!A184), "")</f>
        <v/>
      </c>
      <c r="F184" t="str">
        <f t="shared" si="31"/>
        <v/>
      </c>
      <c r="G184" t="str">
        <f>IFERROR(AVERAGEIFS(XPoint!$H$5:$H$100,XPoint!$A$5:$A$100,"&gt;="&amp;Predictions!A183, XPoint!$A$5:$A$100,"&lt;"&amp;Predictions!A184), "")</f>
        <v/>
      </c>
      <c r="H184" t="str">
        <f t="shared" si="32"/>
        <v/>
      </c>
      <c r="J184" s="8">
        <f t="shared" si="24"/>
        <v>5.6459049940939785</v>
      </c>
      <c r="K184" t="str">
        <f t="shared" si="25"/>
        <v/>
      </c>
      <c r="M184" s="8">
        <f t="shared" si="26"/>
        <v>4.0256982537157109</v>
      </c>
      <c r="N184" t="str">
        <f t="shared" si="27"/>
        <v/>
      </c>
      <c r="P184" s="8">
        <f t="shared" si="33"/>
        <v>1.0861794150542432</v>
      </c>
      <c r="Q184" t="str">
        <f t="shared" si="34"/>
        <v/>
      </c>
    </row>
    <row r="185" spans="1:17">
      <c r="A185" s="1">
        <f t="shared" si="28"/>
        <v>34365.6875</v>
      </c>
      <c r="B185">
        <f t="shared" si="29"/>
        <v>14.083333333333364</v>
      </c>
      <c r="C185" t="str">
        <f>IFERROR(AVERAGEIFS('Hard Drives'!$I$5:$I$355,'Hard Drives'!$A$5:$A$355,"&gt;="&amp;Predictions!A184,'Hard Drives'!$A$5:$A$355,"&lt;"&amp;Predictions!A185), "")</f>
        <v/>
      </c>
      <c r="D185" t="str">
        <f t="shared" si="30"/>
        <v/>
      </c>
      <c r="E185" t="str">
        <f>IFERROR(AVERAGEIFS(SSDs!$H$5:$H$100,SSDs!$A$5:$A$100,"&gt;="&amp;Predictions!A184, SSDs!$A$5:$A$100,"&lt;"&amp;Predictions!A185), "")</f>
        <v/>
      </c>
      <c r="F185" t="str">
        <f t="shared" si="31"/>
        <v/>
      </c>
      <c r="G185" t="str">
        <f>IFERROR(AVERAGEIFS(XPoint!$H$5:$H$100,XPoint!$A$5:$A$100,"&gt;="&amp;Predictions!A184, XPoint!$A$5:$A$100,"&lt;"&amp;Predictions!A185), "")</f>
        <v/>
      </c>
      <c r="H185" t="str">
        <f t="shared" si="32"/>
        <v/>
      </c>
      <c r="J185" s="8">
        <f t="shared" si="24"/>
        <v>5.6731272912158905</v>
      </c>
      <c r="K185" t="str">
        <f t="shared" si="25"/>
        <v/>
      </c>
      <c r="M185" s="8">
        <f t="shared" si="26"/>
        <v>4.0455856827527334</v>
      </c>
      <c r="N185" t="str">
        <f t="shared" si="27"/>
        <v/>
      </c>
      <c r="P185" s="8">
        <f t="shared" si="33"/>
        <v>1.0861794150542461</v>
      </c>
      <c r="Q185" t="str">
        <f t="shared" si="34"/>
        <v/>
      </c>
    </row>
    <row r="186" spans="1:17">
      <c r="A186" s="1">
        <f t="shared" si="28"/>
        <v>34396.125</v>
      </c>
      <c r="B186">
        <f t="shared" si="29"/>
        <v>14.166666666666698</v>
      </c>
      <c r="C186" t="str">
        <f>IFERROR(AVERAGEIFS('Hard Drives'!$I$5:$I$355,'Hard Drives'!$A$5:$A$355,"&gt;="&amp;Predictions!A185,'Hard Drives'!$A$5:$A$355,"&lt;"&amp;Predictions!A186), "")</f>
        <v/>
      </c>
      <c r="D186" t="str">
        <f t="shared" si="30"/>
        <v/>
      </c>
      <c r="E186" t="str">
        <f>IFERROR(AVERAGEIFS(SSDs!$H$5:$H$100,SSDs!$A$5:$A$100,"&gt;="&amp;Predictions!A185, SSDs!$A$5:$A$100,"&lt;"&amp;Predictions!A186), "")</f>
        <v/>
      </c>
      <c r="F186" t="str">
        <f t="shared" si="31"/>
        <v/>
      </c>
      <c r="G186" t="str">
        <f>IFERROR(AVERAGEIFS(XPoint!$H$5:$H$100,XPoint!$A$5:$A$100,"&gt;="&amp;Predictions!A185, XPoint!$A$5:$A$100,"&lt;"&amp;Predictions!A186), "")</f>
        <v/>
      </c>
      <c r="H186" t="str">
        <f t="shared" si="32"/>
        <v/>
      </c>
      <c r="J186" s="8">
        <f t="shared" si="24"/>
        <v>5.7004261945923522</v>
      </c>
      <c r="K186" t="str">
        <f t="shared" si="25"/>
        <v/>
      </c>
      <c r="M186" s="8">
        <f t="shared" si="26"/>
        <v>4.065592694887787</v>
      </c>
      <c r="N186" t="str">
        <f t="shared" si="27"/>
        <v/>
      </c>
      <c r="P186" s="8">
        <f t="shared" si="33"/>
        <v>1.0861794150542492</v>
      </c>
      <c r="Q186" t="str">
        <f t="shared" si="34"/>
        <v/>
      </c>
    </row>
    <row r="187" spans="1:17">
      <c r="A187" s="1">
        <f t="shared" si="28"/>
        <v>34426.5625</v>
      </c>
      <c r="B187">
        <f t="shared" si="29"/>
        <v>14.250000000000032</v>
      </c>
      <c r="C187" t="str">
        <f>IFERROR(AVERAGEIFS('Hard Drives'!$I$5:$I$355,'Hard Drives'!$A$5:$A$355,"&gt;="&amp;Predictions!A186,'Hard Drives'!$A$5:$A$355,"&lt;"&amp;Predictions!A187), "")</f>
        <v/>
      </c>
      <c r="D187" t="str">
        <f t="shared" si="30"/>
        <v/>
      </c>
      <c r="E187" t="str">
        <f>IFERROR(AVERAGEIFS(SSDs!$H$5:$H$100,SSDs!$A$5:$A$100,"&gt;="&amp;Predictions!A186, SSDs!$A$5:$A$100,"&lt;"&amp;Predictions!A187), "")</f>
        <v/>
      </c>
      <c r="F187" t="str">
        <f t="shared" si="31"/>
        <v/>
      </c>
      <c r="G187" t="str">
        <f>IFERROR(AVERAGEIFS(XPoint!$H$5:$H$100,XPoint!$A$5:$A$100,"&gt;="&amp;Predictions!A186, XPoint!$A$5:$A$100,"&lt;"&amp;Predictions!A187), "")</f>
        <v/>
      </c>
      <c r="H187" t="str">
        <f t="shared" si="32"/>
        <v/>
      </c>
      <c r="J187" s="8">
        <f t="shared" si="24"/>
        <v>5.7277990948852633</v>
      </c>
      <c r="K187" t="str">
        <f t="shared" si="25"/>
        <v/>
      </c>
      <c r="M187" s="8">
        <f t="shared" si="26"/>
        <v>4.0857185570480725</v>
      </c>
      <c r="N187" t="str">
        <f t="shared" si="27"/>
        <v/>
      </c>
      <c r="P187" s="8">
        <f t="shared" si="33"/>
        <v>1.0861794150542528</v>
      </c>
      <c r="Q187" t="str">
        <f t="shared" si="34"/>
        <v/>
      </c>
    </row>
    <row r="188" spans="1:17">
      <c r="A188" s="1">
        <f t="shared" si="28"/>
        <v>34457</v>
      </c>
      <c r="B188">
        <f t="shared" si="29"/>
        <v>14.333333333333366</v>
      </c>
      <c r="C188" t="str">
        <f>IFERROR(AVERAGEIFS('Hard Drives'!$I$5:$I$355,'Hard Drives'!$A$5:$A$355,"&gt;="&amp;Predictions!A187,'Hard Drives'!$A$5:$A$355,"&lt;"&amp;Predictions!A188), "")</f>
        <v/>
      </c>
      <c r="D188" t="str">
        <f t="shared" si="30"/>
        <v/>
      </c>
      <c r="E188" t="str">
        <f>IFERROR(AVERAGEIFS(SSDs!$H$5:$H$100,SSDs!$A$5:$A$100,"&gt;="&amp;Predictions!A187, SSDs!$A$5:$A$100,"&lt;"&amp;Predictions!A188), "")</f>
        <v/>
      </c>
      <c r="F188" t="str">
        <f t="shared" si="31"/>
        <v/>
      </c>
      <c r="G188" t="str">
        <f>IFERROR(AVERAGEIFS(XPoint!$H$5:$H$100,XPoint!$A$5:$A$100,"&gt;="&amp;Predictions!A187, XPoint!$A$5:$A$100,"&lt;"&amp;Predictions!A188), "")</f>
        <v/>
      </c>
      <c r="H188" t="str">
        <f t="shared" si="32"/>
        <v/>
      </c>
      <c r="J188" s="8">
        <f t="shared" si="24"/>
        <v>5.7552433701997163</v>
      </c>
      <c r="K188" t="str">
        <f t="shared" si="25"/>
        <v/>
      </c>
      <c r="M188" s="8">
        <f t="shared" si="26"/>
        <v>4.1059625127116668</v>
      </c>
      <c r="N188" t="str">
        <f t="shared" si="27"/>
        <v/>
      </c>
      <c r="P188" s="8">
        <f t="shared" si="33"/>
        <v>1.0861794150542567</v>
      </c>
      <c r="Q188" t="str">
        <f t="shared" si="34"/>
        <v/>
      </c>
    </row>
    <row r="189" spans="1:17">
      <c r="A189" s="1">
        <f t="shared" si="28"/>
        <v>34487.4375</v>
      </c>
      <c r="B189">
        <f t="shared" si="29"/>
        <v>14.4166666666667</v>
      </c>
      <c r="C189" t="str">
        <f>IFERROR(AVERAGEIFS('Hard Drives'!$I$5:$I$355,'Hard Drives'!$A$5:$A$355,"&gt;="&amp;Predictions!A188,'Hard Drives'!$A$5:$A$355,"&lt;"&amp;Predictions!A189), "")</f>
        <v/>
      </c>
      <c r="D189" t="str">
        <f t="shared" si="30"/>
        <v/>
      </c>
      <c r="E189" t="str">
        <f>IFERROR(AVERAGEIFS(SSDs!$H$5:$H$100,SSDs!$A$5:$A$100,"&gt;="&amp;Predictions!A188, SSDs!$A$5:$A$100,"&lt;"&amp;Predictions!A189), "")</f>
        <v/>
      </c>
      <c r="F189" t="str">
        <f t="shared" si="31"/>
        <v/>
      </c>
      <c r="G189" t="str">
        <f>IFERROR(AVERAGEIFS(XPoint!$H$5:$H$100,XPoint!$A$5:$A$100,"&gt;="&amp;Predictions!A188, XPoint!$A$5:$A$100,"&lt;"&amp;Predictions!A189), "")</f>
        <v/>
      </c>
      <c r="H189" t="str">
        <f t="shared" si="32"/>
        <v/>
      </c>
      <c r="J189" s="8">
        <f t="shared" si="24"/>
        <v>5.7827563870663301</v>
      </c>
      <c r="K189" t="str">
        <f t="shared" si="25"/>
        <v/>
      </c>
      <c r="M189" s="8">
        <f t="shared" si="26"/>
        <v>4.1263237819736203</v>
      </c>
      <c r="N189" t="str">
        <f t="shared" si="27"/>
        <v/>
      </c>
      <c r="P189" s="8">
        <f t="shared" si="33"/>
        <v>1.0861794150542614</v>
      </c>
      <c r="Q189" t="str">
        <f t="shared" si="34"/>
        <v/>
      </c>
    </row>
    <row r="190" spans="1:17">
      <c r="A190" s="1">
        <f t="shared" si="28"/>
        <v>34517.875</v>
      </c>
      <c r="B190">
        <f t="shared" si="29"/>
        <v>14.500000000000034</v>
      </c>
      <c r="C190" t="str">
        <f>IFERROR(AVERAGEIFS('Hard Drives'!$I$5:$I$355,'Hard Drives'!$A$5:$A$355,"&gt;="&amp;Predictions!A189,'Hard Drives'!$A$5:$A$355,"&lt;"&amp;Predictions!A190), "")</f>
        <v/>
      </c>
      <c r="D190" t="str">
        <f t="shared" si="30"/>
        <v/>
      </c>
      <c r="E190" t="str">
        <f>IFERROR(AVERAGEIFS(SSDs!$H$5:$H$100,SSDs!$A$5:$A$100,"&gt;="&amp;Predictions!A189, SSDs!$A$5:$A$100,"&lt;"&amp;Predictions!A190), "")</f>
        <v/>
      </c>
      <c r="F190" t="str">
        <f t="shared" si="31"/>
        <v/>
      </c>
      <c r="G190" t="str">
        <f>IFERROR(AVERAGEIFS(XPoint!$H$5:$H$100,XPoint!$A$5:$A$100,"&gt;="&amp;Predictions!A189, XPoint!$A$5:$A$100,"&lt;"&amp;Predictions!A190), "")</f>
        <v/>
      </c>
      <c r="H190" t="str">
        <f t="shared" si="32"/>
        <v/>
      </c>
      <c r="J190" s="8">
        <f t="shared" si="24"/>
        <v>5.8103355014243538</v>
      </c>
      <c r="K190" t="str">
        <f t="shared" si="25"/>
        <v/>
      </c>
      <c r="M190" s="8">
        <f t="shared" si="26"/>
        <v>4.1468015616217322</v>
      </c>
      <c r="N190" t="str">
        <f t="shared" si="27"/>
        <v/>
      </c>
      <c r="P190" s="8">
        <f t="shared" si="33"/>
        <v>1.0861794150542665</v>
      </c>
      <c r="Q190" t="str">
        <f t="shared" si="34"/>
        <v/>
      </c>
    </row>
    <row r="191" spans="1:17">
      <c r="A191" s="1">
        <f t="shared" si="28"/>
        <v>34548.3125</v>
      </c>
      <c r="B191">
        <f t="shared" si="29"/>
        <v>14.583333333333368</v>
      </c>
      <c r="C191" t="str">
        <f>IFERROR(AVERAGEIFS('Hard Drives'!$I$5:$I$355,'Hard Drives'!$A$5:$A$355,"&gt;="&amp;Predictions!A190,'Hard Drives'!$A$5:$A$355,"&lt;"&amp;Predictions!A191), "")</f>
        <v/>
      </c>
      <c r="D191" t="str">
        <f t="shared" si="30"/>
        <v/>
      </c>
      <c r="E191" t="str">
        <f>IFERROR(AVERAGEIFS(SSDs!$H$5:$H$100,SSDs!$A$5:$A$100,"&gt;="&amp;Predictions!A190, SSDs!$A$5:$A$100,"&lt;"&amp;Predictions!A191), "")</f>
        <v/>
      </c>
      <c r="F191" t="str">
        <f t="shared" si="31"/>
        <v/>
      </c>
      <c r="G191" t="str">
        <f>IFERROR(AVERAGEIFS(XPoint!$H$5:$H$100,XPoint!$A$5:$A$100,"&gt;="&amp;Predictions!A190, XPoint!$A$5:$A$100,"&lt;"&amp;Predictions!A191), "")</f>
        <v/>
      </c>
      <c r="H191" t="str">
        <f t="shared" si="32"/>
        <v/>
      </c>
      <c r="J191" s="8">
        <f t="shared" si="24"/>
        <v>5.8379780596048452</v>
      </c>
      <c r="K191" t="str">
        <f t="shared" si="25"/>
        <v/>
      </c>
      <c r="M191" s="8">
        <f t="shared" si="26"/>
        <v>4.1673950252220191</v>
      </c>
      <c r="N191" t="str">
        <f t="shared" si="27"/>
        <v/>
      </c>
      <c r="P191" s="8">
        <f t="shared" si="33"/>
        <v>1.0861794150542723</v>
      </c>
      <c r="Q191" t="str">
        <f t="shared" si="34"/>
        <v/>
      </c>
    </row>
    <row r="192" spans="1:17">
      <c r="A192" s="1">
        <f t="shared" si="28"/>
        <v>34578.75</v>
      </c>
      <c r="B192">
        <f t="shared" si="29"/>
        <v>14.666666666666702</v>
      </c>
      <c r="C192" t="str">
        <f>IFERROR(AVERAGEIFS('Hard Drives'!$I$5:$I$355,'Hard Drives'!$A$5:$A$355,"&gt;="&amp;Predictions!A191,'Hard Drives'!$A$5:$A$355,"&lt;"&amp;Predictions!A192), "")</f>
        <v/>
      </c>
      <c r="D192" t="str">
        <f t="shared" si="30"/>
        <v/>
      </c>
      <c r="E192" t="str">
        <f>IFERROR(AVERAGEIFS(SSDs!$H$5:$H$100,SSDs!$A$5:$A$100,"&gt;="&amp;Predictions!A191, SSDs!$A$5:$A$100,"&lt;"&amp;Predictions!A192), "")</f>
        <v/>
      </c>
      <c r="F192" t="str">
        <f t="shared" si="31"/>
        <v/>
      </c>
      <c r="G192" t="str">
        <f>IFERROR(AVERAGEIFS(XPoint!$H$5:$H$100,XPoint!$A$5:$A$100,"&gt;="&amp;Predictions!A191, XPoint!$A$5:$A$100,"&lt;"&amp;Predictions!A192), "")</f>
        <v/>
      </c>
      <c r="H192" t="str">
        <f t="shared" si="32"/>
        <v/>
      </c>
      <c r="J192" s="8">
        <f t="shared" si="24"/>
        <v>5.8656813993131935</v>
      </c>
      <c r="K192" t="str">
        <f t="shared" si="25"/>
        <v/>
      </c>
      <c r="M192" s="8">
        <f t="shared" si="26"/>
        <v>4.1881033232138609</v>
      </c>
      <c r="N192" t="str">
        <f t="shared" si="27"/>
        <v/>
      </c>
      <c r="P192" s="8">
        <f t="shared" si="33"/>
        <v>1.0861794150542787</v>
      </c>
      <c r="Q192" t="str">
        <f t="shared" si="34"/>
        <v/>
      </c>
    </row>
    <row r="193" spans="1:17">
      <c r="A193" s="1">
        <f t="shared" si="28"/>
        <v>34609.1875</v>
      </c>
      <c r="B193">
        <f t="shared" si="29"/>
        <v>14.750000000000036</v>
      </c>
      <c r="C193" t="str">
        <f>IFERROR(AVERAGEIFS('Hard Drives'!$I$5:$I$355,'Hard Drives'!$A$5:$A$355,"&gt;="&amp;Predictions!A192,'Hard Drives'!$A$5:$A$355,"&lt;"&amp;Predictions!A193), "")</f>
        <v/>
      </c>
      <c r="D193" t="str">
        <f t="shared" si="30"/>
        <v/>
      </c>
      <c r="E193" t="str">
        <f>IFERROR(AVERAGEIFS(SSDs!$H$5:$H$100,SSDs!$A$5:$A$100,"&gt;="&amp;Predictions!A192, SSDs!$A$5:$A$100,"&lt;"&amp;Predictions!A193), "")</f>
        <v/>
      </c>
      <c r="F193" t="str">
        <f t="shared" si="31"/>
        <v/>
      </c>
      <c r="G193" t="str">
        <f>IFERROR(AVERAGEIFS(XPoint!$H$5:$H$100,XPoint!$A$5:$A$100,"&gt;="&amp;Predictions!A192, XPoint!$A$5:$A$100,"&lt;"&amp;Predictions!A193), "")</f>
        <v/>
      </c>
      <c r="H193" t="str">
        <f t="shared" si="32"/>
        <v/>
      </c>
      <c r="J193" s="8">
        <f t="shared" si="24"/>
        <v>5.893442850610338</v>
      </c>
      <c r="K193" t="str">
        <f t="shared" si="25"/>
        <v/>
      </c>
      <c r="M193" s="8">
        <f t="shared" si="26"/>
        <v>4.2089255830148788</v>
      </c>
      <c r="N193" t="str">
        <f t="shared" si="27"/>
        <v/>
      </c>
      <c r="P193" s="8">
        <f t="shared" si="33"/>
        <v>1.0861794150542861</v>
      </c>
      <c r="Q193" t="str">
        <f t="shared" si="34"/>
        <v/>
      </c>
    </row>
    <row r="194" spans="1:17">
      <c r="A194" s="1">
        <f t="shared" si="28"/>
        <v>34639.625</v>
      </c>
      <c r="B194">
        <f t="shared" si="29"/>
        <v>14.833333333333369</v>
      </c>
      <c r="C194" t="str">
        <f>IFERROR(AVERAGEIFS('Hard Drives'!$I$5:$I$355,'Hard Drives'!$A$5:$A$355,"&gt;="&amp;Predictions!A193,'Hard Drives'!$A$5:$A$355,"&lt;"&amp;Predictions!A194), "")</f>
        <v/>
      </c>
      <c r="D194" t="str">
        <f t="shared" si="30"/>
        <v/>
      </c>
      <c r="E194" t="str">
        <f>IFERROR(AVERAGEIFS(SSDs!$H$5:$H$100,SSDs!$A$5:$A$100,"&gt;="&amp;Predictions!A193, SSDs!$A$5:$A$100,"&lt;"&amp;Predictions!A194), "")</f>
        <v/>
      </c>
      <c r="F194" t="str">
        <f t="shared" si="31"/>
        <v/>
      </c>
      <c r="G194" t="str">
        <f>IFERROR(AVERAGEIFS(XPoint!$H$5:$H$100,XPoint!$A$5:$A$100,"&gt;="&amp;Predictions!A193, XPoint!$A$5:$A$100,"&lt;"&amp;Predictions!A194), "")</f>
        <v/>
      </c>
      <c r="H194" t="str">
        <f t="shared" si="32"/>
        <v/>
      </c>
      <c r="J194" s="8">
        <f t="shared" si="24"/>
        <v>5.9212597368919457</v>
      </c>
      <c r="K194" t="str">
        <f t="shared" si="25"/>
        <v/>
      </c>
      <c r="M194" s="8">
        <f t="shared" si="26"/>
        <v>4.2298609091354926</v>
      </c>
      <c r="N194" t="str">
        <f t="shared" si="27"/>
        <v/>
      </c>
      <c r="P194" s="8">
        <f t="shared" si="33"/>
        <v>1.0861794150542943</v>
      </c>
      <c r="Q194" t="str">
        <f t="shared" si="34"/>
        <v/>
      </c>
    </row>
    <row r="195" spans="1:17">
      <c r="A195" s="1">
        <f t="shared" si="28"/>
        <v>34670.0625</v>
      </c>
      <c r="B195">
        <f t="shared" si="29"/>
        <v>14.916666666666703</v>
      </c>
      <c r="C195" t="str">
        <f>IFERROR(AVERAGEIFS('Hard Drives'!$I$5:$I$355,'Hard Drives'!$A$5:$A$355,"&gt;="&amp;Predictions!A194,'Hard Drives'!$A$5:$A$355,"&lt;"&amp;Predictions!A195), "")</f>
        <v/>
      </c>
      <c r="D195" t="str">
        <f t="shared" si="30"/>
        <v/>
      </c>
      <c r="E195" t="str">
        <f>IFERROR(AVERAGEIFS(SSDs!$H$5:$H$100,SSDs!$A$5:$A$100,"&gt;="&amp;Predictions!A194, SSDs!$A$5:$A$100,"&lt;"&amp;Predictions!A195), "")</f>
        <v/>
      </c>
      <c r="F195" t="str">
        <f t="shared" si="31"/>
        <v/>
      </c>
      <c r="G195" t="str">
        <f>IFERROR(AVERAGEIFS(XPoint!$H$5:$H$100,XPoint!$A$5:$A$100,"&gt;="&amp;Predictions!A194, XPoint!$A$5:$A$100,"&lt;"&amp;Predictions!A195), "")</f>
        <v/>
      </c>
      <c r="H195" t="str">
        <f t="shared" si="32"/>
        <v/>
      </c>
      <c r="J195" s="8">
        <f t="shared" si="24"/>
        <v>5.9491293758649348</v>
      </c>
      <c r="K195" t="str">
        <f t="shared" si="25"/>
        <v/>
      </c>
      <c r="M195" s="8">
        <f t="shared" si="26"/>
        <v>4.2509083833031642</v>
      </c>
      <c r="N195" t="str">
        <f t="shared" si="27"/>
        <v/>
      </c>
      <c r="P195" s="8">
        <f t="shared" si="33"/>
        <v>1.0861794150543036</v>
      </c>
      <c r="Q195" t="str">
        <f t="shared" si="34"/>
        <v/>
      </c>
    </row>
    <row r="196" spans="1:17">
      <c r="A196" s="1">
        <f t="shared" si="28"/>
        <v>34700.5</v>
      </c>
      <c r="B196">
        <f t="shared" si="29"/>
        <v>15.000000000000037</v>
      </c>
      <c r="C196" t="str">
        <f>IFERROR(AVERAGEIFS('Hard Drives'!$I$5:$I$355,'Hard Drives'!$A$5:$A$355,"&gt;="&amp;Predictions!A195,'Hard Drives'!$A$5:$A$355,"&lt;"&amp;Predictions!A196), "")</f>
        <v/>
      </c>
      <c r="D196" t="str">
        <f t="shared" si="30"/>
        <v/>
      </c>
      <c r="E196" t="str">
        <f>IFERROR(AVERAGEIFS(SSDs!$H$5:$H$100,SSDs!$A$5:$A$100,"&gt;="&amp;Predictions!A195, SSDs!$A$5:$A$100,"&lt;"&amp;Predictions!A196), "")</f>
        <v/>
      </c>
      <c r="F196" t="str">
        <f t="shared" si="31"/>
        <v/>
      </c>
      <c r="G196" t="str">
        <f>IFERROR(AVERAGEIFS(XPoint!$H$5:$H$100,XPoint!$A$5:$A$100,"&gt;="&amp;Predictions!A195, XPoint!$A$5:$A$100,"&lt;"&amp;Predictions!A196), "")</f>
        <v/>
      </c>
      <c r="H196" t="str">
        <f t="shared" si="32"/>
        <v/>
      </c>
      <c r="J196" s="8">
        <f t="shared" si="24"/>
        <v>5.977049080520624</v>
      </c>
      <c r="K196" t="str">
        <f t="shared" si="25"/>
        <v/>
      </c>
      <c r="M196" s="8">
        <f t="shared" si="26"/>
        <v>4.2720670645963361</v>
      </c>
      <c r="N196" t="str">
        <f t="shared" si="27"/>
        <v/>
      </c>
      <c r="P196" s="8">
        <f t="shared" si="33"/>
        <v>1.086179415054314</v>
      </c>
      <c r="Q196" t="str">
        <f t="shared" si="34"/>
        <v/>
      </c>
    </row>
    <row r="197" spans="1:17">
      <c r="A197" s="1">
        <f t="shared" si="28"/>
        <v>34730.9375</v>
      </c>
      <c r="B197">
        <f t="shared" si="29"/>
        <v>15.083333333333371</v>
      </c>
      <c r="C197">
        <f>IFERROR(AVERAGEIFS('Hard Drives'!$I$5:$I$355,'Hard Drives'!$A$5:$A$355,"&gt;="&amp;Predictions!A196,'Hard Drives'!$A$5:$A$355,"&lt;"&amp;Predictions!A197), "")</f>
        <v>5.9263946897141366</v>
      </c>
      <c r="D197">
        <f t="shared" si="30"/>
        <v>3.1065670862487256</v>
      </c>
      <c r="E197" t="str">
        <f>IFERROR(AVERAGEIFS(SSDs!$H$5:$H$100,SSDs!$A$5:$A$100,"&gt;="&amp;Predictions!A196, SSDs!$A$5:$A$100,"&lt;"&amp;Predictions!A197), "")</f>
        <v/>
      </c>
      <c r="F197" t="str">
        <f t="shared" si="31"/>
        <v/>
      </c>
      <c r="G197" t="str">
        <f>IFERROR(AVERAGEIFS(XPoint!$H$5:$H$100,XPoint!$A$5:$A$100,"&gt;="&amp;Predictions!A196, XPoint!$A$5:$A$100,"&lt;"&amp;Predictions!A197), "")</f>
        <v/>
      </c>
      <c r="H197" t="str">
        <f t="shared" si="32"/>
        <v/>
      </c>
      <c r="J197" s="8">
        <f t="shared" si="24"/>
        <v>6.0050161601038745</v>
      </c>
      <c r="K197">
        <f t="shared" si="25"/>
        <v>6.1813356062444301E-3</v>
      </c>
      <c r="M197" s="8">
        <f t="shared" si="26"/>
        <v>4.2933359895879875</v>
      </c>
      <c r="N197" t="str">
        <f t="shared" si="27"/>
        <v/>
      </c>
      <c r="P197" s="8">
        <f t="shared" si="33"/>
        <v>1.0861794150543258</v>
      </c>
      <c r="Q197" t="str">
        <f t="shared" si="34"/>
        <v/>
      </c>
    </row>
    <row r="198" spans="1:17">
      <c r="A198" s="1">
        <f t="shared" si="28"/>
        <v>34761.375</v>
      </c>
      <c r="B198">
        <f t="shared" si="29"/>
        <v>15.166666666666705</v>
      </c>
      <c r="C198" t="str">
        <f>IFERROR(AVERAGEIFS('Hard Drives'!$I$5:$I$355,'Hard Drives'!$A$5:$A$355,"&gt;="&amp;Predictions!A197,'Hard Drives'!$A$5:$A$355,"&lt;"&amp;Predictions!A198), "")</f>
        <v/>
      </c>
      <c r="D198" t="str">
        <f t="shared" si="30"/>
        <v/>
      </c>
      <c r="E198" t="str">
        <f>IFERROR(AVERAGEIFS(SSDs!$H$5:$H$100,SSDs!$A$5:$A$100,"&gt;="&amp;Predictions!A197, SSDs!$A$5:$A$100,"&lt;"&amp;Predictions!A198), "")</f>
        <v/>
      </c>
      <c r="F198" t="str">
        <f t="shared" si="31"/>
        <v/>
      </c>
      <c r="G198" t="str">
        <f>IFERROR(AVERAGEIFS(XPoint!$H$5:$H$100,XPoint!$A$5:$A$100,"&gt;="&amp;Predictions!A197, XPoint!$A$5:$A$100,"&lt;"&amp;Predictions!A198), "")</f>
        <v/>
      </c>
      <c r="H198" t="str">
        <f t="shared" si="32"/>
        <v/>
      </c>
      <c r="J198" s="8">
        <f t="shared" si="24"/>
        <v>6.0330279210775881</v>
      </c>
      <c r="K198" t="str">
        <f t="shared" si="25"/>
        <v/>
      </c>
      <c r="M198" s="8">
        <f t="shared" si="26"/>
        <v>4.3147141724988369</v>
      </c>
      <c r="N198" t="str">
        <f t="shared" si="27"/>
        <v/>
      </c>
      <c r="P198" s="8">
        <f t="shared" si="33"/>
        <v>1.0861794150543391</v>
      </c>
      <c r="Q198" t="str">
        <f t="shared" si="34"/>
        <v/>
      </c>
    </row>
    <row r="199" spans="1:17">
      <c r="A199" s="1">
        <f t="shared" si="28"/>
        <v>34791.8125</v>
      </c>
      <c r="B199">
        <f t="shared" si="29"/>
        <v>15.250000000000039</v>
      </c>
      <c r="C199" t="str">
        <f>IFERROR(AVERAGEIFS('Hard Drives'!$I$5:$I$355,'Hard Drives'!$A$5:$A$355,"&gt;="&amp;Predictions!A198,'Hard Drives'!$A$5:$A$355,"&lt;"&amp;Predictions!A199), "")</f>
        <v/>
      </c>
      <c r="D199" t="str">
        <f t="shared" si="30"/>
        <v/>
      </c>
      <c r="E199" t="str">
        <f>IFERROR(AVERAGEIFS(SSDs!$H$5:$H$100,SSDs!$A$5:$A$100,"&gt;="&amp;Predictions!A198, SSDs!$A$5:$A$100,"&lt;"&amp;Predictions!A199), "")</f>
        <v/>
      </c>
      <c r="F199" t="str">
        <f t="shared" si="31"/>
        <v/>
      </c>
      <c r="G199" t="str">
        <f>IFERROR(AVERAGEIFS(XPoint!$H$5:$H$100,XPoint!$A$5:$A$100,"&gt;="&amp;Predictions!A198, XPoint!$A$5:$A$100,"&lt;"&amp;Predictions!A199), "")</f>
        <v/>
      </c>
      <c r="H199" t="str">
        <f t="shared" si="32"/>
        <v/>
      </c>
      <c r="J199" s="8">
        <f t="shared" si="24"/>
        <v>6.0610816680819104</v>
      </c>
      <c r="K199" t="str">
        <f t="shared" si="25"/>
        <v/>
      </c>
      <c r="M199" s="8">
        <f t="shared" si="26"/>
        <v>4.3362006053600997</v>
      </c>
      <c r="N199" t="str">
        <f t="shared" si="27"/>
        <v/>
      </c>
      <c r="P199" s="8">
        <f t="shared" si="33"/>
        <v>1.086179415054354</v>
      </c>
      <c r="Q199" t="str">
        <f t="shared" si="34"/>
        <v/>
      </c>
    </row>
    <row r="200" spans="1:17">
      <c r="A200" s="1">
        <f t="shared" si="28"/>
        <v>34822.25</v>
      </c>
      <c r="B200">
        <f t="shared" si="29"/>
        <v>15.333333333333373</v>
      </c>
      <c r="C200">
        <f>IFERROR(AVERAGEIFS('Hard Drives'!$I$5:$I$355,'Hard Drives'!$A$5:$A$355,"&gt;="&amp;Predictions!A199,'Hard Drives'!$A$5:$A$355,"&lt;"&amp;Predictions!A200), "")</f>
        <v>5.9458669852670365</v>
      </c>
      <c r="D200">
        <f t="shared" si="30"/>
        <v>3.0383046378051319</v>
      </c>
      <c r="E200" t="str">
        <f>IFERROR(AVERAGEIFS(SSDs!$H$5:$H$100,SSDs!$A$5:$A$100,"&gt;="&amp;Predictions!A199, SSDs!$A$5:$A$100,"&lt;"&amp;Predictions!A200), "")</f>
        <v/>
      </c>
      <c r="F200" t="str">
        <f t="shared" si="31"/>
        <v/>
      </c>
      <c r="G200" t="str">
        <f>IFERROR(AVERAGEIFS(XPoint!$H$5:$H$100,XPoint!$A$5:$A$100,"&gt;="&amp;Predictions!A199, XPoint!$A$5:$A$100,"&lt;"&amp;Predictions!A200), "")</f>
        <v/>
      </c>
      <c r="H200" t="str">
        <f t="shared" si="32"/>
        <v/>
      </c>
      <c r="J200" s="8">
        <f t="shared" si="24"/>
        <v>6.0891747048875109</v>
      </c>
      <c r="K200">
        <f t="shared" si="25"/>
        <v>2.0537102502820502E-2</v>
      </c>
      <c r="M200" s="8">
        <f t="shared" si="26"/>
        <v>4.3577942581858</v>
      </c>
      <c r="N200" t="str">
        <f t="shared" si="27"/>
        <v/>
      </c>
      <c r="P200" s="8">
        <f t="shared" si="33"/>
        <v>1.0861794150543709</v>
      </c>
      <c r="Q200" t="str">
        <f t="shared" si="34"/>
        <v/>
      </c>
    </row>
    <row r="201" spans="1:17">
      <c r="A201" s="1">
        <f t="shared" si="28"/>
        <v>34852.6875</v>
      </c>
      <c r="B201">
        <f t="shared" si="29"/>
        <v>15.416666666666707</v>
      </c>
      <c r="C201" t="str">
        <f>IFERROR(AVERAGEIFS('Hard Drives'!$I$5:$I$355,'Hard Drives'!$A$5:$A$355,"&gt;="&amp;Predictions!A200,'Hard Drives'!$A$5:$A$355,"&lt;"&amp;Predictions!A201), "")</f>
        <v/>
      </c>
      <c r="D201" t="str">
        <f t="shared" si="30"/>
        <v/>
      </c>
      <c r="E201" t="str">
        <f>IFERROR(AVERAGEIFS(SSDs!$H$5:$H$100,SSDs!$A$5:$A$100,"&gt;="&amp;Predictions!A200, SSDs!$A$5:$A$100,"&lt;"&amp;Predictions!A201), "")</f>
        <v/>
      </c>
      <c r="F201" t="str">
        <f t="shared" si="31"/>
        <v/>
      </c>
      <c r="G201" t="str">
        <f>IFERROR(AVERAGEIFS(XPoint!$H$5:$H$100,XPoint!$A$5:$A$100,"&gt;="&amp;Predictions!A200, XPoint!$A$5:$A$100,"&lt;"&amp;Predictions!A201), "")</f>
        <v/>
      </c>
      <c r="H201" t="str">
        <f t="shared" si="32"/>
        <v/>
      </c>
      <c r="J201" s="8">
        <f t="shared" si="24"/>
        <v>6.1173043353423697</v>
      </c>
      <c r="K201" t="str">
        <f t="shared" si="25"/>
        <v/>
      </c>
      <c r="M201" s="8">
        <f t="shared" si="26"/>
        <v>4.3794940791545462</v>
      </c>
      <c r="N201" t="str">
        <f t="shared" si="27"/>
        <v/>
      </c>
      <c r="P201" s="8">
        <f t="shared" si="33"/>
        <v>1.0861794150543898</v>
      </c>
      <c r="Q201" t="str">
        <f t="shared" si="34"/>
        <v/>
      </c>
    </row>
    <row r="202" spans="1:17">
      <c r="A202" s="1">
        <f t="shared" si="28"/>
        <v>34883.125</v>
      </c>
      <c r="B202">
        <f t="shared" si="29"/>
        <v>15.500000000000041</v>
      </c>
      <c r="C202" t="str">
        <f>IFERROR(AVERAGEIFS('Hard Drives'!$I$5:$I$355,'Hard Drives'!$A$5:$A$355,"&gt;="&amp;Predictions!A201,'Hard Drives'!$A$5:$A$355,"&lt;"&amp;Predictions!A202), "")</f>
        <v/>
      </c>
      <c r="D202" t="str">
        <f t="shared" si="30"/>
        <v/>
      </c>
      <c r="E202" t="str">
        <f>IFERROR(AVERAGEIFS(SSDs!$H$5:$H$100,SSDs!$A$5:$A$100,"&gt;="&amp;Predictions!A201, SSDs!$A$5:$A$100,"&lt;"&amp;Predictions!A202), "")</f>
        <v/>
      </c>
      <c r="F202" t="str">
        <f t="shared" si="31"/>
        <v/>
      </c>
      <c r="G202" t="str">
        <f>IFERROR(AVERAGEIFS(XPoint!$H$5:$H$100,XPoint!$A$5:$A$100,"&gt;="&amp;Predictions!A201, XPoint!$A$5:$A$100,"&lt;"&amp;Predictions!A202), "")</f>
        <v/>
      </c>
      <c r="H202" t="str">
        <f t="shared" si="32"/>
        <v/>
      </c>
      <c r="J202" s="8">
        <f t="shared" si="24"/>
        <v>6.1454678643114189</v>
      </c>
      <c r="K202" t="str">
        <f t="shared" si="25"/>
        <v/>
      </c>
      <c r="M202" s="8">
        <f t="shared" si="26"/>
        <v>4.4012989948007473</v>
      </c>
      <c r="N202" t="str">
        <f t="shared" si="27"/>
        <v/>
      </c>
      <c r="P202" s="8">
        <f t="shared" si="33"/>
        <v>1.0861794150544113</v>
      </c>
      <c r="Q202" t="str">
        <f t="shared" si="34"/>
        <v/>
      </c>
    </row>
    <row r="203" spans="1:17">
      <c r="A203" s="1">
        <f t="shared" si="28"/>
        <v>34913.5625</v>
      </c>
      <c r="B203">
        <f t="shared" si="29"/>
        <v>15.583333333333375</v>
      </c>
      <c r="C203" t="str">
        <f>IFERROR(AVERAGEIFS('Hard Drives'!$I$5:$I$355,'Hard Drives'!$A$5:$A$355,"&gt;="&amp;Predictions!A202,'Hard Drives'!$A$5:$A$355,"&lt;"&amp;Predictions!A203), "")</f>
        <v/>
      </c>
      <c r="D203" t="str">
        <f t="shared" si="30"/>
        <v/>
      </c>
      <c r="E203" t="str">
        <f>IFERROR(AVERAGEIFS(SSDs!$H$5:$H$100,SSDs!$A$5:$A$100,"&gt;="&amp;Predictions!A202, SSDs!$A$5:$A$100,"&lt;"&amp;Predictions!A203), "")</f>
        <v/>
      </c>
      <c r="F203" t="str">
        <f t="shared" si="31"/>
        <v/>
      </c>
      <c r="G203" t="str">
        <f>IFERROR(AVERAGEIFS(XPoint!$H$5:$H$100,XPoint!$A$5:$A$100,"&gt;="&amp;Predictions!A202, XPoint!$A$5:$A$100,"&lt;"&amp;Predictions!A203), "")</f>
        <v/>
      </c>
      <c r="H203" t="str">
        <f t="shared" si="32"/>
        <v/>
      </c>
      <c r="J203" s="8">
        <f t="shared" si="24"/>
        <v>6.1736625986084972</v>
      </c>
      <c r="K203" t="str">
        <f t="shared" si="25"/>
        <v/>
      </c>
      <c r="M203" s="8">
        <f t="shared" si="26"/>
        <v>4.423207910215174</v>
      </c>
      <c r="N203" t="str">
        <f t="shared" si="27"/>
        <v/>
      </c>
      <c r="P203" s="8">
        <f t="shared" si="33"/>
        <v>1.0861794150544353</v>
      </c>
      <c r="Q203" t="str">
        <f t="shared" si="34"/>
        <v/>
      </c>
    </row>
    <row r="204" spans="1:17">
      <c r="A204" s="1">
        <f t="shared" si="28"/>
        <v>34944</v>
      </c>
      <c r="B204">
        <f t="shared" si="29"/>
        <v>15.666666666666709</v>
      </c>
      <c r="C204" t="str">
        <f>IFERROR(AVERAGEIFS('Hard Drives'!$I$5:$I$355,'Hard Drives'!$A$5:$A$355,"&gt;="&amp;Predictions!A203,'Hard Drives'!$A$5:$A$355,"&lt;"&amp;Predictions!A204), "")</f>
        <v/>
      </c>
      <c r="D204" t="str">
        <f t="shared" si="30"/>
        <v/>
      </c>
      <c r="E204" t="str">
        <f>IFERROR(AVERAGEIFS(SSDs!$H$5:$H$100,SSDs!$A$5:$A$100,"&gt;="&amp;Predictions!A203, SSDs!$A$5:$A$100,"&lt;"&amp;Predictions!A204), "")</f>
        <v/>
      </c>
      <c r="F204" t="str">
        <f t="shared" si="31"/>
        <v/>
      </c>
      <c r="G204" t="str">
        <f>IFERROR(AVERAGEIFS(XPoint!$H$5:$H$100,XPoint!$A$5:$A$100,"&gt;="&amp;Predictions!A203, XPoint!$A$5:$A$100,"&lt;"&amp;Predictions!A204), "")</f>
        <v/>
      </c>
      <c r="H204" t="str">
        <f t="shared" si="32"/>
        <v/>
      </c>
      <c r="J204" s="8">
        <f t="shared" si="24"/>
        <v>6.2018858479200283</v>
      </c>
      <c r="K204" t="str">
        <f t="shared" si="25"/>
        <v/>
      </c>
      <c r="M204" s="8">
        <f t="shared" si="26"/>
        <v>4.4452197092548138</v>
      </c>
      <c r="N204" t="str">
        <f t="shared" si="27"/>
        <v/>
      </c>
      <c r="P204" s="8">
        <f t="shared" si="33"/>
        <v>1.0861794150544624</v>
      </c>
      <c r="Q204" t="str">
        <f t="shared" si="34"/>
        <v/>
      </c>
    </row>
    <row r="205" spans="1:17">
      <c r="A205" s="1">
        <f t="shared" si="28"/>
        <v>34974.4375</v>
      </c>
      <c r="B205">
        <f t="shared" si="29"/>
        <v>15.750000000000043</v>
      </c>
      <c r="C205" t="str">
        <f>IFERROR(AVERAGEIFS('Hard Drives'!$I$5:$I$355,'Hard Drives'!$A$5:$A$355,"&gt;="&amp;Predictions!A204,'Hard Drives'!$A$5:$A$355,"&lt;"&amp;Predictions!A205), "")</f>
        <v/>
      </c>
      <c r="D205" t="str">
        <f t="shared" si="30"/>
        <v/>
      </c>
      <c r="E205" t="str">
        <f>IFERROR(AVERAGEIFS(SSDs!$H$5:$H$100,SSDs!$A$5:$A$100,"&gt;="&amp;Predictions!A204, SSDs!$A$5:$A$100,"&lt;"&amp;Predictions!A205), "")</f>
        <v/>
      </c>
      <c r="F205" t="str">
        <f t="shared" si="31"/>
        <v/>
      </c>
      <c r="G205" t="str">
        <f>IFERROR(AVERAGEIFS(XPoint!$H$5:$H$100,XPoint!$A$5:$A$100,"&gt;="&amp;Predictions!A204, XPoint!$A$5:$A$100,"&lt;"&amp;Predictions!A205), "")</f>
        <v/>
      </c>
      <c r="H205" t="str">
        <f t="shared" si="32"/>
        <v/>
      </c>
      <c r="J205" s="8">
        <f t="shared" si="24"/>
        <v>6.230134925719863</v>
      </c>
      <c r="K205" t="str">
        <f t="shared" si="25"/>
        <v/>
      </c>
      <c r="M205" s="8">
        <f t="shared" si="26"/>
        <v>4.4673332547619165</v>
      </c>
      <c r="N205" t="str">
        <f t="shared" si="27"/>
        <v/>
      </c>
      <c r="P205" s="8">
        <f t="shared" si="33"/>
        <v>1.086179415054493</v>
      </c>
      <c r="Q205" t="str">
        <f t="shared" si="34"/>
        <v/>
      </c>
    </row>
    <row r="206" spans="1:17">
      <c r="A206" s="1">
        <f t="shared" si="28"/>
        <v>35004.875</v>
      </c>
      <c r="B206">
        <f t="shared" si="29"/>
        <v>15.833333333333377</v>
      </c>
      <c r="C206" t="str">
        <f>IFERROR(AVERAGEIFS('Hard Drives'!$I$5:$I$355,'Hard Drives'!$A$5:$A$355,"&gt;="&amp;Predictions!A205,'Hard Drives'!$A$5:$A$355,"&lt;"&amp;Predictions!A206), "")</f>
        <v/>
      </c>
      <c r="D206" t="str">
        <f t="shared" si="30"/>
        <v/>
      </c>
      <c r="E206" t="str">
        <f>IFERROR(AVERAGEIFS(SSDs!$H$5:$H$100,SSDs!$A$5:$A$100,"&gt;="&amp;Predictions!A205, SSDs!$A$5:$A$100,"&lt;"&amp;Predictions!A206), "")</f>
        <v/>
      </c>
      <c r="F206" t="str">
        <f t="shared" si="31"/>
        <v/>
      </c>
      <c r="G206" t="str">
        <f>IFERROR(AVERAGEIFS(XPoint!$H$5:$H$100,XPoint!$A$5:$A$100,"&gt;="&amp;Predictions!A205, XPoint!$A$5:$A$100,"&lt;"&amp;Predictions!A206), "")</f>
        <v/>
      </c>
      <c r="H206" t="str">
        <f t="shared" si="32"/>
        <v/>
      </c>
      <c r="J206" s="8">
        <f t="shared" si="24"/>
        <v>6.2584071501747669</v>
      </c>
      <c r="K206" t="str">
        <f t="shared" si="25"/>
        <v/>
      </c>
      <c r="M206" s="8">
        <f t="shared" si="26"/>
        <v>4.4895473887921824</v>
      </c>
      <c r="N206" t="str">
        <f t="shared" si="27"/>
        <v/>
      </c>
      <c r="P206" s="8">
        <f t="shared" si="33"/>
        <v>1.0861794150545274</v>
      </c>
      <c r="Q206" t="str">
        <f t="shared" si="34"/>
        <v/>
      </c>
    </row>
    <row r="207" spans="1:17">
      <c r="A207" s="1">
        <f t="shared" si="28"/>
        <v>35035.3125</v>
      </c>
      <c r="B207">
        <f t="shared" si="29"/>
        <v>15.91666666666671</v>
      </c>
      <c r="C207" t="str">
        <f>IFERROR(AVERAGEIFS('Hard Drives'!$I$5:$I$355,'Hard Drives'!$A$5:$A$355,"&gt;="&amp;Predictions!A206,'Hard Drives'!$A$5:$A$355,"&lt;"&amp;Predictions!A207), "")</f>
        <v/>
      </c>
      <c r="D207" t="str">
        <f t="shared" si="30"/>
        <v/>
      </c>
      <c r="E207" t="str">
        <f>IFERROR(AVERAGEIFS(SSDs!$H$5:$H$100,SSDs!$A$5:$A$100,"&gt;="&amp;Predictions!A206, SSDs!$A$5:$A$100,"&lt;"&amp;Predictions!A207), "")</f>
        <v/>
      </c>
      <c r="F207" t="str">
        <f t="shared" si="31"/>
        <v/>
      </c>
      <c r="G207" t="str">
        <f>IFERROR(AVERAGEIFS(XPoint!$H$5:$H$100,XPoint!$A$5:$A$100,"&gt;="&amp;Predictions!A206, XPoint!$A$5:$A$100,"&lt;"&amp;Predictions!A207), "")</f>
        <v/>
      </c>
      <c r="H207" t="str">
        <f t="shared" si="32"/>
        <v/>
      </c>
      <c r="J207" s="8">
        <f t="shared" si="24"/>
        <v>6.2866998450400047</v>
      </c>
      <c r="K207" t="str">
        <f t="shared" si="25"/>
        <v/>
      </c>
      <c r="M207" s="8">
        <f t="shared" si="26"/>
        <v>4.5118609328519419</v>
      </c>
      <c r="N207" t="str">
        <f t="shared" si="27"/>
        <v/>
      </c>
      <c r="P207" s="8">
        <f t="shared" si="33"/>
        <v>1.0861794150545663</v>
      </c>
      <c r="Q207" t="str">
        <f t="shared" si="34"/>
        <v/>
      </c>
    </row>
    <row r="208" spans="1:17">
      <c r="A208" s="1">
        <f t="shared" si="28"/>
        <v>35065.75</v>
      </c>
      <c r="B208">
        <f t="shared" si="29"/>
        <v>16.000000000000043</v>
      </c>
      <c r="C208" t="str">
        <f>IFERROR(AVERAGEIFS('Hard Drives'!$I$5:$I$355,'Hard Drives'!$A$5:$A$355,"&gt;="&amp;Predictions!A207,'Hard Drives'!$A$5:$A$355,"&lt;"&amp;Predictions!A208), "")</f>
        <v/>
      </c>
      <c r="D208" t="str">
        <f t="shared" si="30"/>
        <v/>
      </c>
      <c r="E208" t="str">
        <f>IFERROR(AVERAGEIFS(SSDs!$H$5:$H$100,SSDs!$A$5:$A$100,"&gt;="&amp;Predictions!A207, SSDs!$A$5:$A$100,"&lt;"&amp;Predictions!A208), "")</f>
        <v/>
      </c>
      <c r="F208" t="str">
        <f t="shared" si="31"/>
        <v/>
      </c>
      <c r="G208" t="str">
        <f>IFERROR(AVERAGEIFS(XPoint!$H$5:$H$100,XPoint!$A$5:$A$100,"&gt;="&amp;Predictions!A207, XPoint!$A$5:$A$100,"&lt;"&amp;Predictions!A208), "")</f>
        <v/>
      </c>
      <c r="H208" t="str">
        <f t="shared" si="32"/>
        <v/>
      </c>
      <c r="J208" s="8">
        <f t="shared" si="24"/>
        <v>6.3150103405445126</v>
      </c>
      <c r="K208" t="str">
        <f t="shared" si="25"/>
        <v/>
      </c>
      <c r="M208" s="8">
        <f t="shared" si="26"/>
        <v>4.5342726881442976</v>
      </c>
      <c r="N208" t="str">
        <f t="shared" si="27"/>
        <v/>
      </c>
      <c r="P208" s="8">
        <f t="shared" si="33"/>
        <v>1.08617941505461</v>
      </c>
      <c r="Q208" t="str">
        <f t="shared" si="34"/>
        <v/>
      </c>
    </row>
    <row r="209" spans="1:17">
      <c r="A209" s="1">
        <f t="shared" si="28"/>
        <v>35096.1875</v>
      </c>
      <c r="B209">
        <f t="shared" si="29"/>
        <v>16.083333333333375</v>
      </c>
      <c r="C209" t="str">
        <f>IFERROR(AVERAGEIFS('Hard Drives'!$I$5:$I$355,'Hard Drives'!$A$5:$A$355,"&gt;="&amp;Predictions!A208,'Hard Drives'!$A$5:$A$355,"&lt;"&amp;Predictions!A209), "")</f>
        <v/>
      </c>
      <c r="D209" t="str">
        <f t="shared" si="30"/>
        <v/>
      </c>
      <c r="E209" t="str">
        <f>IFERROR(AVERAGEIFS(SSDs!$H$5:$H$100,SSDs!$A$5:$A$100,"&gt;="&amp;Predictions!A208, SSDs!$A$5:$A$100,"&lt;"&amp;Predictions!A209), "")</f>
        <v/>
      </c>
      <c r="F209" t="str">
        <f t="shared" si="31"/>
        <v/>
      </c>
      <c r="G209" t="str">
        <f>IFERROR(AVERAGEIFS(XPoint!$H$5:$H$100,XPoint!$A$5:$A$100,"&gt;="&amp;Predictions!A208, XPoint!$A$5:$A$100,"&lt;"&amp;Predictions!A209), "")</f>
        <v/>
      </c>
      <c r="H209" t="str">
        <f t="shared" si="32"/>
        <v/>
      </c>
      <c r="J209" s="8">
        <f t="shared" ref="J209:J272" si="35">$J$6+(($J$7-$J$6)/POWER(1+$J$8*EXP(-$J$9*(B209-$J$10)), 1/$J$11))</f>
        <v>6.3433359742651989</v>
      </c>
      <c r="K209" t="str">
        <f t="shared" ref="K209:K272" si="36">IF(C209&lt;&gt;"", (C209-J209)^2, "")</f>
        <v/>
      </c>
      <c r="M209" s="8">
        <f t="shared" ref="M209:M272" si="37">$M$6+(($M$7-$M$6)/POWER(1+$M$8*EXP(-$M$9*(B209-$M$10)), 1/$M$11))</f>
        <v>4.5567814358240497</v>
      </c>
      <c r="N209" t="str">
        <f t="shared" ref="N209:N272" si="38">IF(E209&lt;&gt;"", (E209-M209)^2, "")</f>
        <v/>
      </c>
      <c r="P209" s="8">
        <f t="shared" si="33"/>
        <v>1.0861794150546593</v>
      </c>
      <c r="Q209" t="str">
        <f t="shared" si="34"/>
        <v/>
      </c>
    </row>
    <row r="210" spans="1:17">
      <c r="A210" s="1">
        <f t="shared" ref="A210:A273" si="39">A209+365.25/12</f>
        <v>35126.625</v>
      </c>
      <c r="B210">
        <f t="shared" ref="B210:B273" si="40">B209+1/12</f>
        <v>16.166666666666707</v>
      </c>
      <c r="C210" t="str">
        <f>IFERROR(AVERAGEIFS('Hard Drives'!$I$5:$I$355,'Hard Drives'!$A$5:$A$355,"&gt;="&amp;Predictions!A209,'Hard Drives'!$A$5:$A$355,"&lt;"&amp;Predictions!A210), "")</f>
        <v/>
      </c>
      <c r="D210" t="str">
        <f t="shared" ref="D210:D273" si="41">IF(C210&lt;&gt;"", (C210-$C$14)^2, "")</f>
        <v/>
      </c>
      <c r="E210" t="str">
        <f>IFERROR(AVERAGEIFS(SSDs!$H$5:$H$100,SSDs!$A$5:$A$100,"&gt;="&amp;Predictions!A209, SSDs!$A$5:$A$100,"&lt;"&amp;Predictions!A210), "")</f>
        <v/>
      </c>
      <c r="F210" t="str">
        <f t="shared" ref="F210:F273" si="42">IF(E210&lt;&gt;"", (E210-$E$14)^2, "")</f>
        <v/>
      </c>
      <c r="G210" t="str">
        <f>IFERROR(AVERAGEIFS(XPoint!$H$5:$H$100,XPoint!$A$5:$A$100,"&gt;="&amp;Predictions!A209, XPoint!$A$5:$A$100,"&lt;"&amp;Predictions!A210), "")</f>
        <v/>
      </c>
      <c r="H210" t="str">
        <f t="shared" ref="H210:H273" si="43">IF(G210&lt;&gt;"", (G210-$G$14)^2, "")</f>
        <v/>
      </c>
      <c r="J210" s="8">
        <f t="shared" si="35"/>
        <v>6.3716740919898189</v>
      </c>
      <c r="K210" t="str">
        <f t="shared" si="36"/>
        <v/>
      </c>
      <c r="M210" s="8">
        <f t="shared" si="37"/>
        <v>4.5793859372613479</v>
      </c>
      <c r="N210" t="str">
        <f t="shared" si="38"/>
        <v/>
      </c>
      <c r="P210" s="8">
        <f t="shared" ref="P210:P273" si="44">$P$6+(($P$7-$P$6)/POWER(1+$P$8*EXP(-$P$9*(B210-$P$10)), 1/$P$11))</f>
        <v>1.0861794150547148</v>
      </c>
      <c r="Q210" t="str">
        <f t="shared" ref="Q210:Q273" si="45">IF(G210&lt;&gt;"", (G210-P210)^2, "")</f>
        <v/>
      </c>
    </row>
    <row r="211" spans="1:17">
      <c r="A211" s="1">
        <f t="shared" si="39"/>
        <v>35157.0625</v>
      </c>
      <c r="B211">
        <f t="shared" si="40"/>
        <v>16.250000000000039</v>
      </c>
      <c r="C211" t="str">
        <f>IFERROR(AVERAGEIFS('Hard Drives'!$I$5:$I$355,'Hard Drives'!$A$5:$A$355,"&gt;="&amp;Predictions!A210,'Hard Drives'!$A$5:$A$355,"&lt;"&amp;Predictions!A211), "")</f>
        <v/>
      </c>
      <c r="D211" t="str">
        <f t="shared" si="41"/>
        <v/>
      </c>
      <c r="E211" t="str">
        <f>IFERROR(AVERAGEIFS(SSDs!$H$5:$H$100,SSDs!$A$5:$A$100,"&gt;="&amp;Predictions!A210, SSDs!$A$5:$A$100,"&lt;"&amp;Predictions!A211), "")</f>
        <v/>
      </c>
      <c r="F211" t="str">
        <f t="shared" si="42"/>
        <v/>
      </c>
      <c r="G211" t="str">
        <f>IFERROR(AVERAGEIFS(XPoint!$H$5:$H$100,XPoint!$A$5:$A$100,"&gt;="&amp;Predictions!A210, XPoint!$A$5:$A$100,"&lt;"&amp;Predictions!A211), "")</f>
        <v/>
      </c>
      <c r="H211" t="str">
        <f t="shared" si="43"/>
        <v/>
      </c>
      <c r="J211" s="8">
        <f t="shared" si="35"/>
        <v>6.4000220485680632</v>
      </c>
      <c r="K211" t="str">
        <f t="shared" si="36"/>
        <v/>
      </c>
      <c r="M211" s="8">
        <f t="shared" si="37"/>
        <v>4.6020849343139236</v>
      </c>
      <c r="N211" t="str">
        <f t="shared" si="38"/>
        <v/>
      </c>
      <c r="P211" s="8">
        <f t="shared" si="44"/>
        <v>1.0861794150547772</v>
      </c>
      <c r="Q211" t="str">
        <f t="shared" si="45"/>
        <v/>
      </c>
    </row>
    <row r="212" spans="1:17">
      <c r="A212" s="1">
        <f t="shared" si="39"/>
        <v>35187.5</v>
      </c>
      <c r="B212">
        <f t="shared" si="40"/>
        <v>16.333333333333371</v>
      </c>
      <c r="C212" t="str">
        <f>IFERROR(AVERAGEIFS('Hard Drives'!$I$5:$I$355,'Hard Drives'!$A$5:$A$355,"&gt;="&amp;Predictions!A211,'Hard Drives'!$A$5:$A$355,"&lt;"&amp;Predictions!A212), "")</f>
        <v/>
      </c>
      <c r="D212" t="str">
        <f t="shared" si="41"/>
        <v/>
      </c>
      <c r="E212" t="str">
        <f>IFERROR(AVERAGEIFS(SSDs!$H$5:$H$100,SSDs!$A$5:$A$100,"&gt;="&amp;Predictions!A211, SSDs!$A$5:$A$100,"&lt;"&amp;Predictions!A212), "")</f>
        <v/>
      </c>
      <c r="F212" t="str">
        <f t="shared" si="42"/>
        <v/>
      </c>
      <c r="G212" t="str">
        <f>IFERROR(AVERAGEIFS(XPoint!$H$5:$H$100,XPoint!$A$5:$A$100,"&gt;="&amp;Predictions!A211, XPoint!$A$5:$A$100,"&lt;"&amp;Predictions!A212), "")</f>
        <v/>
      </c>
      <c r="H212" t="str">
        <f t="shared" si="43"/>
        <v/>
      </c>
      <c r="J212" s="8">
        <f t="shared" si="35"/>
        <v>6.428377208750315</v>
      </c>
      <c r="K212" t="str">
        <f t="shared" si="36"/>
        <v/>
      </c>
      <c r="M212" s="8">
        <f t="shared" si="37"/>
        <v>4.624877149607773</v>
      </c>
      <c r="N212" t="str">
        <f t="shared" si="38"/>
        <v/>
      </c>
      <c r="P212" s="8">
        <f t="shared" si="44"/>
        <v>1.0861794150548478</v>
      </c>
      <c r="Q212" t="str">
        <f t="shared" si="45"/>
        <v/>
      </c>
    </row>
    <row r="213" spans="1:17">
      <c r="A213" s="1">
        <f t="shared" si="39"/>
        <v>35217.9375</v>
      </c>
      <c r="B213">
        <f t="shared" si="40"/>
        <v>16.416666666666703</v>
      </c>
      <c r="C213" t="str">
        <f>IFERROR(AVERAGEIFS('Hard Drives'!$I$5:$I$355,'Hard Drives'!$A$5:$A$355,"&gt;="&amp;Predictions!A212,'Hard Drives'!$A$5:$A$355,"&lt;"&amp;Predictions!A213), "")</f>
        <v/>
      </c>
      <c r="D213" t="str">
        <f t="shared" si="41"/>
        <v/>
      </c>
      <c r="E213">
        <f>IFERROR(AVERAGEIFS(SSDs!$H$5:$H$100,SSDs!$A$5:$A$100,"&gt;="&amp;Predictions!A212, SSDs!$A$5:$A$100,"&lt;"&amp;Predictions!A213), "")</f>
        <v>4.8170150329964185</v>
      </c>
      <c r="F213">
        <f t="shared" si="42"/>
        <v>10.359852819985974</v>
      </c>
      <c r="G213" t="str">
        <f>IFERROR(AVERAGEIFS(XPoint!$H$5:$H$100,XPoint!$A$5:$A$100,"&gt;="&amp;Predictions!A212, XPoint!$A$5:$A$100,"&lt;"&amp;Predictions!A213), "")</f>
        <v/>
      </c>
      <c r="H213" t="str">
        <f t="shared" si="43"/>
        <v/>
      </c>
      <c r="J213" s="8">
        <f t="shared" si="35"/>
        <v>6.4567369480137353</v>
      </c>
      <c r="K213" t="str">
        <f t="shared" si="36"/>
        <v/>
      </c>
      <c r="M213" s="8">
        <f t="shared" si="37"/>
        <v>4.6477612868261717</v>
      </c>
      <c r="N213">
        <f t="shared" si="38"/>
        <v>2.8646830592662334E-2</v>
      </c>
      <c r="P213" s="8">
        <f t="shared" si="44"/>
        <v>1.0861794150549271</v>
      </c>
      <c r="Q213" t="str">
        <f t="shared" si="45"/>
        <v/>
      </c>
    </row>
    <row r="214" spans="1:17">
      <c r="A214" s="1">
        <f t="shared" si="39"/>
        <v>35248.375</v>
      </c>
      <c r="B214">
        <f t="shared" si="40"/>
        <v>16.500000000000036</v>
      </c>
      <c r="C214">
        <f>IFERROR(AVERAGEIFS('Hard Drives'!$I$5:$I$355,'Hard Drives'!$A$5:$A$355,"&gt;="&amp;Predictions!A213,'Hard Drives'!$A$5:$A$355,"&lt;"&amp;Predictions!A214), "")</f>
        <v>6.4242169848264457</v>
      </c>
      <c r="D214">
        <f t="shared" si="41"/>
        <v>1.5995251054977371</v>
      </c>
      <c r="E214" t="str">
        <f>IFERROR(AVERAGEIFS(SSDs!$H$5:$H$100,SSDs!$A$5:$A$100,"&gt;="&amp;Predictions!A213, SSDs!$A$5:$A$100,"&lt;"&amp;Predictions!A214), "")</f>
        <v/>
      </c>
      <c r="F214" t="str">
        <f t="shared" si="42"/>
        <v/>
      </c>
      <c r="G214" t="str">
        <f>IFERROR(AVERAGEIFS(XPoint!$H$5:$H$100,XPoint!$A$5:$A$100,"&gt;="&amp;Predictions!A213, XPoint!$A$5:$A$100,"&lt;"&amp;Predictions!A214), "")</f>
        <v/>
      </c>
      <c r="H214" t="str">
        <f t="shared" si="43"/>
        <v/>
      </c>
      <c r="J214" s="8">
        <f t="shared" si="35"/>
        <v>6.4850986533751867</v>
      </c>
      <c r="K214">
        <f t="shared" si="36"/>
        <v>3.7065775652787587E-3</v>
      </c>
      <c r="M214" s="8">
        <f t="shared" si="37"/>
        <v>4.6707360310068804</v>
      </c>
      <c r="N214" t="str">
        <f t="shared" si="38"/>
        <v/>
      </c>
      <c r="P214" s="8">
        <f t="shared" si="44"/>
        <v>1.0861794150550166</v>
      </c>
      <c r="Q214" t="str">
        <f t="shared" si="45"/>
        <v/>
      </c>
    </row>
    <row r="215" spans="1:17">
      <c r="A215" s="1">
        <f t="shared" si="39"/>
        <v>35278.8125</v>
      </c>
      <c r="B215">
        <f t="shared" si="40"/>
        <v>16.583333333333368</v>
      </c>
      <c r="C215" t="str">
        <f>IFERROR(AVERAGEIFS('Hard Drives'!$I$5:$I$355,'Hard Drives'!$A$5:$A$355,"&gt;="&amp;Predictions!A214,'Hard Drives'!$A$5:$A$355,"&lt;"&amp;Predictions!A215), "")</f>
        <v/>
      </c>
      <c r="D215" t="str">
        <f t="shared" si="41"/>
        <v/>
      </c>
      <c r="E215" t="str">
        <f>IFERROR(AVERAGEIFS(SSDs!$H$5:$H$100,SSDs!$A$5:$A$100,"&gt;="&amp;Predictions!A214, SSDs!$A$5:$A$100,"&lt;"&amp;Predictions!A215), "")</f>
        <v/>
      </c>
      <c r="F215" t="str">
        <f t="shared" si="42"/>
        <v/>
      </c>
      <c r="G215" t="str">
        <f>IFERROR(AVERAGEIFS(XPoint!$H$5:$H$100,XPoint!$A$5:$A$100,"&gt;="&amp;Predictions!A214, XPoint!$A$5:$A$100,"&lt;"&amp;Predictions!A215), "")</f>
        <v/>
      </c>
      <c r="H215" t="str">
        <f t="shared" si="43"/>
        <v/>
      </c>
      <c r="J215" s="8">
        <f t="shared" si="35"/>
        <v>6.5134597241906604</v>
      </c>
      <c r="K215" t="str">
        <f t="shared" si="36"/>
        <v/>
      </c>
      <c r="M215" s="8">
        <f t="shared" si="37"/>
        <v>4.6938000488473834</v>
      </c>
      <c r="N215" t="str">
        <f t="shared" si="38"/>
        <v/>
      </c>
      <c r="P215" s="8">
        <f t="shared" si="44"/>
        <v>1.0861794150551172</v>
      </c>
      <c r="Q215" t="str">
        <f t="shared" si="45"/>
        <v/>
      </c>
    </row>
    <row r="216" spans="1:17">
      <c r="A216" s="1">
        <f t="shared" si="39"/>
        <v>35309.25</v>
      </c>
      <c r="B216">
        <f t="shared" si="40"/>
        <v>16.6666666666667</v>
      </c>
      <c r="C216">
        <f>IFERROR(AVERAGEIFS('Hard Drives'!$I$5:$I$355,'Hard Drives'!$A$5:$A$355,"&gt;="&amp;Predictions!A215,'Hard Drives'!$A$5:$A$355,"&lt;"&amp;Predictions!A216), "")</f>
        <v>6.479070970673801</v>
      </c>
      <c r="D216">
        <f t="shared" si="41"/>
        <v>1.463783833796078</v>
      </c>
      <c r="E216" t="str">
        <f>IFERROR(AVERAGEIFS(SSDs!$H$5:$H$100,SSDs!$A$5:$A$100,"&gt;="&amp;Predictions!A215, SSDs!$A$5:$A$100,"&lt;"&amp;Predictions!A216), "")</f>
        <v/>
      </c>
      <c r="F216" t="str">
        <f t="shared" si="42"/>
        <v/>
      </c>
      <c r="G216" t="str">
        <f>IFERROR(AVERAGEIFS(XPoint!$H$5:$H$100,XPoint!$A$5:$A$100,"&gt;="&amp;Predictions!A215, XPoint!$A$5:$A$100,"&lt;"&amp;Predictions!A216), "")</f>
        <v/>
      </c>
      <c r="H216" t="str">
        <f t="shared" si="43"/>
        <v/>
      </c>
      <c r="J216" s="8">
        <f t="shared" si="35"/>
        <v>6.5418175729408095</v>
      </c>
      <c r="K216">
        <f t="shared" si="36"/>
        <v>3.9371360960541507E-3</v>
      </c>
      <c r="M216" s="8">
        <f t="shared" si="37"/>
        <v>4.7169519890180265</v>
      </c>
      <c r="N216" t="str">
        <f t="shared" si="38"/>
        <v/>
      </c>
      <c r="P216" s="8">
        <f t="shared" si="44"/>
        <v>1.0861794150552309</v>
      </c>
      <c r="Q216" t="str">
        <f t="shared" si="45"/>
        <v/>
      </c>
    </row>
    <row r="217" spans="1:17">
      <c r="A217" s="1">
        <f t="shared" si="39"/>
        <v>35339.6875</v>
      </c>
      <c r="B217">
        <f t="shared" si="40"/>
        <v>16.750000000000032</v>
      </c>
      <c r="C217">
        <f>IFERROR(AVERAGEIFS('Hard Drives'!$I$5:$I$355,'Hard Drives'!$A$5:$A$355,"&gt;="&amp;Predictions!A216,'Hard Drives'!$A$5:$A$355,"&lt;"&amp;Predictions!A217), "")</f>
        <v>6.6200687789165631</v>
      </c>
      <c r="D217">
        <f t="shared" si="41"/>
        <v>1.1424863637024028</v>
      </c>
      <c r="E217" t="str">
        <f>IFERROR(AVERAGEIFS(SSDs!$H$5:$H$100,SSDs!$A$5:$A$100,"&gt;="&amp;Predictions!A216, SSDs!$A$5:$A$100,"&lt;"&amp;Predictions!A217), "")</f>
        <v/>
      </c>
      <c r="F217" t="str">
        <f t="shared" si="42"/>
        <v/>
      </c>
      <c r="G217" t="str">
        <f>IFERROR(AVERAGEIFS(XPoint!$H$5:$H$100,XPoint!$A$5:$A$100,"&gt;="&amp;Predictions!A216, XPoint!$A$5:$A$100,"&lt;"&amp;Predictions!A217), "")</f>
        <v/>
      </c>
      <c r="H217" t="str">
        <f t="shared" si="43"/>
        <v/>
      </c>
      <c r="J217" s="8">
        <f t="shared" si="35"/>
        <v>6.5701696260022189</v>
      </c>
      <c r="K217">
        <f t="shared" si="36"/>
        <v>2.4899254615691068E-3</v>
      </c>
      <c r="M217" s="8">
        <f t="shared" si="37"/>
        <v>4.7401904824828858</v>
      </c>
      <c r="N217" t="str">
        <f t="shared" si="38"/>
        <v/>
      </c>
      <c r="P217" s="8">
        <f t="shared" si="44"/>
        <v>1.0861794150553585</v>
      </c>
      <c r="Q217" t="str">
        <f t="shared" si="45"/>
        <v/>
      </c>
    </row>
    <row r="218" spans="1:17">
      <c r="A218" s="1">
        <f t="shared" si="39"/>
        <v>35370.125</v>
      </c>
      <c r="B218">
        <f t="shared" si="40"/>
        <v>16.833333333333364</v>
      </c>
      <c r="C218" t="str">
        <f>IFERROR(AVERAGEIFS('Hard Drives'!$I$5:$I$355,'Hard Drives'!$A$5:$A$355,"&gt;="&amp;Predictions!A217,'Hard Drives'!$A$5:$A$355,"&lt;"&amp;Predictions!A218), "")</f>
        <v/>
      </c>
      <c r="D218" t="str">
        <f t="shared" si="41"/>
        <v/>
      </c>
      <c r="E218" t="str">
        <f>IFERROR(AVERAGEIFS(SSDs!$H$5:$H$100,SSDs!$A$5:$A$100,"&gt;="&amp;Predictions!A217, SSDs!$A$5:$A$100,"&lt;"&amp;Predictions!A218), "")</f>
        <v/>
      </c>
      <c r="F218" t="str">
        <f t="shared" si="42"/>
        <v/>
      </c>
      <c r="G218" t="str">
        <f>IFERROR(AVERAGEIFS(XPoint!$H$5:$H$100,XPoint!$A$5:$A$100,"&gt;="&amp;Predictions!A217, XPoint!$A$5:$A$100,"&lt;"&amp;Predictions!A218), "")</f>
        <v/>
      </c>
      <c r="H218" t="str">
        <f t="shared" si="43"/>
        <v/>
      </c>
      <c r="J218" s="8">
        <f t="shared" si="35"/>
        <v>6.5985133244040837</v>
      </c>
      <c r="K218" t="str">
        <f t="shared" si="36"/>
        <v/>
      </c>
      <c r="M218" s="8">
        <f t="shared" si="37"/>
        <v>4.7635141428282086</v>
      </c>
      <c r="N218" t="str">
        <f t="shared" si="38"/>
        <v/>
      </c>
      <c r="P218" s="8">
        <f t="shared" si="44"/>
        <v>1.0861794150555026</v>
      </c>
      <c r="Q218" t="str">
        <f t="shared" si="45"/>
        <v/>
      </c>
    </row>
    <row r="219" spans="1:17">
      <c r="A219" s="1">
        <f t="shared" si="39"/>
        <v>35400.5625</v>
      </c>
      <c r="B219">
        <f t="shared" si="40"/>
        <v>16.916666666666696</v>
      </c>
      <c r="C219" t="str">
        <f>IFERROR(AVERAGEIFS('Hard Drives'!$I$5:$I$355,'Hard Drives'!$A$5:$A$355,"&gt;="&amp;Predictions!A218,'Hard Drives'!$A$5:$A$355,"&lt;"&amp;Predictions!A219), "")</f>
        <v/>
      </c>
      <c r="D219" t="str">
        <f t="shared" si="41"/>
        <v/>
      </c>
      <c r="E219" t="str">
        <f>IFERROR(AVERAGEIFS(SSDs!$H$5:$H$100,SSDs!$A$5:$A$100,"&gt;="&amp;Predictions!A218, SSDs!$A$5:$A$100,"&lt;"&amp;Predictions!A219), "")</f>
        <v/>
      </c>
      <c r="F219" t="str">
        <f t="shared" si="42"/>
        <v/>
      </c>
      <c r="G219" t="str">
        <f>IFERROR(AVERAGEIFS(XPoint!$H$5:$H$100,XPoint!$A$5:$A$100,"&gt;="&amp;Predictions!A218, XPoint!$A$5:$A$100,"&lt;"&amp;Predictions!A219), "")</f>
        <v/>
      </c>
      <c r="H219" t="str">
        <f t="shared" si="43"/>
        <v/>
      </c>
      <c r="J219" s="8">
        <f t="shared" si="35"/>
        <v>6.6268461245699832</v>
      </c>
      <c r="K219" t="str">
        <f t="shared" si="36"/>
        <v/>
      </c>
      <c r="M219" s="8">
        <f t="shared" si="37"/>
        <v>4.7869215665982603</v>
      </c>
      <c r="N219" t="str">
        <f t="shared" si="38"/>
        <v/>
      </c>
      <c r="P219" s="8">
        <f t="shared" si="44"/>
        <v>1.086179415055665</v>
      </c>
      <c r="Q219" t="str">
        <f t="shared" si="45"/>
        <v/>
      </c>
    </row>
    <row r="220" spans="1:17">
      <c r="A220" s="1">
        <f t="shared" si="39"/>
        <v>35431</v>
      </c>
      <c r="B220">
        <f t="shared" si="40"/>
        <v>17.000000000000028</v>
      </c>
      <c r="C220" t="str">
        <f>IFERROR(AVERAGEIFS('Hard Drives'!$I$5:$I$355,'Hard Drives'!$A$5:$A$355,"&gt;="&amp;Predictions!A219,'Hard Drives'!$A$5:$A$355,"&lt;"&amp;Predictions!A220), "")</f>
        <v/>
      </c>
      <c r="D220" t="str">
        <f t="shared" si="41"/>
        <v/>
      </c>
      <c r="E220" t="str">
        <f>IFERROR(AVERAGEIFS(SSDs!$H$5:$H$100,SSDs!$A$5:$A$100,"&gt;="&amp;Predictions!A219, SSDs!$A$5:$A$100,"&lt;"&amp;Predictions!A220), "")</f>
        <v/>
      </c>
      <c r="F220" t="str">
        <f t="shared" si="42"/>
        <v/>
      </c>
      <c r="G220" t="str">
        <f>IFERROR(AVERAGEIFS(XPoint!$H$5:$H$100,XPoint!$A$5:$A$100,"&gt;="&amp;Predictions!A219, XPoint!$A$5:$A$100,"&lt;"&amp;Predictions!A220), "")</f>
        <v/>
      </c>
      <c r="H220" t="str">
        <f t="shared" si="43"/>
        <v/>
      </c>
      <c r="J220" s="8">
        <f t="shared" si="35"/>
        <v>6.6551654990444105</v>
      </c>
      <c r="K220" t="str">
        <f t="shared" si="36"/>
        <v/>
      </c>
      <c r="M220" s="8">
        <f t="shared" si="37"/>
        <v>4.8104113336383989</v>
      </c>
      <c r="N220" t="str">
        <f t="shared" si="38"/>
        <v/>
      </c>
      <c r="P220" s="8">
        <f t="shared" si="44"/>
        <v>1.0861794150558479</v>
      </c>
      <c r="Q220" t="str">
        <f t="shared" si="45"/>
        <v/>
      </c>
    </row>
    <row r="221" spans="1:17">
      <c r="A221" s="1">
        <f t="shared" si="39"/>
        <v>35461.4375</v>
      </c>
      <c r="B221">
        <f t="shared" si="40"/>
        <v>17.083333333333361</v>
      </c>
      <c r="C221" t="str">
        <f>IFERROR(AVERAGEIFS('Hard Drives'!$I$5:$I$355,'Hard Drives'!$A$5:$A$355,"&gt;="&amp;Predictions!A220,'Hard Drives'!$A$5:$A$355,"&lt;"&amp;Predictions!A221), "")</f>
        <v/>
      </c>
      <c r="D221" t="str">
        <f t="shared" si="41"/>
        <v/>
      </c>
      <c r="E221" t="str">
        <f>IFERROR(AVERAGEIFS(SSDs!$H$5:$H$100,SSDs!$A$5:$A$100,"&gt;="&amp;Predictions!A220, SSDs!$A$5:$A$100,"&lt;"&amp;Predictions!A221), "")</f>
        <v/>
      </c>
      <c r="F221" t="str">
        <f t="shared" si="42"/>
        <v/>
      </c>
      <c r="G221" t="str">
        <f>IFERROR(AVERAGEIFS(XPoint!$H$5:$H$100,XPoint!$A$5:$A$100,"&gt;="&amp;Predictions!A220, XPoint!$A$5:$A$100,"&lt;"&amp;Predictions!A221), "")</f>
        <v/>
      </c>
      <c r="H221" t="str">
        <f t="shared" si="43"/>
        <v/>
      </c>
      <c r="J221" s="8">
        <f t="shared" si="35"/>
        <v>6.6834689372038101</v>
      </c>
      <c r="K221" t="str">
        <f t="shared" si="36"/>
        <v/>
      </c>
      <c r="M221" s="8">
        <f t="shared" si="37"/>
        <v>4.8339820074452131</v>
      </c>
      <c r="N221" t="str">
        <f t="shared" si="38"/>
        <v/>
      </c>
      <c r="P221" s="8">
        <f t="shared" si="44"/>
        <v>1.0861794150560538</v>
      </c>
      <c r="Q221" t="str">
        <f t="shared" si="45"/>
        <v/>
      </c>
    </row>
    <row r="222" spans="1:17">
      <c r="A222" s="1">
        <f t="shared" si="39"/>
        <v>35491.875</v>
      </c>
      <c r="B222">
        <f t="shared" si="40"/>
        <v>17.166666666666693</v>
      </c>
      <c r="C222" t="str">
        <f>IFERROR(AVERAGEIFS('Hard Drives'!$I$5:$I$355,'Hard Drives'!$A$5:$A$355,"&gt;="&amp;Predictions!A221,'Hard Drives'!$A$5:$A$355,"&lt;"&amp;Predictions!A222), "")</f>
        <v/>
      </c>
      <c r="D222" t="str">
        <f t="shared" si="41"/>
        <v/>
      </c>
      <c r="E222" t="str">
        <f>IFERROR(AVERAGEIFS(SSDs!$H$5:$H$100,SSDs!$A$5:$A$100,"&gt;="&amp;Predictions!A221, SSDs!$A$5:$A$100,"&lt;"&amp;Predictions!A222), "")</f>
        <v/>
      </c>
      <c r="F222" t="str">
        <f t="shared" si="42"/>
        <v/>
      </c>
      <c r="G222" t="str">
        <f>IFERROR(AVERAGEIFS(XPoint!$H$5:$H$100,XPoint!$A$5:$A$100,"&gt;="&amp;Predictions!A221, XPoint!$A$5:$A$100,"&lt;"&amp;Predictions!A222), "")</f>
        <v/>
      </c>
      <c r="H222" t="str">
        <f t="shared" si="43"/>
        <v/>
      </c>
      <c r="J222" s="8">
        <f t="shared" si="35"/>
        <v>6.7117539459518305</v>
      </c>
      <c r="K222" t="str">
        <f t="shared" si="36"/>
        <v/>
      </c>
      <c r="M222" s="8">
        <f t="shared" si="37"/>
        <v>4.8576321355235113</v>
      </c>
      <c r="N222" t="str">
        <f t="shared" si="38"/>
        <v/>
      </c>
      <c r="P222" s="8">
        <f t="shared" si="44"/>
        <v>1.086179415056286</v>
      </c>
      <c r="Q222" t="str">
        <f t="shared" si="45"/>
        <v/>
      </c>
    </row>
    <row r="223" spans="1:17">
      <c r="A223" s="1">
        <f t="shared" si="39"/>
        <v>35522.3125</v>
      </c>
      <c r="B223">
        <f t="shared" si="40"/>
        <v>17.250000000000025</v>
      </c>
      <c r="C223" t="str">
        <f>IFERROR(AVERAGEIFS('Hard Drives'!$I$5:$I$355,'Hard Drives'!$A$5:$A$355,"&gt;="&amp;Predictions!A222,'Hard Drives'!$A$5:$A$355,"&lt;"&amp;Predictions!A223), "")</f>
        <v/>
      </c>
      <c r="D223" t="str">
        <f t="shared" si="41"/>
        <v/>
      </c>
      <c r="E223" t="str">
        <f>IFERROR(AVERAGEIFS(SSDs!$H$5:$H$100,SSDs!$A$5:$A$100,"&gt;="&amp;Predictions!A222, SSDs!$A$5:$A$100,"&lt;"&amp;Predictions!A223), "")</f>
        <v/>
      </c>
      <c r="F223" t="str">
        <f t="shared" si="42"/>
        <v/>
      </c>
      <c r="G223" t="str">
        <f>IFERROR(AVERAGEIFS(XPoint!$H$5:$H$100,XPoint!$A$5:$A$100,"&gt;="&amp;Predictions!A222, XPoint!$A$5:$A$100,"&lt;"&amp;Predictions!A223), "")</f>
        <v/>
      </c>
      <c r="H223" t="str">
        <f t="shared" si="43"/>
        <v/>
      </c>
      <c r="J223" s="8">
        <f t="shared" si="35"/>
        <v>6.7400180503985379</v>
      </c>
      <c r="K223" t="str">
        <f t="shared" si="36"/>
        <v/>
      </c>
      <c r="M223" s="8">
        <f t="shared" si="37"/>
        <v>4.8813602497500064</v>
      </c>
      <c r="N223" t="str">
        <f t="shared" si="38"/>
        <v/>
      </c>
      <c r="P223" s="8">
        <f t="shared" si="44"/>
        <v>1.0861794150565474</v>
      </c>
      <c r="Q223" t="str">
        <f t="shared" si="45"/>
        <v/>
      </c>
    </row>
    <row r="224" spans="1:17">
      <c r="A224" s="1">
        <f t="shared" si="39"/>
        <v>35552.75</v>
      </c>
      <c r="B224">
        <f t="shared" si="40"/>
        <v>17.333333333333357</v>
      </c>
      <c r="C224" t="str">
        <f>IFERROR(AVERAGEIFS('Hard Drives'!$I$5:$I$355,'Hard Drives'!$A$5:$A$355,"&gt;="&amp;Predictions!A223,'Hard Drives'!$A$5:$A$355,"&lt;"&amp;Predictions!A224), "")</f>
        <v/>
      </c>
      <c r="D224" t="str">
        <f t="shared" si="41"/>
        <v/>
      </c>
      <c r="E224" t="str">
        <f>IFERROR(AVERAGEIFS(SSDs!$H$5:$H$100,SSDs!$A$5:$A$100,"&gt;="&amp;Predictions!A223, SSDs!$A$5:$A$100,"&lt;"&amp;Predictions!A224), "")</f>
        <v/>
      </c>
      <c r="F224" t="str">
        <f t="shared" si="42"/>
        <v/>
      </c>
      <c r="G224" t="str">
        <f>IFERROR(AVERAGEIFS(XPoint!$H$5:$H$100,XPoint!$A$5:$A$100,"&gt;="&amp;Predictions!A223, XPoint!$A$5:$A$100,"&lt;"&amp;Predictions!A224), "")</f>
        <v/>
      </c>
      <c r="H224" t="str">
        <f t="shared" si="43"/>
        <v/>
      </c>
      <c r="J224" s="8">
        <f t="shared" si="35"/>
        <v>6.7682587945233745</v>
      </c>
      <c r="K224" t="str">
        <f t="shared" si="36"/>
        <v/>
      </c>
      <c r="M224" s="8">
        <f t="shared" si="37"/>
        <v>4.905164866743478</v>
      </c>
      <c r="N224" t="str">
        <f t="shared" si="38"/>
        <v/>
      </c>
      <c r="P224" s="8">
        <f t="shared" si="44"/>
        <v>1.086179415056842</v>
      </c>
      <c r="Q224" t="str">
        <f t="shared" si="45"/>
        <v/>
      </c>
    </row>
    <row r="225" spans="1:17">
      <c r="A225" s="1">
        <f t="shared" si="39"/>
        <v>35583.1875</v>
      </c>
      <c r="B225">
        <f t="shared" si="40"/>
        <v>17.416666666666689</v>
      </c>
      <c r="C225" t="str">
        <f>IFERROR(AVERAGEIFS('Hard Drives'!$I$5:$I$355,'Hard Drives'!$A$5:$A$355,"&gt;="&amp;Predictions!A224,'Hard Drives'!$A$5:$A$355,"&lt;"&amp;Predictions!A225), "")</f>
        <v/>
      </c>
      <c r="D225" t="str">
        <f t="shared" si="41"/>
        <v/>
      </c>
      <c r="E225" t="str">
        <f>IFERROR(AVERAGEIFS(SSDs!$H$5:$H$100,SSDs!$A$5:$A$100,"&gt;="&amp;Predictions!A224, SSDs!$A$5:$A$100,"&lt;"&amp;Predictions!A225), "")</f>
        <v/>
      </c>
      <c r="F225" t="str">
        <f t="shared" si="42"/>
        <v/>
      </c>
      <c r="G225" t="str">
        <f>IFERROR(AVERAGEIFS(XPoint!$H$5:$H$100,XPoint!$A$5:$A$100,"&gt;="&amp;Predictions!A224, XPoint!$A$5:$A$100,"&lt;"&amp;Predictions!A225), "")</f>
        <v/>
      </c>
      <c r="H225" t="str">
        <f t="shared" si="43"/>
        <v/>
      </c>
      <c r="J225" s="8">
        <f t="shared" si="35"/>
        <v>6.7964737418216243</v>
      </c>
      <c r="K225" t="str">
        <f t="shared" si="36"/>
        <v/>
      </c>
      <c r="M225" s="8">
        <f t="shared" si="37"/>
        <v>4.9290444882412281</v>
      </c>
      <c r="N225" t="str">
        <f t="shared" si="38"/>
        <v/>
      </c>
      <c r="P225" s="8">
        <f t="shared" si="44"/>
        <v>1.086179415057174</v>
      </c>
      <c r="Q225" t="str">
        <f t="shared" si="45"/>
        <v/>
      </c>
    </row>
    <row r="226" spans="1:17">
      <c r="A226" s="1">
        <f t="shared" si="39"/>
        <v>35613.625</v>
      </c>
      <c r="B226">
        <f t="shared" si="40"/>
        <v>17.500000000000021</v>
      </c>
      <c r="C226" t="str">
        <f>IFERROR(AVERAGEIFS('Hard Drives'!$I$5:$I$355,'Hard Drives'!$A$5:$A$355,"&gt;="&amp;Predictions!A225,'Hard Drives'!$A$5:$A$355,"&lt;"&amp;Predictions!A226), "")</f>
        <v/>
      </c>
      <c r="D226" t="str">
        <f t="shared" si="41"/>
        <v/>
      </c>
      <c r="E226" t="str">
        <f>IFERROR(AVERAGEIFS(SSDs!$H$5:$H$100,SSDs!$A$5:$A$100,"&gt;="&amp;Predictions!A225, SSDs!$A$5:$A$100,"&lt;"&amp;Predictions!A226), "")</f>
        <v/>
      </c>
      <c r="F226" t="str">
        <f t="shared" si="42"/>
        <v/>
      </c>
      <c r="G226" t="str">
        <f>IFERROR(AVERAGEIFS(XPoint!$H$5:$H$100,XPoint!$A$5:$A$100,"&gt;="&amp;Predictions!A225, XPoint!$A$5:$A$100,"&lt;"&amp;Predictions!A226), "")</f>
        <v/>
      </c>
      <c r="H226" t="str">
        <f t="shared" si="43"/>
        <v/>
      </c>
      <c r="J226" s="8">
        <f t="shared" si="35"/>
        <v>6.8246604759342144</v>
      </c>
      <c r="K226" t="str">
        <f t="shared" si="36"/>
        <v/>
      </c>
      <c r="M226" s="8">
        <f t="shared" si="37"/>
        <v>4.9529976014816244</v>
      </c>
      <c r="N226" t="str">
        <f t="shared" si="38"/>
        <v/>
      </c>
      <c r="P226" s="8">
        <f t="shared" si="44"/>
        <v>1.0861794150575479</v>
      </c>
      <c r="Q226" t="str">
        <f t="shared" si="45"/>
        <v/>
      </c>
    </row>
    <row r="227" spans="1:17">
      <c r="A227" s="1">
        <f t="shared" si="39"/>
        <v>35644.0625</v>
      </c>
      <c r="B227">
        <f t="shared" si="40"/>
        <v>17.583333333333353</v>
      </c>
      <c r="C227" t="str">
        <f>IFERROR(AVERAGEIFS('Hard Drives'!$I$5:$I$355,'Hard Drives'!$A$5:$A$355,"&gt;="&amp;Predictions!A226,'Hard Drives'!$A$5:$A$355,"&lt;"&amp;Predictions!A227), "")</f>
        <v/>
      </c>
      <c r="D227" t="str">
        <f t="shared" si="41"/>
        <v/>
      </c>
      <c r="E227" t="str">
        <f>IFERROR(AVERAGEIFS(SSDs!$H$5:$H$100,SSDs!$A$5:$A$100,"&gt;="&amp;Predictions!A226, SSDs!$A$5:$A$100,"&lt;"&amp;Predictions!A227), "")</f>
        <v/>
      </c>
      <c r="F227" t="str">
        <f t="shared" si="42"/>
        <v/>
      </c>
      <c r="G227" t="str">
        <f>IFERROR(AVERAGEIFS(XPoint!$H$5:$H$100,XPoint!$A$5:$A$100,"&gt;="&amp;Predictions!A226, XPoint!$A$5:$A$100,"&lt;"&amp;Predictions!A227), "")</f>
        <v/>
      </c>
      <c r="H227" t="str">
        <f t="shared" si="43"/>
        <v/>
      </c>
      <c r="J227" s="8">
        <f t="shared" si="35"/>
        <v>6.8528166012606233</v>
      </c>
      <c r="K227" t="str">
        <f t="shared" si="36"/>
        <v/>
      </c>
      <c r="M227" s="8">
        <f t="shared" si="37"/>
        <v>4.9770226795925154</v>
      </c>
      <c r="N227" t="str">
        <f t="shared" si="38"/>
        <v/>
      </c>
      <c r="P227" s="8">
        <f t="shared" si="44"/>
        <v>1.0861794150579691</v>
      </c>
      <c r="Q227" t="str">
        <f t="shared" si="45"/>
        <v/>
      </c>
    </row>
    <row r="228" spans="1:17">
      <c r="A228" s="1">
        <f t="shared" si="39"/>
        <v>35674.5</v>
      </c>
      <c r="B228">
        <f t="shared" si="40"/>
        <v>17.666666666666686</v>
      </c>
      <c r="C228">
        <f>IFERROR(AVERAGEIFS('Hard Drives'!$I$5:$I$355,'Hard Drives'!$A$5:$A$355,"&gt;="&amp;Predictions!A227,'Hard Drives'!$A$5:$A$355,"&lt;"&amp;Predictions!A228), "")</f>
        <v>6.7791300464580893</v>
      </c>
      <c r="D228">
        <f t="shared" si="41"/>
        <v>0.82775472734301103</v>
      </c>
      <c r="E228" t="str">
        <f>IFERROR(AVERAGEIFS(SSDs!$H$5:$H$100,SSDs!$A$5:$A$100,"&gt;="&amp;Predictions!A227, SSDs!$A$5:$A$100,"&lt;"&amp;Predictions!A228), "")</f>
        <v/>
      </c>
      <c r="F228" t="str">
        <f t="shared" si="42"/>
        <v/>
      </c>
      <c r="G228" t="str">
        <f>IFERROR(AVERAGEIFS(XPoint!$H$5:$H$100,XPoint!$A$5:$A$100,"&gt;="&amp;Predictions!A227, XPoint!$A$5:$A$100,"&lt;"&amp;Predictions!A228), "")</f>
        <v/>
      </c>
      <c r="H228" t="str">
        <f t="shared" si="43"/>
        <v/>
      </c>
      <c r="J228" s="8">
        <f t="shared" si="35"/>
        <v>6.8809397435548014</v>
      </c>
      <c r="K228">
        <f t="shared" si="36"/>
        <v>1.0365214422924282E-2</v>
      </c>
      <c r="M228" s="8">
        <f t="shared" si="37"/>
        <v>5.001118181985321</v>
      </c>
      <c r="N228" t="str">
        <f t="shared" si="38"/>
        <v/>
      </c>
      <c r="P228" s="8">
        <f t="shared" si="44"/>
        <v>1.0861794150584436</v>
      </c>
      <c r="Q228" t="str">
        <f t="shared" si="45"/>
        <v/>
      </c>
    </row>
    <row r="229" spans="1:17">
      <c r="A229" s="1">
        <f t="shared" si="39"/>
        <v>35704.9375</v>
      </c>
      <c r="B229">
        <f t="shared" si="40"/>
        <v>17.750000000000018</v>
      </c>
      <c r="C229">
        <f>IFERROR(AVERAGEIFS('Hard Drives'!$I$5:$I$355,'Hard Drives'!$A$5:$A$355,"&gt;="&amp;Predictions!A228,'Hard Drives'!$A$5:$A$355,"&lt;"&amp;Predictions!A229), "")</f>
        <v>6.8649423566468659</v>
      </c>
      <c r="D229">
        <f t="shared" si="41"/>
        <v>0.67897263772373329</v>
      </c>
      <c r="E229" t="str">
        <f>IFERROR(AVERAGEIFS(SSDs!$H$5:$H$100,SSDs!$A$5:$A$100,"&gt;="&amp;Predictions!A228, SSDs!$A$5:$A$100,"&lt;"&amp;Predictions!A229), "")</f>
        <v/>
      </c>
      <c r="F229" t="str">
        <f t="shared" si="42"/>
        <v/>
      </c>
      <c r="G229" t="str">
        <f>IFERROR(AVERAGEIFS(XPoint!$H$5:$H$100,XPoint!$A$5:$A$100,"&gt;="&amp;Predictions!A228, XPoint!$A$5:$A$100,"&lt;"&amp;Predictions!A229), "")</f>
        <v/>
      </c>
      <c r="H229" t="str">
        <f t="shared" si="43"/>
        <v/>
      </c>
      <c r="J229" s="8">
        <f t="shared" si="35"/>
        <v>6.9090275505038878</v>
      </c>
      <c r="K229">
        <f t="shared" si="36"/>
        <v>1.9435043174112032E-3</v>
      </c>
      <c r="M229" s="8">
        <f t="shared" si="37"/>
        <v>5.0252825547545772</v>
      </c>
      <c r="N229" t="str">
        <f t="shared" si="38"/>
        <v/>
      </c>
      <c r="P229" s="8">
        <f t="shared" si="44"/>
        <v>1.0861794150589785</v>
      </c>
      <c r="Q229" t="str">
        <f t="shared" si="45"/>
        <v/>
      </c>
    </row>
    <row r="230" spans="1:17">
      <c r="A230" s="1">
        <f t="shared" si="39"/>
        <v>35735.375</v>
      </c>
      <c r="B230">
        <f t="shared" si="40"/>
        <v>17.83333333333335</v>
      </c>
      <c r="C230" t="str">
        <f>IFERROR(AVERAGEIFS('Hard Drives'!$I$5:$I$355,'Hard Drives'!$A$5:$A$355,"&gt;="&amp;Predictions!A229,'Hard Drives'!$A$5:$A$355,"&lt;"&amp;Predictions!A230), "")</f>
        <v/>
      </c>
      <c r="D230" t="str">
        <f t="shared" si="41"/>
        <v/>
      </c>
      <c r="E230" t="str">
        <f>IFERROR(AVERAGEIFS(SSDs!$H$5:$H$100,SSDs!$A$5:$A$100,"&gt;="&amp;Predictions!A229, SSDs!$A$5:$A$100,"&lt;"&amp;Predictions!A230), "")</f>
        <v/>
      </c>
      <c r="F230" t="str">
        <f t="shared" si="42"/>
        <v/>
      </c>
      <c r="G230" t="str">
        <f>IFERROR(AVERAGEIFS(XPoint!$H$5:$H$100,XPoint!$A$5:$A$100,"&gt;="&amp;Predictions!A229, XPoint!$A$5:$A$100,"&lt;"&amp;Predictions!A230), "")</f>
        <v/>
      </c>
      <c r="H230" t="str">
        <f t="shared" si="43"/>
        <v/>
      </c>
      <c r="J230" s="8">
        <f t="shared" si="35"/>
        <v>6.9370776922896331</v>
      </c>
      <c r="K230" t="str">
        <f t="shared" si="36"/>
        <v/>
      </c>
      <c r="M230" s="8">
        <f t="shared" si="37"/>
        <v>5.0495142310827159</v>
      </c>
      <c r="N230" t="str">
        <f t="shared" si="38"/>
        <v/>
      </c>
      <c r="P230" s="8">
        <f t="shared" si="44"/>
        <v>1.0861794150595809</v>
      </c>
      <c r="Q230" t="str">
        <f t="shared" si="45"/>
        <v/>
      </c>
    </row>
    <row r="231" spans="1:17">
      <c r="A231" s="1">
        <f t="shared" si="39"/>
        <v>35765.8125</v>
      </c>
      <c r="B231">
        <f t="shared" si="40"/>
        <v>17.916666666666682</v>
      </c>
      <c r="C231">
        <f>IFERROR(AVERAGEIFS('Hard Drives'!$I$5:$I$355,'Hard Drives'!$A$5:$A$355,"&gt;="&amp;Predictions!A230,'Hard Drives'!$A$5:$A$355,"&lt;"&amp;Predictions!A231), "")</f>
        <v>6.9314837709713109</v>
      </c>
      <c r="D231">
        <f t="shared" si="41"/>
        <v>0.5737404182554221</v>
      </c>
      <c r="E231" t="str">
        <f>IFERROR(AVERAGEIFS(SSDs!$H$5:$H$100,SSDs!$A$5:$A$100,"&gt;="&amp;Predictions!A230, SSDs!$A$5:$A$100,"&lt;"&amp;Predictions!A231), "")</f>
        <v/>
      </c>
      <c r="F231" t="str">
        <f t="shared" si="42"/>
        <v/>
      </c>
      <c r="G231" t="str">
        <f>IFERROR(AVERAGEIFS(XPoint!$H$5:$H$100,XPoint!$A$5:$A$100,"&gt;="&amp;Predictions!A230, XPoint!$A$5:$A$100,"&lt;"&amp;Predictions!A231), "")</f>
        <v/>
      </c>
      <c r="H231" t="str">
        <f t="shared" si="43"/>
        <v/>
      </c>
      <c r="J231" s="8">
        <f t="shared" si="35"/>
        <v>6.9650878621324157</v>
      </c>
      <c r="K231">
        <f t="shared" si="36"/>
        <v>1.1292349427638453E-3</v>
      </c>
      <c r="M231" s="8">
        <f t="shared" si="37"/>
        <v>5.0738116316498605</v>
      </c>
      <c r="N231" t="str">
        <f t="shared" si="38"/>
        <v/>
      </c>
      <c r="P231" s="8">
        <f t="shared" si="44"/>
        <v>1.0861794150602595</v>
      </c>
      <c r="Q231" t="str">
        <f t="shared" si="45"/>
        <v/>
      </c>
    </row>
    <row r="232" spans="1:17">
      <c r="A232" s="1">
        <f t="shared" si="39"/>
        <v>35796.25</v>
      </c>
      <c r="B232">
        <f t="shared" si="40"/>
        <v>18.000000000000014</v>
      </c>
      <c r="C232">
        <f>IFERROR(AVERAGEIFS('Hard Drives'!$I$5:$I$355,'Hard Drives'!$A$5:$A$355,"&gt;="&amp;Predictions!A231,'Hard Drives'!$A$5:$A$355,"&lt;"&amp;Predictions!A232), "")</f>
        <v>6.91973634574539</v>
      </c>
      <c r="D232">
        <f t="shared" si="41"/>
        <v>0.59167474851413804</v>
      </c>
      <c r="E232" t="str">
        <f>IFERROR(AVERAGEIFS(SSDs!$H$5:$H$100,SSDs!$A$5:$A$100,"&gt;="&amp;Predictions!A231, SSDs!$A$5:$A$100,"&lt;"&amp;Predictions!A232), "")</f>
        <v/>
      </c>
      <c r="F232" t="str">
        <f t="shared" si="42"/>
        <v/>
      </c>
      <c r="G232" t="str">
        <f>IFERROR(AVERAGEIFS(XPoint!$H$5:$H$100,XPoint!$A$5:$A$100,"&gt;="&amp;Predictions!A231, XPoint!$A$5:$A$100,"&lt;"&amp;Predictions!A232), "")</f>
        <v/>
      </c>
      <c r="H232" t="str">
        <f t="shared" si="43"/>
        <v/>
      </c>
      <c r="J232" s="8">
        <f t="shared" si="35"/>
        <v>6.9930557768177311</v>
      </c>
      <c r="K232">
        <f t="shared" si="36"/>
        <v>5.3757389727717726E-3</v>
      </c>
      <c r="M232" s="8">
        <f t="shared" si="37"/>
        <v>5.0981731650484061</v>
      </c>
      <c r="N232" t="str">
        <f t="shared" si="38"/>
        <v/>
      </c>
      <c r="P232" s="8">
        <f t="shared" si="44"/>
        <v>1.0861794150610242</v>
      </c>
      <c r="Q232" t="str">
        <f t="shared" si="45"/>
        <v/>
      </c>
    </row>
    <row r="233" spans="1:17">
      <c r="A233" s="1">
        <f t="shared" si="39"/>
        <v>35826.6875</v>
      </c>
      <c r="B233">
        <f t="shared" si="40"/>
        <v>18.083333333333346</v>
      </c>
      <c r="C233">
        <f>IFERROR(AVERAGEIFS('Hard Drives'!$I$5:$I$355,'Hard Drives'!$A$5:$A$355,"&gt;="&amp;Predictions!A232,'Hard Drives'!$A$5:$A$355,"&lt;"&amp;Predictions!A233), "")</f>
        <v>6.9549899723579633</v>
      </c>
      <c r="D233">
        <f t="shared" si="41"/>
        <v>0.53868310756075843</v>
      </c>
      <c r="E233" t="str">
        <f>IFERROR(AVERAGEIFS(SSDs!$H$5:$H$100,SSDs!$A$5:$A$100,"&gt;="&amp;Predictions!A232, SSDs!$A$5:$A$100,"&lt;"&amp;Predictions!A233), "")</f>
        <v/>
      </c>
      <c r="F233" t="str">
        <f t="shared" si="42"/>
        <v/>
      </c>
      <c r="G233" t="str">
        <f>IFERROR(AVERAGEIFS(XPoint!$H$5:$H$100,XPoint!$A$5:$A$100,"&gt;="&amp;Predictions!A232, XPoint!$A$5:$A$100,"&lt;"&amp;Predictions!A233), "")</f>
        <v/>
      </c>
      <c r="H233" t="str">
        <f t="shared" si="43"/>
        <v/>
      </c>
      <c r="J233" s="8">
        <f t="shared" si="35"/>
        <v>7.0209791772050973</v>
      </c>
      <c r="K233">
        <f t="shared" si="36"/>
        <v>4.3545751563570127E-3</v>
      </c>
      <c r="M233" s="8">
        <f t="shared" si="37"/>
        <v>5.122597228202169</v>
      </c>
      <c r="N233" t="str">
        <f t="shared" si="38"/>
        <v/>
      </c>
      <c r="P233" s="8">
        <f t="shared" si="44"/>
        <v>1.0861794150618858</v>
      </c>
      <c r="Q233" t="str">
        <f t="shared" si="45"/>
        <v/>
      </c>
    </row>
    <row r="234" spans="1:17">
      <c r="A234" s="1">
        <f t="shared" si="39"/>
        <v>35857.125</v>
      </c>
      <c r="B234">
        <f t="shared" si="40"/>
        <v>18.166666666666679</v>
      </c>
      <c r="C234">
        <f>IFERROR(AVERAGEIFS('Hard Drives'!$I$5:$I$355,'Hard Drives'!$A$5:$A$355,"&gt;="&amp;Predictions!A233,'Hard Drives'!$A$5:$A$355,"&lt;"&amp;Predictions!A234), "")</f>
        <v>7.0141786481868422</v>
      </c>
      <c r="D234">
        <f t="shared" si="41"/>
        <v>0.45530330892780468</v>
      </c>
      <c r="E234" t="str">
        <f>IFERROR(AVERAGEIFS(SSDs!$H$5:$H$100,SSDs!$A$5:$A$100,"&gt;="&amp;Predictions!A233, SSDs!$A$5:$A$100,"&lt;"&amp;Predictions!A234), "")</f>
        <v/>
      </c>
      <c r="F234" t="str">
        <f t="shared" si="42"/>
        <v/>
      </c>
      <c r="G234" t="str">
        <f>IFERROR(AVERAGEIFS(XPoint!$H$5:$H$100,XPoint!$A$5:$A$100,"&gt;="&amp;Predictions!A233, XPoint!$A$5:$A$100,"&lt;"&amp;Predictions!A234), "")</f>
        <v/>
      </c>
      <c r="H234" t="str">
        <f t="shared" si="43"/>
        <v/>
      </c>
      <c r="J234" s="8">
        <f t="shared" si="35"/>
        <v>7.0488558287193017</v>
      </c>
      <c r="K234">
        <f t="shared" si="36"/>
        <v>1.2025068496807879E-3</v>
      </c>
      <c r="M234" s="8">
        <f t="shared" si="37"/>
        <v>5.1470822067898556</v>
      </c>
      <c r="N234" t="str">
        <f t="shared" si="38"/>
        <v/>
      </c>
      <c r="P234" s="8">
        <f t="shared" si="44"/>
        <v>1.0861794150628563</v>
      </c>
      <c r="Q234" t="str">
        <f t="shared" si="45"/>
        <v/>
      </c>
    </row>
    <row r="235" spans="1:17">
      <c r="A235" s="1">
        <f t="shared" si="39"/>
        <v>35887.5625</v>
      </c>
      <c r="B235">
        <f t="shared" si="40"/>
        <v>18.250000000000011</v>
      </c>
      <c r="C235">
        <f>IFERROR(AVERAGEIFS('Hard Drives'!$I$5:$I$355,'Hard Drives'!$A$5:$A$355,"&gt;="&amp;Predictions!A234,'Hard Drives'!$A$5:$A$355,"&lt;"&amp;Predictions!A235), "")</f>
        <v>7.0292022170000417</v>
      </c>
      <c r="D235">
        <f t="shared" si="41"/>
        <v>0.43525435983702432</v>
      </c>
      <c r="E235" t="str">
        <f>IFERROR(AVERAGEIFS(SSDs!$H$5:$H$100,SSDs!$A$5:$A$100,"&gt;="&amp;Predictions!A234, SSDs!$A$5:$A$100,"&lt;"&amp;Predictions!A235), "")</f>
        <v/>
      </c>
      <c r="F235" t="str">
        <f t="shared" si="42"/>
        <v/>
      </c>
      <c r="G235" t="str">
        <f>IFERROR(AVERAGEIFS(XPoint!$H$5:$H$100,XPoint!$A$5:$A$100,"&gt;="&amp;Predictions!A234, XPoint!$A$5:$A$100,"&lt;"&amp;Predictions!A235), "")</f>
        <v/>
      </c>
      <c r="H235" t="str">
        <f t="shared" si="43"/>
        <v/>
      </c>
      <c r="J235" s="8">
        <f t="shared" si="35"/>
        <v>7.0766835218239468</v>
      </c>
      <c r="K235">
        <f t="shared" si="36"/>
        <v>2.2544743077805951E-3</v>
      </c>
      <c r="M235" s="8">
        <f t="shared" si="37"/>
        <v>5.1716264756726567</v>
      </c>
      <c r="N235" t="str">
        <f t="shared" si="38"/>
        <v/>
      </c>
      <c r="P235" s="8">
        <f t="shared" si="44"/>
        <v>1.0861794150639499</v>
      </c>
      <c r="Q235" t="str">
        <f t="shared" si="45"/>
        <v/>
      </c>
    </row>
    <row r="236" spans="1:17">
      <c r="A236" s="1">
        <f t="shared" si="39"/>
        <v>35918</v>
      </c>
      <c r="B236">
        <f t="shared" si="40"/>
        <v>18.333333333333343</v>
      </c>
      <c r="C236">
        <f>IFERROR(AVERAGEIFS('Hard Drives'!$I$5:$I$355,'Hard Drives'!$A$5:$A$355,"&gt;="&amp;Predictions!A235,'Hard Drives'!$A$5:$A$355,"&lt;"&amp;Predictions!A236), "")</f>
        <v>7.0676865710575303</v>
      </c>
      <c r="D236">
        <f t="shared" si="41"/>
        <v>0.38595621613703385</v>
      </c>
      <c r="E236" t="str">
        <f>IFERROR(AVERAGEIFS(SSDs!$H$5:$H$100,SSDs!$A$5:$A$100,"&gt;="&amp;Predictions!A235, SSDs!$A$5:$A$100,"&lt;"&amp;Predictions!A236), "")</f>
        <v/>
      </c>
      <c r="F236" t="str">
        <f t="shared" si="42"/>
        <v/>
      </c>
      <c r="G236" t="str">
        <f>IFERROR(AVERAGEIFS(XPoint!$H$5:$H$100,XPoint!$A$5:$A$100,"&gt;="&amp;Predictions!A235, XPoint!$A$5:$A$100,"&lt;"&amp;Predictions!A236), "")</f>
        <v/>
      </c>
      <c r="H236" t="str">
        <f t="shared" si="43"/>
        <v/>
      </c>
      <c r="J236" s="8">
        <f t="shared" si="35"/>
        <v>7.1044600724772549</v>
      </c>
      <c r="K236">
        <f t="shared" si="36"/>
        <v>1.3522904066664853E-3</v>
      </c>
      <c r="M236" s="8">
        <f t="shared" si="37"/>
        <v>5.1962283993256548</v>
      </c>
      <c r="N236" t="str">
        <f t="shared" si="38"/>
        <v/>
      </c>
      <c r="P236" s="8">
        <f t="shared" si="44"/>
        <v>1.0861794150651818</v>
      </c>
      <c r="Q236" t="str">
        <f t="shared" si="45"/>
        <v/>
      </c>
    </row>
    <row r="237" spans="1:17">
      <c r="A237" s="1">
        <f t="shared" si="39"/>
        <v>35948.4375</v>
      </c>
      <c r="B237">
        <f t="shared" si="40"/>
        <v>18.416666666666675</v>
      </c>
      <c r="C237">
        <f>IFERROR(AVERAGEIFS('Hard Drives'!$I$5:$I$355,'Hard Drives'!$A$5:$A$355,"&gt;="&amp;Predictions!A236,'Hard Drives'!$A$5:$A$355,"&lt;"&amp;Predictions!A237), "")</f>
        <v>7.0882207361991174</v>
      </c>
      <c r="D237">
        <f t="shared" si="41"/>
        <v>0.36086401407055579</v>
      </c>
      <c r="E237">
        <f>IFERROR(AVERAGEIFS(SSDs!$H$5:$H$100,SSDs!$A$5:$A$100,"&gt;="&amp;Predictions!A236, SSDs!$A$5:$A$100,"&lt;"&amp;Predictions!A237), "")</f>
        <v>5.2111248842245832</v>
      </c>
      <c r="F237">
        <f t="shared" si="42"/>
        <v>7.9781542952534998</v>
      </c>
      <c r="G237" t="str">
        <f>IFERROR(AVERAGEIFS(XPoint!$H$5:$H$100,XPoint!$A$5:$A$100,"&gt;="&amp;Predictions!A236, XPoint!$A$5:$A$100,"&lt;"&amp;Predictions!A237), "")</f>
        <v/>
      </c>
      <c r="H237" t="str">
        <f t="shared" si="43"/>
        <v/>
      </c>
      <c r="J237" s="8">
        <f t="shared" si="35"/>
        <v>7.132183322570123</v>
      </c>
      <c r="K237">
        <f t="shared" si="36"/>
        <v>1.932709000428126E-3</v>
      </c>
      <c r="M237" s="8">
        <f t="shared" si="37"/>
        <v>5.2208863322729098</v>
      </c>
      <c r="N237">
        <f t="shared" si="38"/>
        <v>9.5285868000178617E-5</v>
      </c>
      <c r="P237" s="8">
        <f t="shared" si="44"/>
        <v>1.0861794150665698</v>
      </c>
      <c r="Q237" t="str">
        <f t="shared" si="45"/>
        <v/>
      </c>
    </row>
    <row r="238" spans="1:17">
      <c r="A238" s="1">
        <f t="shared" si="39"/>
        <v>35978.875</v>
      </c>
      <c r="B238">
        <f t="shared" si="40"/>
        <v>18.500000000000007</v>
      </c>
      <c r="C238">
        <f>IFERROR(AVERAGEIFS('Hard Drives'!$I$5:$I$355,'Hard Drives'!$A$5:$A$355,"&gt;="&amp;Predictions!A237,'Hard Drives'!$A$5:$A$355,"&lt;"&amp;Predictions!A238), "")</f>
        <v>7.1460112781784888</v>
      </c>
      <c r="D238">
        <f t="shared" si="41"/>
        <v>0.29477194057471173</v>
      </c>
      <c r="E238" t="str">
        <f>IFERROR(AVERAGEIFS(SSDs!$H$5:$H$100,SSDs!$A$5:$A$100,"&gt;="&amp;Predictions!A237, SSDs!$A$5:$A$100,"&lt;"&amp;Predictions!A238), "")</f>
        <v/>
      </c>
      <c r="F238" t="str">
        <f t="shared" si="42"/>
        <v/>
      </c>
      <c r="G238" t="str">
        <f>IFERROR(AVERAGEIFS(XPoint!$H$5:$H$100,XPoint!$A$5:$A$100,"&gt;="&amp;Predictions!A237, XPoint!$A$5:$A$100,"&lt;"&amp;Predictions!A238), "")</f>
        <v/>
      </c>
      <c r="H238" t="str">
        <f t="shared" si="43"/>
        <v/>
      </c>
      <c r="J238" s="8">
        <f t="shared" si="35"/>
        <v>7.1598511403464231</v>
      </c>
      <c r="K238">
        <f t="shared" si="36"/>
        <v>1.9154178482741949E-4</v>
      </c>
      <c r="M238" s="8">
        <f t="shared" si="37"/>
        <v>5.2455986195258912</v>
      </c>
      <c r="N238" t="str">
        <f t="shared" si="38"/>
        <v/>
      </c>
      <c r="P238" s="8">
        <f t="shared" si="44"/>
        <v>1.0861794150681334</v>
      </c>
      <c r="Q238" t="str">
        <f t="shared" si="45"/>
        <v/>
      </c>
    </row>
    <row r="239" spans="1:17">
      <c r="A239" s="1">
        <f t="shared" si="39"/>
        <v>36009.3125</v>
      </c>
      <c r="B239">
        <f t="shared" si="40"/>
        <v>18.583333333333339</v>
      </c>
      <c r="C239">
        <f>IFERROR(AVERAGEIFS('Hard Drives'!$I$5:$I$355,'Hard Drives'!$A$5:$A$355,"&gt;="&amp;Predictions!A238,'Hard Drives'!$A$5:$A$355,"&lt;"&amp;Predictions!A239), "")</f>
        <v>7.1752769701679586</v>
      </c>
      <c r="D239">
        <f t="shared" si="41"/>
        <v>0.26385003329122642</v>
      </c>
      <c r="E239" t="str">
        <f>IFERROR(AVERAGEIFS(SSDs!$H$5:$H$100,SSDs!$A$5:$A$100,"&gt;="&amp;Predictions!A238, SSDs!$A$5:$A$100,"&lt;"&amp;Predictions!A239), "")</f>
        <v/>
      </c>
      <c r="F239" t="str">
        <f t="shared" si="42"/>
        <v/>
      </c>
      <c r="G239" t="str">
        <f>IFERROR(AVERAGEIFS(XPoint!$H$5:$H$100,XPoint!$A$5:$A$100,"&gt;="&amp;Predictions!A238, XPoint!$A$5:$A$100,"&lt;"&amp;Predictions!A239), "")</f>
        <v/>
      </c>
      <c r="H239" t="str">
        <f t="shared" si="43"/>
        <v/>
      </c>
      <c r="J239" s="8">
        <f t="shared" si="35"/>
        <v>7.1874614208055547</v>
      </c>
      <c r="K239">
        <f t="shared" si="36"/>
        <v>1.4846083734001601E-4</v>
      </c>
      <c r="M239" s="8">
        <f t="shared" si="37"/>
        <v>5.2703635970250646</v>
      </c>
      <c r="N239" t="str">
        <f t="shared" si="38"/>
        <v/>
      </c>
      <c r="P239" s="8">
        <f t="shared" si="44"/>
        <v>1.0861794150698951</v>
      </c>
      <c r="Q239" t="str">
        <f t="shared" si="45"/>
        <v/>
      </c>
    </row>
    <row r="240" spans="1:17">
      <c r="A240" s="1">
        <f t="shared" si="39"/>
        <v>36039.75</v>
      </c>
      <c r="B240">
        <f t="shared" si="40"/>
        <v>18.666666666666671</v>
      </c>
      <c r="C240">
        <f>IFERROR(AVERAGEIFS('Hard Drives'!$I$5:$I$355,'Hard Drives'!$A$5:$A$355,"&gt;="&amp;Predictions!A239,'Hard Drives'!$A$5:$A$355,"&lt;"&amp;Predictions!A240), "")</f>
        <v>7.2174275536343488</v>
      </c>
      <c r="D240">
        <f t="shared" si="41"/>
        <v>0.22232428547745178</v>
      </c>
      <c r="E240" t="str">
        <f>IFERROR(AVERAGEIFS(SSDs!$H$5:$H$100,SSDs!$A$5:$A$100,"&gt;="&amp;Predictions!A239, SSDs!$A$5:$A$100,"&lt;"&amp;Predictions!A240), "")</f>
        <v/>
      </c>
      <c r="F240" t="str">
        <f t="shared" si="42"/>
        <v/>
      </c>
      <c r="G240" t="str">
        <f>IFERROR(AVERAGEIFS(XPoint!$H$5:$H$100,XPoint!$A$5:$A$100,"&gt;="&amp;Predictions!A239, XPoint!$A$5:$A$100,"&lt;"&amp;Predictions!A240), "")</f>
        <v/>
      </c>
      <c r="H240" t="str">
        <f t="shared" si="43"/>
        <v/>
      </c>
      <c r="J240" s="8">
        <f t="shared" si="35"/>
        <v>7.2150120860872917</v>
      </c>
      <c r="K240">
        <f t="shared" si="36"/>
        <v>5.8344834708861703E-6</v>
      </c>
      <c r="M240" s="8">
        <f t="shared" si="37"/>
        <v>5.2951795920843843</v>
      </c>
      <c r="N240" t="str">
        <f t="shared" si="38"/>
        <v/>
      </c>
      <c r="P240" s="8">
        <f t="shared" si="44"/>
        <v>1.08617941507188</v>
      </c>
      <c r="Q240" t="str">
        <f t="shared" si="45"/>
        <v/>
      </c>
    </row>
    <row r="241" spans="1:17">
      <c r="A241" s="1">
        <f t="shared" si="39"/>
        <v>36070.1875</v>
      </c>
      <c r="B241">
        <f t="shared" si="40"/>
        <v>18.750000000000004</v>
      </c>
      <c r="C241">
        <f>IFERROR(AVERAGEIFS('Hard Drives'!$I$5:$I$355,'Hard Drives'!$A$5:$A$355,"&gt;="&amp;Predictions!A240,'Hard Drives'!$A$5:$A$355,"&lt;"&amp;Predictions!A241), "")</f>
        <v>7.2584110217688789</v>
      </c>
      <c r="D241">
        <f t="shared" si="41"/>
        <v>0.18535547355981716</v>
      </c>
      <c r="E241" t="str">
        <f>IFERROR(AVERAGEIFS(SSDs!$H$5:$H$100,SSDs!$A$5:$A$100,"&gt;="&amp;Predictions!A240, SSDs!$A$5:$A$100,"&lt;"&amp;Predictions!A241), "")</f>
        <v/>
      </c>
      <c r="F241" t="str">
        <f t="shared" si="42"/>
        <v/>
      </c>
      <c r="G241" t="str">
        <f>IFERROR(AVERAGEIFS(XPoint!$H$5:$H$100,XPoint!$A$5:$A$100,"&gt;="&amp;Predictions!A240, XPoint!$A$5:$A$100,"&lt;"&amp;Predictions!A241), "")</f>
        <v/>
      </c>
      <c r="H241" t="str">
        <f t="shared" si="43"/>
        <v/>
      </c>
      <c r="J241" s="8">
        <f t="shared" si="35"/>
        <v>7.2425010858389491</v>
      </c>
      <c r="K241">
        <f t="shared" si="36"/>
        <v>2.5312606129446901E-4</v>
      </c>
      <c r="M241" s="8">
        <f t="shared" si="37"/>
        <v>5.3200449238384246</v>
      </c>
      <c r="N241" t="str">
        <f t="shared" si="38"/>
        <v/>
      </c>
      <c r="P241" s="8">
        <f t="shared" si="44"/>
        <v>1.086179415074116</v>
      </c>
      <c r="Q241" t="str">
        <f t="shared" si="45"/>
        <v/>
      </c>
    </row>
    <row r="242" spans="1:17">
      <c r="A242" s="1">
        <f t="shared" si="39"/>
        <v>36100.625</v>
      </c>
      <c r="B242">
        <f t="shared" si="40"/>
        <v>18.833333333333336</v>
      </c>
      <c r="C242" t="str">
        <f>IFERROR(AVERAGEIFS('Hard Drives'!$I$5:$I$355,'Hard Drives'!$A$5:$A$355,"&gt;="&amp;Predictions!A241,'Hard Drives'!$A$5:$A$355,"&lt;"&amp;Predictions!A242), "")</f>
        <v/>
      </c>
      <c r="D242" t="str">
        <f t="shared" si="41"/>
        <v/>
      </c>
      <c r="E242" t="str">
        <f>IFERROR(AVERAGEIFS(SSDs!$H$5:$H$100,SSDs!$A$5:$A$100,"&gt;="&amp;Predictions!A241, SSDs!$A$5:$A$100,"&lt;"&amp;Predictions!A242), "")</f>
        <v/>
      </c>
      <c r="F242" t="str">
        <f t="shared" si="42"/>
        <v/>
      </c>
      <c r="G242" t="str">
        <f>IFERROR(AVERAGEIFS(XPoint!$H$5:$H$100,XPoint!$A$5:$A$100,"&gt;="&amp;Predictions!A241, XPoint!$A$5:$A$100,"&lt;"&amp;Predictions!A242), "")</f>
        <v/>
      </c>
      <c r="H242" t="str">
        <f t="shared" si="43"/>
        <v/>
      </c>
      <c r="J242" s="8">
        <f t="shared" si="35"/>
        <v>7.2699263975649311</v>
      </c>
      <c r="K242" t="str">
        <f t="shared" si="36"/>
        <v/>
      </c>
      <c r="M242" s="8">
        <f t="shared" si="37"/>
        <v>5.3449579036919364</v>
      </c>
      <c r="N242" t="str">
        <f t="shared" si="38"/>
        <v/>
      </c>
      <c r="P242" s="8">
        <f t="shared" si="44"/>
        <v>1.0861794150766353</v>
      </c>
      <c r="Q242" t="str">
        <f t="shared" si="45"/>
        <v/>
      </c>
    </row>
    <row r="243" spans="1:17">
      <c r="A243" s="1">
        <f t="shared" si="39"/>
        <v>36131.0625</v>
      </c>
      <c r="B243">
        <f t="shared" si="40"/>
        <v>18.916666666666668</v>
      </c>
      <c r="C243" t="str">
        <f>IFERROR(AVERAGEIFS('Hard Drives'!$I$5:$I$355,'Hard Drives'!$A$5:$A$355,"&gt;="&amp;Predictions!A242,'Hard Drives'!$A$5:$A$355,"&lt;"&amp;Predictions!A243), "")</f>
        <v/>
      </c>
      <c r="D243" t="str">
        <f t="shared" si="41"/>
        <v/>
      </c>
      <c r="E243" t="str">
        <f>IFERROR(AVERAGEIFS(SSDs!$H$5:$H$100,SSDs!$A$5:$A$100,"&gt;="&amp;Predictions!A242, SSDs!$A$5:$A$100,"&lt;"&amp;Predictions!A243), "")</f>
        <v/>
      </c>
      <c r="F243" t="str">
        <f t="shared" si="42"/>
        <v/>
      </c>
      <c r="G243" t="str">
        <f>IFERROR(AVERAGEIFS(XPoint!$H$5:$H$100,XPoint!$A$5:$A$100,"&gt;="&amp;Predictions!A242, XPoint!$A$5:$A$100,"&lt;"&amp;Predictions!A243), "")</f>
        <v/>
      </c>
      <c r="H243" t="str">
        <f t="shared" si="43"/>
        <v/>
      </c>
      <c r="J243" s="8">
        <f t="shared" si="35"/>
        <v>7.2972860269587301</v>
      </c>
      <c r="K243" t="str">
        <f t="shared" si="36"/>
        <v/>
      </c>
      <c r="M243" s="8">
        <f t="shared" si="37"/>
        <v>5.3699168357715568</v>
      </c>
      <c r="N243" t="str">
        <f t="shared" si="38"/>
        <v/>
      </c>
      <c r="P243" s="8">
        <f t="shared" si="44"/>
        <v>1.0861794150794737</v>
      </c>
      <c r="Q243" t="str">
        <f t="shared" si="45"/>
        <v/>
      </c>
    </row>
    <row r="244" spans="1:17">
      <c r="A244" s="1">
        <f t="shared" si="39"/>
        <v>36161.5</v>
      </c>
      <c r="B244">
        <f t="shared" si="40"/>
        <v>19</v>
      </c>
      <c r="C244" t="str">
        <f>IFERROR(AVERAGEIFS('Hard Drives'!$I$5:$I$355,'Hard Drives'!$A$5:$A$355,"&gt;="&amp;Predictions!A243,'Hard Drives'!$A$5:$A$355,"&lt;"&amp;Predictions!A244), "")</f>
        <v/>
      </c>
      <c r="D244" t="str">
        <f t="shared" si="41"/>
        <v/>
      </c>
      <c r="E244" t="str">
        <f>IFERROR(AVERAGEIFS(SSDs!$H$5:$H$100,SSDs!$A$5:$A$100,"&gt;="&amp;Predictions!A243, SSDs!$A$5:$A$100,"&lt;"&amp;Predictions!A244), "")</f>
        <v/>
      </c>
      <c r="F244" t="str">
        <f t="shared" si="42"/>
        <v/>
      </c>
      <c r="G244" t="str">
        <f>IFERROR(AVERAGEIFS(XPoint!$H$5:$H$100,XPoint!$A$5:$A$100,"&gt;="&amp;Predictions!A243, XPoint!$A$5:$A$100,"&lt;"&amp;Predictions!A244), "")</f>
        <v/>
      </c>
      <c r="H244" t="str">
        <f t="shared" si="43"/>
        <v/>
      </c>
      <c r="J244" s="8">
        <f t="shared" si="35"/>
        <v>7.324578008217455</v>
      </c>
      <c r="K244" t="str">
        <f t="shared" si="36"/>
        <v/>
      </c>
      <c r="M244" s="8">
        <f t="shared" si="37"/>
        <v>5.3949200173794365</v>
      </c>
      <c r="N244" t="str">
        <f t="shared" si="38"/>
        <v/>
      </c>
      <c r="P244" s="8">
        <f t="shared" si="44"/>
        <v>1.0861794150826714</v>
      </c>
      <c r="Q244" t="str">
        <f t="shared" si="45"/>
        <v/>
      </c>
    </row>
    <row r="245" spans="1:17">
      <c r="A245" s="1">
        <f t="shared" si="39"/>
        <v>36191.9375</v>
      </c>
      <c r="B245">
        <f t="shared" si="40"/>
        <v>19.083333333333332</v>
      </c>
      <c r="C245" t="str">
        <f>IFERROR(AVERAGEIFS('Hard Drives'!$I$5:$I$355,'Hard Drives'!$A$5:$A$355,"&gt;="&amp;Predictions!A244,'Hard Drives'!$A$5:$A$355,"&lt;"&amp;Predictions!A245), "")</f>
        <v/>
      </c>
      <c r="D245" t="str">
        <f t="shared" si="41"/>
        <v/>
      </c>
      <c r="E245" t="str">
        <f>IFERROR(AVERAGEIFS(SSDs!$H$5:$H$100,SSDs!$A$5:$A$100,"&gt;="&amp;Predictions!A244, SSDs!$A$5:$A$100,"&lt;"&amp;Predictions!A245), "")</f>
        <v/>
      </c>
      <c r="F245" t="str">
        <f t="shared" si="42"/>
        <v/>
      </c>
      <c r="G245" t="str">
        <f>IFERROR(AVERAGEIFS(XPoint!$H$5:$H$100,XPoint!$A$5:$A$100,"&gt;="&amp;Predictions!A244, XPoint!$A$5:$A$100,"&lt;"&amp;Predictions!A245), "")</f>
        <v/>
      </c>
      <c r="H245" t="str">
        <f t="shared" si="43"/>
        <v/>
      </c>
      <c r="J245" s="8">
        <f t="shared" si="35"/>
        <v>7.3518004043389968</v>
      </c>
      <c r="K245" t="str">
        <f t="shared" si="36"/>
        <v/>
      </c>
      <c r="M245" s="8">
        <f t="shared" si="37"/>
        <v>5.4199657394485392</v>
      </c>
      <c r="N245" t="str">
        <f t="shared" si="38"/>
        <v/>
      </c>
      <c r="P245" s="8">
        <f t="shared" si="44"/>
        <v>1.086179415086274</v>
      </c>
      <c r="Q245" t="str">
        <f t="shared" si="45"/>
        <v/>
      </c>
    </row>
    <row r="246" spans="1:17">
      <c r="A246" s="1">
        <f t="shared" si="39"/>
        <v>36222.375</v>
      </c>
      <c r="B246">
        <f t="shared" si="40"/>
        <v>19.166666666666664</v>
      </c>
      <c r="C246">
        <f>IFERROR(AVERAGEIFS('Hard Drives'!$I$5:$I$355,'Hard Drives'!$A$5:$A$355,"&gt;="&amp;Predictions!A245,'Hard Drives'!$A$5:$A$355,"&lt;"&amp;Predictions!A246), "")</f>
        <v>7.3731303320778423</v>
      </c>
      <c r="D246">
        <f t="shared" si="41"/>
        <v>9.9735946215347218E-2</v>
      </c>
      <c r="E246" t="str">
        <f>IFERROR(AVERAGEIFS(SSDs!$H$5:$H$100,SSDs!$A$5:$A$100,"&gt;="&amp;Predictions!A245, SSDs!$A$5:$A$100,"&lt;"&amp;Predictions!A246), "")</f>
        <v/>
      </c>
      <c r="F246" t="str">
        <f t="shared" si="42"/>
        <v/>
      </c>
      <c r="G246" t="str">
        <f>IFERROR(AVERAGEIFS(XPoint!$H$5:$H$100,XPoint!$A$5:$A$100,"&gt;="&amp;Predictions!A245, XPoint!$A$5:$A$100,"&lt;"&amp;Predictions!A246), "")</f>
        <v/>
      </c>
      <c r="H246" t="str">
        <f t="shared" si="43"/>
        <v/>
      </c>
      <c r="J246" s="8">
        <f t="shared" si="35"/>
        <v>7.3789513074019037</v>
      </c>
      <c r="K246">
        <f t="shared" si="36"/>
        <v>3.3883753723332304E-5</v>
      </c>
      <c r="M246" s="8">
        <f t="shared" si="37"/>
        <v>5.445052286999351</v>
      </c>
      <c r="N246" t="str">
        <f t="shared" si="38"/>
        <v/>
      </c>
      <c r="P246" s="8">
        <f t="shared" si="44"/>
        <v>1.0861794150903328</v>
      </c>
      <c r="Q246" t="str">
        <f t="shared" si="45"/>
        <v/>
      </c>
    </row>
    <row r="247" spans="1:17">
      <c r="A247" s="1">
        <f t="shared" si="39"/>
        <v>36252.8125</v>
      </c>
      <c r="B247">
        <f t="shared" si="40"/>
        <v>19.249999999999996</v>
      </c>
      <c r="C247">
        <f>IFERROR(AVERAGEIFS('Hard Drives'!$I$5:$I$355,'Hard Drives'!$A$5:$A$355,"&gt;="&amp;Predictions!A246,'Hard Drives'!$A$5:$A$355,"&lt;"&amp;Predictions!A247), "")</f>
        <v>7.4219809228527041</v>
      </c>
      <c r="D247">
        <f t="shared" si="41"/>
        <v>7.1267317818174594E-2</v>
      </c>
      <c r="E247" t="str">
        <f>IFERROR(AVERAGEIFS(SSDs!$H$5:$H$100,SSDs!$A$5:$A$100,"&gt;="&amp;Predictions!A246, SSDs!$A$5:$A$100,"&lt;"&amp;Predictions!A247), "")</f>
        <v/>
      </c>
      <c r="F247" t="str">
        <f t="shared" si="42"/>
        <v/>
      </c>
      <c r="G247" t="str">
        <f>IFERROR(AVERAGEIFS(XPoint!$H$5:$H$100,XPoint!$A$5:$A$100,"&gt;="&amp;Predictions!A246, XPoint!$A$5:$A$100,"&lt;"&amp;Predictions!A247), "")</f>
        <v/>
      </c>
      <c r="H247" t="str">
        <f t="shared" si="43"/>
        <v/>
      </c>
      <c r="J247" s="8">
        <f t="shared" si="35"/>
        <v>7.4060288388281172</v>
      </c>
      <c r="K247">
        <f t="shared" si="36"/>
        <v>2.5446898472747772E-4</v>
      </c>
      <c r="M247" s="8">
        <f t="shared" si="37"/>
        <v>5.4701779395977788</v>
      </c>
      <c r="N247" t="str">
        <f t="shared" si="38"/>
        <v/>
      </c>
      <c r="P247" s="8">
        <f t="shared" si="44"/>
        <v>1.0861794150949056</v>
      </c>
      <c r="Q247" t="str">
        <f t="shared" si="45"/>
        <v/>
      </c>
    </row>
    <row r="248" spans="1:17">
      <c r="A248" s="1">
        <f t="shared" si="39"/>
        <v>36283.25</v>
      </c>
      <c r="B248">
        <f t="shared" si="40"/>
        <v>19.333333333333329</v>
      </c>
      <c r="C248" t="str">
        <f>IFERROR(AVERAGEIFS('Hard Drives'!$I$5:$I$355,'Hard Drives'!$A$5:$A$355,"&gt;="&amp;Predictions!A247,'Hard Drives'!$A$5:$A$355,"&lt;"&amp;Predictions!A248), "")</f>
        <v/>
      </c>
      <c r="D248" t="str">
        <f t="shared" si="41"/>
        <v/>
      </c>
      <c r="E248" t="str">
        <f>IFERROR(AVERAGEIFS(SSDs!$H$5:$H$100,SSDs!$A$5:$A$100,"&gt;="&amp;Predictions!A247, SSDs!$A$5:$A$100,"&lt;"&amp;Predictions!A248), "")</f>
        <v/>
      </c>
      <c r="F248" t="str">
        <f t="shared" si="42"/>
        <v/>
      </c>
      <c r="G248" t="str">
        <f>IFERROR(AVERAGEIFS(XPoint!$H$5:$H$100,XPoint!$A$5:$A$100,"&gt;="&amp;Predictions!A247, XPoint!$A$5:$A$100,"&lt;"&amp;Predictions!A248), "")</f>
        <v/>
      </c>
      <c r="H248" t="str">
        <f t="shared" si="43"/>
        <v/>
      </c>
      <c r="J248" s="8">
        <f t="shared" si="35"/>
        <v>7.4330311496286958</v>
      </c>
      <c r="K248" t="str">
        <f t="shared" si="36"/>
        <v/>
      </c>
      <c r="M248" s="8">
        <f t="shared" si="37"/>
        <v>5.4953409718139561</v>
      </c>
      <c r="N248" t="str">
        <f t="shared" si="38"/>
        <v/>
      </c>
      <c r="P248" s="8">
        <f t="shared" si="44"/>
        <v>1.0861794151000574</v>
      </c>
      <c r="Q248" t="str">
        <f t="shared" si="45"/>
        <v/>
      </c>
    </row>
    <row r="249" spans="1:17">
      <c r="A249" s="1">
        <f t="shared" si="39"/>
        <v>36313.6875</v>
      </c>
      <c r="B249">
        <f t="shared" si="40"/>
        <v>19.416666666666661</v>
      </c>
      <c r="C249">
        <f>IFERROR(AVERAGEIFS('Hard Drives'!$I$5:$I$355,'Hard Drives'!$A$5:$A$355,"&gt;="&amp;Predictions!A248,'Hard Drives'!$A$5:$A$355,"&lt;"&amp;Predictions!A249), "")</f>
        <v>7.4732731303052136</v>
      </c>
      <c r="D249">
        <f t="shared" si="41"/>
        <v>4.6512335170189142E-2</v>
      </c>
      <c r="E249" t="str">
        <f>IFERROR(AVERAGEIFS(SSDs!$H$5:$H$100,SSDs!$A$5:$A$100,"&gt;="&amp;Predictions!A248, SSDs!$A$5:$A$100,"&lt;"&amp;Predictions!A249), "")</f>
        <v/>
      </c>
      <c r="F249" t="str">
        <f t="shared" si="42"/>
        <v/>
      </c>
      <c r="G249" t="str">
        <f>IFERROR(AVERAGEIFS(XPoint!$H$5:$H$100,XPoint!$A$5:$A$100,"&gt;="&amp;Predictions!A248, XPoint!$A$5:$A$100,"&lt;"&amp;Predictions!A249), "")</f>
        <v/>
      </c>
      <c r="H249" t="str">
        <f t="shared" si="43"/>
        <v/>
      </c>
      <c r="J249" s="8">
        <f t="shared" si="35"/>
        <v>7.4599564206326443</v>
      </c>
      <c r="K249">
        <f t="shared" si="36"/>
        <v>1.773347565034997E-4</v>
      </c>
      <c r="M249" s="8">
        <f t="shared" si="37"/>
        <v>5.5205396536817393</v>
      </c>
      <c r="N249" t="str">
        <f t="shared" si="38"/>
        <v/>
      </c>
      <c r="P249" s="8">
        <f t="shared" si="44"/>
        <v>1.0861794151058617</v>
      </c>
      <c r="Q249" t="str">
        <f t="shared" si="45"/>
        <v/>
      </c>
    </row>
    <row r="250" spans="1:17">
      <c r="A250" s="1">
        <f t="shared" si="39"/>
        <v>36344.125</v>
      </c>
      <c r="B250">
        <f t="shared" si="40"/>
        <v>19.499999999999993</v>
      </c>
      <c r="C250" t="str">
        <f>IFERROR(AVERAGEIFS('Hard Drives'!$I$5:$I$355,'Hard Drives'!$A$5:$A$355,"&gt;="&amp;Predictions!A249,'Hard Drives'!$A$5:$A$355,"&lt;"&amp;Predictions!A250), "")</f>
        <v/>
      </c>
      <c r="D250" t="str">
        <f t="shared" si="41"/>
        <v/>
      </c>
      <c r="E250" t="str">
        <f>IFERROR(AVERAGEIFS(SSDs!$H$5:$H$100,SSDs!$A$5:$A$100,"&gt;="&amp;Predictions!A249, SSDs!$A$5:$A$100,"&lt;"&amp;Predictions!A250), "")</f>
        <v/>
      </c>
      <c r="F250" t="str">
        <f t="shared" si="42"/>
        <v/>
      </c>
      <c r="G250" t="str">
        <f>IFERROR(AVERAGEIFS(XPoint!$H$5:$H$100,XPoint!$A$5:$A$100,"&gt;="&amp;Predictions!A249, XPoint!$A$5:$A$100,"&lt;"&amp;Predictions!A250), "")</f>
        <v/>
      </c>
      <c r="H250" t="str">
        <f t="shared" si="43"/>
        <v/>
      </c>
      <c r="J250" s="8">
        <f t="shared" si="35"/>
        <v>7.4868028626990242</v>
      </c>
      <c r="K250" t="str">
        <f t="shared" si="36"/>
        <v/>
      </c>
      <c r="M250" s="8">
        <f t="shared" si="37"/>
        <v>5.5457722511586356</v>
      </c>
      <c r="N250" t="str">
        <f t="shared" si="38"/>
        <v/>
      </c>
      <c r="P250" s="8">
        <f t="shared" si="44"/>
        <v>1.0861794151124009</v>
      </c>
      <c r="Q250" t="str">
        <f t="shared" si="45"/>
        <v/>
      </c>
    </row>
    <row r="251" spans="1:17">
      <c r="A251" s="1">
        <f t="shared" si="39"/>
        <v>36374.5625</v>
      </c>
      <c r="B251">
        <f t="shared" si="40"/>
        <v>19.583333333333325</v>
      </c>
      <c r="C251">
        <f>IFERROR(AVERAGEIFS('Hard Drives'!$I$5:$I$355,'Hard Drives'!$A$5:$A$355,"&gt;="&amp;Predictions!A250,'Hard Drives'!$A$5:$A$355,"&lt;"&amp;Predictions!A251), "")</f>
        <v>7.492052448508951</v>
      </c>
      <c r="D251">
        <f t="shared" si="41"/>
        <v>3.8764832533771443E-2</v>
      </c>
      <c r="E251" t="str">
        <f>IFERROR(AVERAGEIFS(SSDs!$H$5:$H$100,SSDs!$A$5:$A$100,"&gt;="&amp;Predictions!A250, SSDs!$A$5:$A$100,"&lt;"&amp;Predictions!A251), "")</f>
        <v/>
      </c>
      <c r="F251" t="str">
        <f t="shared" si="42"/>
        <v/>
      </c>
      <c r="G251" t="str">
        <f>IFERROR(AVERAGEIFS(XPoint!$H$5:$H$100,XPoint!$A$5:$A$100,"&gt;="&amp;Predictions!A250, XPoint!$A$5:$A$100,"&lt;"&amp;Predictions!A251), "")</f>
        <v/>
      </c>
      <c r="H251" t="str">
        <f t="shared" si="43"/>
        <v/>
      </c>
      <c r="J251" s="8">
        <f t="shared" si="35"/>
        <v>7.5135687169124861</v>
      </c>
      <c r="K251">
        <f t="shared" si="36"/>
        <v>4.6294980601296046E-4</v>
      </c>
      <c r="M251" s="8">
        <f t="shared" si="37"/>
        <v>5.5710370265859126</v>
      </c>
      <c r="N251" t="str">
        <f t="shared" si="38"/>
        <v/>
      </c>
      <c r="P251" s="8">
        <f t="shared" si="44"/>
        <v>1.0861794151197681</v>
      </c>
      <c r="Q251" t="str">
        <f t="shared" si="45"/>
        <v/>
      </c>
    </row>
    <row r="252" spans="1:17">
      <c r="A252" s="1">
        <f t="shared" si="39"/>
        <v>36405</v>
      </c>
      <c r="B252">
        <f t="shared" si="40"/>
        <v>19.666666666666657</v>
      </c>
      <c r="C252" t="str">
        <f>IFERROR(AVERAGEIFS('Hard Drives'!$I$5:$I$355,'Hard Drives'!$A$5:$A$355,"&gt;="&amp;Predictions!A251,'Hard Drives'!$A$5:$A$355,"&lt;"&amp;Predictions!A252), "")</f>
        <v/>
      </c>
      <c r="D252" t="str">
        <f t="shared" si="41"/>
        <v/>
      </c>
      <c r="E252" t="str">
        <f>IFERROR(AVERAGEIFS(SSDs!$H$5:$H$100,SSDs!$A$5:$A$100,"&gt;="&amp;Predictions!A251, SSDs!$A$5:$A$100,"&lt;"&amp;Predictions!A252), "")</f>
        <v/>
      </c>
      <c r="F252" t="str">
        <f t="shared" si="42"/>
        <v/>
      </c>
      <c r="G252" t="str">
        <f>IFERROR(AVERAGEIFS(XPoint!$H$5:$H$100,XPoint!$A$5:$A$100,"&gt;="&amp;Predictions!A251, XPoint!$A$5:$A$100,"&lt;"&amp;Predictions!A252), "")</f>
        <v/>
      </c>
      <c r="H252" t="str">
        <f t="shared" si="43"/>
        <v/>
      </c>
      <c r="J252" s="8">
        <f t="shared" si="35"/>
        <v>7.5402522547624269</v>
      </c>
      <c r="K252" t="str">
        <f t="shared" si="36"/>
        <v/>
      </c>
      <c r="M252" s="8">
        <f t="shared" si="37"/>
        <v>5.5963322391486523</v>
      </c>
      <c r="N252" t="str">
        <f t="shared" si="38"/>
        <v/>
      </c>
      <c r="P252" s="8">
        <f t="shared" si="44"/>
        <v>1.0861794151280681</v>
      </c>
      <c r="Q252" t="str">
        <f t="shared" si="45"/>
        <v/>
      </c>
    </row>
    <row r="253" spans="1:17">
      <c r="A253" s="1">
        <f t="shared" si="39"/>
        <v>36435.4375</v>
      </c>
      <c r="B253">
        <f t="shared" si="40"/>
        <v>19.749999999999989</v>
      </c>
      <c r="C253">
        <f>IFERROR(AVERAGEIFS('Hard Drives'!$I$5:$I$355,'Hard Drives'!$A$5:$A$355,"&gt;="&amp;Predictions!A252,'Hard Drives'!$A$5:$A$355,"&lt;"&amp;Predictions!A253), "")</f>
        <v>7.6185653847145742</v>
      </c>
      <c r="D253">
        <f t="shared" si="41"/>
        <v>4.9526310136917048E-3</v>
      </c>
      <c r="E253" t="str">
        <f>IFERROR(AVERAGEIFS(SSDs!$H$5:$H$100,SSDs!$A$5:$A$100,"&gt;="&amp;Predictions!A252, SSDs!$A$5:$A$100,"&lt;"&amp;Predictions!A253), "")</f>
        <v/>
      </c>
      <c r="F253" t="str">
        <f t="shared" si="42"/>
        <v/>
      </c>
      <c r="G253" t="str">
        <f>IFERROR(AVERAGEIFS(XPoint!$H$5:$H$100,XPoint!$A$5:$A$100,"&gt;="&amp;Predictions!A252, XPoint!$A$5:$A$100,"&lt;"&amp;Predictions!A253), "")</f>
        <v/>
      </c>
      <c r="H253" t="str">
        <f t="shared" si="43"/>
        <v/>
      </c>
      <c r="J253" s="8">
        <f t="shared" si="35"/>
        <v>7.5668517783059066</v>
      </c>
      <c r="K253">
        <f t="shared" si="36"/>
        <v>2.674297087790589E-3</v>
      </c>
      <c r="M253" s="8">
        <f t="shared" si="37"/>
        <v>5.6216561453354998</v>
      </c>
      <c r="N253" t="str">
        <f t="shared" si="38"/>
        <v/>
      </c>
      <c r="P253" s="8">
        <f t="shared" si="44"/>
        <v>1.0861794151374193</v>
      </c>
      <c r="Q253" t="str">
        <f t="shared" si="45"/>
        <v/>
      </c>
    </row>
    <row r="254" spans="1:17">
      <c r="A254" s="1">
        <f t="shared" si="39"/>
        <v>36465.875</v>
      </c>
      <c r="B254">
        <f t="shared" si="40"/>
        <v>19.833333333333321</v>
      </c>
      <c r="C254" t="str">
        <f>IFERROR(AVERAGEIFS('Hard Drives'!$I$5:$I$355,'Hard Drives'!$A$5:$A$355,"&gt;="&amp;Predictions!A253,'Hard Drives'!$A$5:$A$355,"&lt;"&amp;Predictions!A254), "")</f>
        <v/>
      </c>
      <c r="D254" t="str">
        <f t="shared" si="41"/>
        <v/>
      </c>
      <c r="E254" t="str">
        <f>IFERROR(AVERAGEIFS(SSDs!$H$5:$H$100,SSDs!$A$5:$A$100,"&gt;="&amp;Predictions!A253, SSDs!$A$5:$A$100,"&lt;"&amp;Predictions!A254), "")</f>
        <v/>
      </c>
      <c r="F254" t="str">
        <f t="shared" si="42"/>
        <v/>
      </c>
      <c r="G254" t="str">
        <f>IFERROR(AVERAGEIFS(XPoint!$H$5:$H$100,XPoint!$A$5:$A$100,"&gt;="&amp;Predictions!A253, XPoint!$A$5:$A$100,"&lt;"&amp;Predictions!A254), "")</f>
        <v/>
      </c>
      <c r="H254" t="str">
        <f t="shared" si="43"/>
        <v/>
      </c>
      <c r="J254" s="8">
        <f t="shared" si="35"/>
        <v>7.5933656203145645</v>
      </c>
      <c r="K254" t="str">
        <f t="shared" si="36"/>
        <v/>
      </c>
      <c r="M254" s="8">
        <f t="shared" si="37"/>
        <v>5.6470069993978829</v>
      </c>
      <c r="N254" t="str">
        <f t="shared" si="38"/>
        <v/>
      </c>
      <c r="P254" s="8">
        <f t="shared" si="44"/>
        <v>1.0861794151479547</v>
      </c>
      <c r="Q254" t="str">
        <f t="shared" si="45"/>
        <v/>
      </c>
    </row>
    <row r="255" spans="1:17">
      <c r="A255" s="1">
        <f t="shared" si="39"/>
        <v>36496.3125</v>
      </c>
      <c r="B255">
        <f t="shared" si="40"/>
        <v>19.916666666666654</v>
      </c>
      <c r="C255">
        <f>IFERROR(AVERAGEIFS('Hard Drives'!$I$5:$I$355,'Hard Drives'!$A$5:$A$355,"&gt;="&amp;Predictions!A254,'Hard Drives'!$A$5:$A$355,"&lt;"&amp;Predictions!A255), "")</f>
        <v>7.656654101394504</v>
      </c>
      <c r="D255">
        <f t="shared" si="41"/>
        <v>1.0423996811994049E-3</v>
      </c>
      <c r="E255" t="str">
        <f>IFERROR(AVERAGEIFS(SSDs!$H$5:$H$100,SSDs!$A$5:$A$100,"&gt;="&amp;Predictions!A254, SSDs!$A$5:$A$100,"&lt;"&amp;Predictions!A255), "")</f>
        <v/>
      </c>
      <c r="F255" t="str">
        <f t="shared" si="42"/>
        <v/>
      </c>
      <c r="G255" t="str">
        <f>IFERROR(AVERAGEIFS(XPoint!$H$5:$H$100,XPoint!$A$5:$A$100,"&gt;="&amp;Predictions!A254, XPoint!$A$5:$A$100,"&lt;"&amp;Predictions!A255), "")</f>
        <v/>
      </c>
      <c r="H255" t="str">
        <f t="shared" si="43"/>
        <v/>
      </c>
      <c r="J255" s="8">
        <f t="shared" si="35"/>
        <v>7.619792144405702</v>
      </c>
      <c r="K255">
        <f t="shared" si="36"/>
        <v>1.3588038730442896E-3</v>
      </c>
      <c r="M255" s="8">
        <f t="shared" si="37"/>
        <v>5.6723830538084448</v>
      </c>
      <c r="N255" t="str">
        <f t="shared" si="38"/>
        <v/>
      </c>
      <c r="P255" s="8">
        <f t="shared" si="44"/>
        <v>1.0861794151598241</v>
      </c>
      <c r="Q255" t="str">
        <f t="shared" si="45"/>
        <v/>
      </c>
    </row>
    <row r="256" spans="1:17">
      <c r="A256" s="1">
        <f t="shared" si="39"/>
        <v>36526.75</v>
      </c>
      <c r="B256">
        <f t="shared" si="40"/>
        <v>19.999999999999986</v>
      </c>
      <c r="C256" t="str">
        <f>IFERROR(AVERAGEIFS('Hard Drives'!$I$5:$I$355,'Hard Drives'!$A$5:$A$355,"&gt;="&amp;Predictions!A255,'Hard Drives'!$A$5:$A$355,"&lt;"&amp;Predictions!A256), "")</f>
        <v/>
      </c>
      <c r="D256" t="str">
        <f t="shared" si="41"/>
        <v/>
      </c>
      <c r="E256" t="str">
        <f>IFERROR(AVERAGEIFS(SSDs!$H$5:$H$100,SSDs!$A$5:$A$100,"&gt;="&amp;Predictions!A255, SSDs!$A$5:$A$100,"&lt;"&amp;Predictions!A256), "")</f>
        <v/>
      </c>
      <c r="F256" t="str">
        <f t="shared" si="42"/>
        <v/>
      </c>
      <c r="G256" t="str">
        <f>IFERROR(AVERAGEIFS(XPoint!$H$5:$H$100,XPoint!$A$5:$A$100,"&gt;="&amp;Predictions!A255, XPoint!$A$5:$A$100,"&lt;"&amp;Predictions!A256), "")</f>
        <v/>
      </c>
      <c r="H256" t="str">
        <f t="shared" si="43"/>
        <v/>
      </c>
      <c r="J256" s="8">
        <f t="shared" si="35"/>
        <v>7.6461297451577357</v>
      </c>
      <c r="K256" t="str">
        <f t="shared" si="36"/>
        <v/>
      </c>
      <c r="M256" s="8">
        <f t="shared" si="37"/>
        <v>5.6977825597184388</v>
      </c>
      <c r="N256" t="str">
        <f t="shared" si="38"/>
        <v/>
      </c>
      <c r="P256" s="8">
        <f t="shared" si="44"/>
        <v>1.0861794151731965</v>
      </c>
      <c r="Q256" t="str">
        <f t="shared" si="45"/>
        <v/>
      </c>
    </row>
    <row r="257" spans="1:17">
      <c r="A257" s="1">
        <f t="shared" si="39"/>
        <v>36557.1875</v>
      </c>
      <c r="B257">
        <f t="shared" si="40"/>
        <v>20.083333333333318</v>
      </c>
      <c r="C257">
        <f>IFERROR(AVERAGEIFS('Hard Drives'!$I$5:$I$355,'Hard Drives'!$A$5:$A$355,"&gt;="&amp;Predictions!A256,'Hard Drives'!$A$5:$A$355,"&lt;"&amp;Predictions!A257), "")</f>
        <v>7.7259509549851835</v>
      </c>
      <c r="D257">
        <f t="shared" si="41"/>
        <v>1.3697873663987142E-3</v>
      </c>
      <c r="E257" t="str">
        <f>IFERROR(AVERAGEIFS(SSDs!$H$5:$H$100,SSDs!$A$5:$A$100,"&gt;="&amp;Predictions!A256, SSDs!$A$5:$A$100,"&lt;"&amp;Predictions!A257), "")</f>
        <v/>
      </c>
      <c r="F257" t="str">
        <f t="shared" si="42"/>
        <v/>
      </c>
      <c r="G257" t="str">
        <f>IFERROR(AVERAGEIFS(XPoint!$H$5:$H$100,XPoint!$A$5:$A$100,"&gt;="&amp;Predictions!A256, XPoint!$A$5:$A$100,"&lt;"&amp;Predictions!A257), "")</f>
        <v/>
      </c>
      <c r="H257" t="str">
        <f t="shared" si="43"/>
        <v/>
      </c>
      <c r="J257" s="8">
        <f t="shared" si="35"/>
        <v>7.6723768482102717</v>
      </c>
      <c r="K257">
        <f t="shared" si="36"/>
        <v>2.8701849167296518E-3</v>
      </c>
      <c r="M257" s="8">
        <f t="shared" si="37"/>
        <v>5.723203767413902</v>
      </c>
      <c r="N257" t="str">
        <f t="shared" si="38"/>
        <v/>
      </c>
      <c r="P257" s="8">
        <f t="shared" si="44"/>
        <v>1.0861794151882622</v>
      </c>
      <c r="Q257" t="str">
        <f t="shared" si="45"/>
        <v/>
      </c>
    </row>
    <row r="258" spans="1:17">
      <c r="A258" s="1">
        <f t="shared" si="39"/>
        <v>36587.625</v>
      </c>
      <c r="B258">
        <f t="shared" si="40"/>
        <v>20.16666666666665</v>
      </c>
      <c r="C258" t="str">
        <f>IFERROR(AVERAGEIFS('Hard Drives'!$I$5:$I$355,'Hard Drives'!$A$5:$A$355,"&gt;="&amp;Predictions!A257,'Hard Drives'!$A$5:$A$355,"&lt;"&amp;Predictions!A258), "")</f>
        <v/>
      </c>
      <c r="D258" t="str">
        <f t="shared" si="41"/>
        <v/>
      </c>
      <c r="E258" t="str">
        <f>IFERROR(AVERAGEIFS(SSDs!$H$5:$H$100,SSDs!$A$5:$A$100,"&gt;="&amp;Predictions!A257, SSDs!$A$5:$A$100,"&lt;"&amp;Predictions!A258), "")</f>
        <v/>
      </c>
      <c r="F258" t="str">
        <f t="shared" si="42"/>
        <v/>
      </c>
      <c r="G258" t="str">
        <f>IFERROR(AVERAGEIFS(XPoint!$H$5:$H$100,XPoint!$A$5:$A$100,"&gt;="&amp;Predictions!A257, XPoint!$A$5:$A$100,"&lt;"&amp;Predictions!A258), "")</f>
        <v/>
      </c>
      <c r="H258" t="str">
        <f t="shared" si="43"/>
        <v/>
      </c>
      <c r="J258" s="8">
        <f t="shared" si="35"/>
        <v>7.6985319103489829</v>
      </c>
      <c r="K258" t="str">
        <f t="shared" si="36"/>
        <v/>
      </c>
      <c r="M258" s="8">
        <f t="shared" si="37"/>
        <v>5.7486449267703037</v>
      </c>
      <c r="N258" t="str">
        <f t="shared" si="38"/>
        <v/>
      </c>
      <c r="P258" s="8">
        <f t="shared" si="44"/>
        <v>1.0861794152052358</v>
      </c>
      <c r="Q258" t="str">
        <f t="shared" si="45"/>
        <v/>
      </c>
    </row>
    <row r="259" spans="1:17">
      <c r="A259" s="1">
        <f t="shared" si="39"/>
        <v>36618.0625</v>
      </c>
      <c r="B259">
        <f t="shared" si="40"/>
        <v>20.249999999999982</v>
      </c>
      <c r="C259">
        <f>IFERROR(AVERAGEIFS('Hard Drives'!$I$5:$I$355,'Hard Drives'!$A$5:$A$355,"&gt;="&amp;Predictions!A258,'Hard Drives'!$A$5:$A$355,"&lt;"&amp;Predictions!A259), "")</f>
        <v>7.7939385670713408</v>
      </c>
      <c r="D259">
        <f t="shared" si="41"/>
        <v>1.1024632638128451E-2</v>
      </c>
      <c r="E259" t="str">
        <f>IFERROR(AVERAGEIFS(SSDs!$H$5:$H$100,SSDs!$A$5:$A$100,"&gt;="&amp;Predictions!A258, SSDs!$A$5:$A$100,"&lt;"&amp;Predictions!A259), "")</f>
        <v/>
      </c>
      <c r="F259" t="str">
        <f t="shared" si="42"/>
        <v/>
      </c>
      <c r="G259" t="str">
        <f>IFERROR(AVERAGEIFS(XPoint!$H$5:$H$100,XPoint!$A$5:$A$100,"&gt;="&amp;Predictions!A258, XPoint!$A$5:$A$100,"&lt;"&amp;Predictions!A259), "")</f>
        <v/>
      </c>
      <c r="H259" t="str">
        <f t="shared" si="43"/>
        <v/>
      </c>
      <c r="J259" s="8">
        <f t="shared" si="35"/>
        <v>7.724593419575549</v>
      </c>
      <c r="K259">
        <f t="shared" si="36"/>
        <v>4.808749481213119E-3</v>
      </c>
      <c r="M259" s="8">
        <f t="shared" si="37"/>
        <v>5.7741042877055087</v>
      </c>
      <c r="N259" t="str">
        <f t="shared" si="38"/>
        <v/>
      </c>
      <c r="P259" s="8">
        <f t="shared" si="44"/>
        <v>1.0861794152243587</v>
      </c>
      <c r="Q259" t="str">
        <f t="shared" si="45"/>
        <v/>
      </c>
    </row>
    <row r="260" spans="1:17">
      <c r="A260" s="1">
        <f t="shared" si="39"/>
        <v>36648.5</v>
      </c>
      <c r="B260">
        <f t="shared" si="40"/>
        <v>20.333333333333314</v>
      </c>
      <c r="C260" t="str">
        <f>IFERROR(AVERAGEIFS('Hard Drives'!$I$5:$I$355,'Hard Drives'!$A$5:$A$355,"&gt;="&amp;Predictions!A259,'Hard Drives'!$A$5:$A$355,"&lt;"&amp;Predictions!A260), "")</f>
        <v/>
      </c>
      <c r="D260" t="str">
        <f t="shared" si="41"/>
        <v/>
      </c>
      <c r="E260" t="str">
        <f>IFERROR(AVERAGEIFS(SSDs!$H$5:$H$100,SSDs!$A$5:$A$100,"&gt;="&amp;Predictions!A259, SSDs!$A$5:$A$100,"&lt;"&amp;Predictions!A260), "")</f>
        <v/>
      </c>
      <c r="F260" t="str">
        <f t="shared" si="42"/>
        <v/>
      </c>
      <c r="G260" t="str">
        <f>IFERROR(AVERAGEIFS(XPoint!$H$5:$H$100,XPoint!$A$5:$A$100,"&gt;="&amp;Predictions!A259, XPoint!$A$5:$A$100,"&lt;"&amp;Predictions!A260), "")</f>
        <v/>
      </c>
      <c r="H260" t="str">
        <f t="shared" si="43"/>
        <v/>
      </c>
      <c r="J260" s="8">
        <f t="shared" si="35"/>
        <v>7.7505598951628611</v>
      </c>
      <c r="K260" t="str">
        <f t="shared" si="36"/>
        <v/>
      </c>
      <c r="M260" s="8">
        <f t="shared" si="37"/>
        <v>5.7995801006307603</v>
      </c>
      <c r="N260" t="str">
        <f t="shared" si="38"/>
        <v/>
      </c>
      <c r="P260" s="8">
        <f t="shared" si="44"/>
        <v>1.086179415245903</v>
      </c>
      <c r="Q260" t="str">
        <f t="shared" si="45"/>
        <v/>
      </c>
    </row>
    <row r="261" spans="1:17">
      <c r="A261" s="1">
        <f t="shared" si="39"/>
        <v>36678.9375</v>
      </c>
      <c r="B261">
        <f t="shared" si="40"/>
        <v>20.416666666666647</v>
      </c>
      <c r="C261">
        <f>IFERROR(AVERAGEIFS('Hard Drives'!$I$5:$I$355,'Hard Drives'!$A$5:$A$355,"&gt;="&amp;Predictions!A260,'Hard Drives'!$A$5:$A$355,"&lt;"&amp;Predictions!A261), "")</f>
        <v>7.8224186154688811</v>
      </c>
      <c r="D261">
        <f t="shared" si="41"/>
        <v>1.7816456314804455E-2</v>
      </c>
      <c r="E261">
        <f>IFERROR(AVERAGEIFS(SSDs!$H$5:$H$100,SSDs!$A$5:$A$100,"&gt;="&amp;Predictions!A260, SSDs!$A$5:$A$100,"&lt;"&amp;Predictions!A261), "")</f>
        <v>5.7233544063691237</v>
      </c>
      <c r="F261">
        <f t="shared" si="42"/>
        <v>5.3468846018128966</v>
      </c>
      <c r="G261" t="str">
        <f>IFERROR(AVERAGEIFS(XPoint!$H$5:$H$100,XPoint!$A$5:$A$100,"&gt;="&amp;Predictions!A260, XPoint!$A$5:$A$100,"&lt;"&amp;Predictions!A261), "")</f>
        <v/>
      </c>
      <c r="H261" t="str">
        <f t="shared" si="43"/>
        <v/>
      </c>
      <c r="J261" s="8">
        <f t="shared" si="35"/>
        <v>7.7764298876957794</v>
      </c>
      <c r="K261">
        <f t="shared" si="36"/>
        <v>2.1149630821884558E-3</v>
      </c>
      <c r="M261" s="8">
        <f t="shared" si="37"/>
        <v>5.8250706168995174</v>
      </c>
      <c r="N261">
        <f t="shared" si="38"/>
        <v>1.0346187484663375E-2</v>
      </c>
      <c r="P261" s="8">
        <f t="shared" si="44"/>
        <v>1.0861794152701754</v>
      </c>
      <c r="Q261" t="str">
        <f t="shared" si="45"/>
        <v/>
      </c>
    </row>
    <row r="262" spans="1:17">
      <c r="A262" s="1">
        <f t="shared" si="39"/>
        <v>36709.375</v>
      </c>
      <c r="B262">
        <f t="shared" si="40"/>
        <v>20.499999999999979</v>
      </c>
      <c r="C262">
        <f>IFERROR(AVERAGEIFS('Hard Drives'!$I$5:$I$355,'Hard Drives'!$A$5:$A$355,"&gt;="&amp;Predictions!A261,'Hard Drives'!$A$5:$A$355,"&lt;"&amp;Predictions!A262), "")</f>
        <v>7.7711544100402756</v>
      </c>
      <c r="D262">
        <f t="shared" si="41"/>
        <v>6.7591571884618937E-3</v>
      </c>
      <c r="E262" t="str">
        <f>IFERROR(AVERAGEIFS(SSDs!$H$5:$H$100,SSDs!$A$5:$A$100,"&gt;="&amp;Predictions!A261, SSDs!$A$5:$A$100,"&lt;"&amp;Predictions!A262), "")</f>
        <v/>
      </c>
      <c r="F262" t="str">
        <f t="shared" si="42"/>
        <v/>
      </c>
      <c r="G262" t="str">
        <f>IFERROR(AVERAGEIFS(XPoint!$H$5:$H$100,XPoint!$A$5:$A$100,"&gt;="&amp;Predictions!A261, XPoint!$A$5:$A$100,"&lt;"&amp;Predictions!A262), "")</f>
        <v/>
      </c>
      <c r="H262" t="str">
        <f t="shared" si="43"/>
        <v/>
      </c>
      <c r="J262" s="8">
        <f t="shared" si="35"/>
        <v>7.80220197909766</v>
      </c>
      <c r="K262">
        <f t="shared" si="36"/>
        <v>9.6395154437305152E-4</v>
      </c>
      <c r="M262" s="8">
        <f t="shared" si="37"/>
        <v>5.8505740892538753</v>
      </c>
      <c r="N262" t="str">
        <f t="shared" si="38"/>
        <v/>
      </c>
      <c r="P262" s="8">
        <f t="shared" si="44"/>
        <v>1.0861794152975215</v>
      </c>
      <c r="Q262" t="str">
        <f t="shared" si="45"/>
        <v/>
      </c>
    </row>
    <row r="263" spans="1:17">
      <c r="A263" s="1">
        <f t="shared" si="39"/>
        <v>36739.8125</v>
      </c>
      <c r="B263">
        <f t="shared" si="40"/>
        <v>20.583333333333311</v>
      </c>
      <c r="C263">
        <f>IFERROR(AVERAGEIFS('Hard Drives'!$I$5:$I$355,'Hard Drives'!$A$5:$A$355,"&gt;="&amp;Predictions!A262,'Hard Drives'!$A$5:$A$355,"&lt;"&amp;Predictions!A263), "")</f>
        <v>7.8875267152738742</v>
      </c>
      <c r="D263">
        <f t="shared" si="41"/>
        <v>3.9436557806509502E-2</v>
      </c>
      <c r="E263" t="str">
        <f>IFERROR(AVERAGEIFS(SSDs!$H$5:$H$100,SSDs!$A$5:$A$100,"&gt;="&amp;Predictions!A262, SSDs!$A$5:$A$100,"&lt;"&amp;Predictions!A263), "")</f>
        <v/>
      </c>
      <c r="F263" t="str">
        <f t="shared" si="42"/>
        <v/>
      </c>
      <c r="G263" t="str">
        <f>IFERROR(AVERAGEIFS(XPoint!$H$5:$H$100,XPoint!$A$5:$A$100,"&gt;="&amp;Predictions!A262, XPoint!$A$5:$A$100,"&lt;"&amp;Predictions!A263), "")</f>
        <v/>
      </c>
      <c r="H263" t="str">
        <f t="shared" si="43"/>
        <v/>
      </c>
      <c r="J263" s="8">
        <f t="shared" si="35"/>
        <v>7.82787478264291</v>
      </c>
      <c r="K263">
        <f t="shared" si="36"/>
        <v>3.5583530666090835E-3</v>
      </c>
      <c r="M263" s="8">
        <f t="shared" si="37"/>
        <v>5.8760887722683819</v>
      </c>
      <c r="N263" t="str">
        <f t="shared" si="38"/>
        <v/>
      </c>
      <c r="P263" s="8">
        <f t="shared" si="44"/>
        <v>1.0861794153283302</v>
      </c>
      <c r="Q263" t="str">
        <f t="shared" si="45"/>
        <v/>
      </c>
    </row>
    <row r="264" spans="1:17">
      <c r="A264" s="1">
        <f t="shared" si="39"/>
        <v>36770.25</v>
      </c>
      <c r="B264">
        <f t="shared" si="40"/>
        <v>20.666666666666643</v>
      </c>
      <c r="C264">
        <f>IFERROR(AVERAGEIFS('Hard Drives'!$I$5:$I$355,'Hard Drives'!$A$5:$A$355,"&gt;="&amp;Predictions!A263,'Hard Drives'!$A$5:$A$355,"&lt;"&amp;Predictions!A264), "")</f>
        <v>7.9359406903583496</v>
      </c>
      <c r="D264">
        <f t="shared" si="41"/>
        <v>6.1009184721654029E-2</v>
      </c>
      <c r="E264" t="str">
        <f>IFERROR(AVERAGEIFS(SSDs!$H$5:$H$100,SSDs!$A$5:$A$100,"&gt;="&amp;Predictions!A263, SSDs!$A$5:$A$100,"&lt;"&amp;Predictions!A264), "")</f>
        <v/>
      </c>
      <c r="F264" t="str">
        <f t="shared" si="42"/>
        <v/>
      </c>
      <c r="G264" t="str">
        <f>IFERROR(AVERAGEIFS(XPoint!$H$5:$H$100,XPoint!$A$5:$A$100,"&gt;="&amp;Predictions!A263, XPoint!$A$5:$A$100,"&lt;"&amp;Predictions!A264), "")</f>
        <v/>
      </c>
      <c r="H264" t="str">
        <f t="shared" si="43"/>
        <v/>
      </c>
      <c r="J264" s="8">
        <f t="shared" si="35"/>
        <v>7.8534469429558316</v>
      </c>
      <c r="K264">
        <f t="shared" si="36"/>
        <v>6.8052183605104496E-3</v>
      </c>
      <c r="M264" s="8">
        <f t="shared" si="37"/>
        <v>5.9016129227910241</v>
      </c>
      <c r="N264" t="str">
        <f t="shared" si="38"/>
        <v/>
      </c>
      <c r="P264" s="8">
        <f t="shared" si="44"/>
        <v>1.0861794153630404</v>
      </c>
      <c r="Q264" t="str">
        <f t="shared" si="45"/>
        <v/>
      </c>
    </row>
    <row r="265" spans="1:17">
      <c r="A265" s="1">
        <f t="shared" si="39"/>
        <v>36800.6875</v>
      </c>
      <c r="B265">
        <f t="shared" si="40"/>
        <v>20.749999999999975</v>
      </c>
      <c r="C265" t="str">
        <f>IFERROR(AVERAGEIFS('Hard Drives'!$I$5:$I$355,'Hard Drives'!$A$5:$A$355,"&gt;="&amp;Predictions!A264,'Hard Drives'!$A$5:$A$355,"&lt;"&amp;Predictions!A265), "")</f>
        <v/>
      </c>
      <c r="D265" t="str">
        <f t="shared" si="41"/>
        <v/>
      </c>
      <c r="E265" t="str">
        <f>IFERROR(AVERAGEIFS(SSDs!$H$5:$H$100,SSDs!$A$5:$A$100,"&gt;="&amp;Predictions!A264, SSDs!$A$5:$A$100,"&lt;"&amp;Predictions!A265), "")</f>
        <v/>
      </c>
      <c r="F265" t="str">
        <f t="shared" si="42"/>
        <v/>
      </c>
      <c r="G265" t="str">
        <f>IFERROR(AVERAGEIFS(XPoint!$H$5:$H$100,XPoint!$A$5:$A$100,"&gt;="&amp;Predictions!A264, XPoint!$A$5:$A$100,"&lt;"&amp;Predictions!A265), "")</f>
        <v/>
      </c>
      <c r="H265" t="str">
        <f t="shared" si="43"/>
        <v/>
      </c>
      <c r="J265" s="8">
        <f t="shared" si="35"/>
        <v>7.8789171359960344</v>
      </c>
      <c r="K265" t="str">
        <f t="shared" si="36"/>
        <v/>
      </c>
      <c r="M265" s="8">
        <f t="shared" si="37"/>
        <v>5.9271448003811589</v>
      </c>
      <c r="N265" t="str">
        <f t="shared" si="38"/>
        <v/>
      </c>
      <c r="P265" s="8">
        <f t="shared" si="44"/>
        <v>1.0861794154021458</v>
      </c>
      <c r="Q265" t="str">
        <f t="shared" si="45"/>
        <v/>
      </c>
    </row>
    <row r="266" spans="1:17">
      <c r="A266" s="1">
        <f t="shared" si="39"/>
        <v>36831.125</v>
      </c>
      <c r="B266">
        <f t="shared" si="40"/>
        <v>20.833333333333307</v>
      </c>
      <c r="C266">
        <f>IFERROR(AVERAGEIFS('Hard Drives'!$I$5:$I$355,'Hard Drives'!$A$5:$A$355,"&gt;="&amp;Predictions!A265,'Hard Drives'!$A$5:$A$355,"&lt;"&amp;Predictions!A266), "")</f>
        <v>8.045593007557601</v>
      </c>
      <c r="D266">
        <f t="shared" si="41"/>
        <v>0.12720114208987321</v>
      </c>
      <c r="E266" t="str">
        <f>IFERROR(AVERAGEIFS(SSDs!$H$5:$H$100,SSDs!$A$5:$A$100,"&gt;="&amp;Predictions!A265, SSDs!$A$5:$A$100,"&lt;"&amp;Predictions!A266), "")</f>
        <v/>
      </c>
      <c r="F266" t="str">
        <f t="shared" si="42"/>
        <v/>
      </c>
      <c r="G266" t="str">
        <f>IFERROR(AVERAGEIFS(XPoint!$H$5:$H$100,XPoint!$A$5:$A$100,"&gt;="&amp;Predictions!A265, XPoint!$A$5:$A$100,"&lt;"&amp;Predictions!A266), "")</f>
        <v/>
      </c>
      <c r="H266" t="str">
        <f t="shared" si="43"/>
        <v/>
      </c>
      <c r="J266" s="8">
        <f t="shared" si="35"/>
        <v>7.9042840690306599</v>
      </c>
      <c r="K266">
        <f t="shared" si="36"/>
        <v>1.9968216107610803E-2</v>
      </c>
      <c r="M266" s="8">
        <f t="shared" si="37"/>
        <v>5.9526826677442095</v>
      </c>
      <c r="N266" t="str">
        <f t="shared" si="38"/>
        <v/>
      </c>
      <c r="P266" s="8">
        <f t="shared" si="44"/>
        <v>1.0861794154462032</v>
      </c>
      <c r="Q266" t="str">
        <f t="shared" si="45"/>
        <v/>
      </c>
    </row>
    <row r="267" spans="1:17">
      <c r="A267" s="1">
        <f t="shared" si="39"/>
        <v>36861.5625</v>
      </c>
      <c r="B267">
        <f t="shared" si="40"/>
        <v>20.916666666666639</v>
      </c>
      <c r="C267" t="str">
        <f>IFERROR(AVERAGEIFS('Hard Drives'!$I$5:$I$355,'Hard Drives'!$A$5:$A$355,"&gt;="&amp;Predictions!A266,'Hard Drives'!$A$5:$A$355,"&lt;"&amp;Predictions!A267), "")</f>
        <v/>
      </c>
      <c r="D267" t="str">
        <f t="shared" si="41"/>
        <v/>
      </c>
      <c r="E267" t="str">
        <f>IFERROR(AVERAGEIFS(SSDs!$H$5:$H$100,SSDs!$A$5:$A$100,"&gt;="&amp;Predictions!A266, SSDs!$A$5:$A$100,"&lt;"&amp;Predictions!A267), "")</f>
        <v/>
      </c>
      <c r="F267" t="str">
        <f t="shared" si="42"/>
        <v/>
      </c>
      <c r="G267" t="str">
        <f>IFERROR(AVERAGEIFS(XPoint!$H$5:$H$100,XPoint!$A$5:$A$100,"&gt;="&amp;Predictions!A266, XPoint!$A$5:$A$100,"&lt;"&amp;Predictions!A267), "")</f>
        <v/>
      </c>
      <c r="H267" t="str">
        <f t="shared" si="43"/>
        <v/>
      </c>
      <c r="J267" s="8">
        <f t="shared" si="35"/>
        <v>7.9295464805936966</v>
      </c>
      <c r="K267" t="str">
        <f t="shared" si="36"/>
        <v/>
      </c>
      <c r="M267" s="8">
        <f t="shared" si="37"/>
        <v>5.9782247911628854</v>
      </c>
      <c r="N267" t="str">
        <f t="shared" si="38"/>
        <v/>
      </c>
      <c r="P267" s="8">
        <f t="shared" si="44"/>
        <v>1.0861794154958395</v>
      </c>
      <c r="Q267" t="str">
        <f t="shared" si="45"/>
        <v/>
      </c>
    </row>
    <row r="268" spans="1:17">
      <c r="A268" s="1">
        <f t="shared" si="39"/>
        <v>36892</v>
      </c>
      <c r="B268">
        <f t="shared" si="40"/>
        <v>20.999999999999972</v>
      </c>
      <c r="C268">
        <f>IFERROR(AVERAGEIFS('Hard Drives'!$I$5:$I$355,'Hard Drives'!$A$5:$A$355,"&gt;="&amp;Predictions!A267,'Hard Drives'!$A$5:$A$355,"&lt;"&amp;Predictions!A268), "")</f>
        <v>8.089925703964493</v>
      </c>
      <c r="D268">
        <f t="shared" si="41"/>
        <v>0.16078928101766402</v>
      </c>
      <c r="E268" t="str">
        <f>IFERROR(AVERAGEIFS(SSDs!$H$5:$H$100,SSDs!$A$5:$A$100,"&gt;="&amp;Predictions!A267, SSDs!$A$5:$A$100,"&lt;"&amp;Predictions!A268), "")</f>
        <v/>
      </c>
      <c r="F268" t="str">
        <f t="shared" si="42"/>
        <v/>
      </c>
      <c r="G268" t="str">
        <f>IFERROR(AVERAGEIFS(XPoint!$H$5:$H$100,XPoint!$A$5:$A$100,"&gt;="&amp;Predictions!A267, XPoint!$A$5:$A$100,"&lt;"&amp;Predictions!A268), "")</f>
        <v/>
      </c>
      <c r="H268" t="str">
        <f t="shared" si="43"/>
        <v/>
      </c>
      <c r="J268" s="8">
        <f t="shared" si="35"/>
        <v>7.9547031404326889</v>
      </c>
      <c r="K268">
        <f t="shared" si="36"/>
        <v>1.8285141688112787E-2</v>
      </c>
      <c r="M268" s="8">
        <f t="shared" si="37"/>
        <v>6.0037694409247653</v>
      </c>
      <c r="N268" t="str">
        <f t="shared" si="38"/>
        <v/>
      </c>
      <c r="P268" s="8">
        <f t="shared" si="44"/>
        <v>1.086179415551761</v>
      </c>
      <c r="Q268" t="str">
        <f t="shared" si="45"/>
        <v/>
      </c>
    </row>
    <row r="269" spans="1:17">
      <c r="A269" s="1">
        <f t="shared" si="39"/>
        <v>36922.4375</v>
      </c>
      <c r="B269">
        <f t="shared" si="40"/>
        <v>21.083333333333304</v>
      </c>
      <c r="C269">
        <f>IFERROR(AVERAGEIFS('Hard Drives'!$I$5:$I$355,'Hard Drives'!$A$5:$A$355,"&gt;="&amp;Predictions!A268,'Hard Drives'!$A$5:$A$355,"&lt;"&amp;Predictions!A269), "")</f>
        <v>8.0889527839601083</v>
      </c>
      <c r="D269">
        <f t="shared" si="41"/>
        <v>0.16000997418099888</v>
      </c>
      <c r="E269" t="str">
        <f>IFERROR(AVERAGEIFS(SSDs!$H$5:$H$100,SSDs!$A$5:$A$100,"&gt;="&amp;Predictions!A268, SSDs!$A$5:$A$100,"&lt;"&amp;Predictions!A269), "")</f>
        <v/>
      </c>
      <c r="F269" t="str">
        <f t="shared" si="42"/>
        <v/>
      </c>
      <c r="G269" t="str">
        <f>IFERROR(AVERAGEIFS(XPoint!$H$5:$H$100,XPoint!$A$5:$A$100,"&gt;="&amp;Predictions!A268, XPoint!$A$5:$A$100,"&lt;"&amp;Predictions!A269), "")</f>
        <v/>
      </c>
      <c r="H269" t="str">
        <f t="shared" si="43"/>
        <v/>
      </c>
      <c r="J269" s="8">
        <f t="shared" si="35"/>
        <v>7.9797528494430727</v>
      </c>
      <c r="K269">
        <f t="shared" si="36"/>
        <v>1.1924625698524859E-2</v>
      </c>
      <c r="M269" s="8">
        <f t="shared" si="37"/>
        <v>6.0293148917460089</v>
      </c>
      <c r="N269" t="str">
        <f t="shared" si="38"/>
        <v/>
      </c>
      <c r="P269" s="8">
        <f t="shared" si="44"/>
        <v>1.0861794156147639</v>
      </c>
      <c r="Q269" t="str">
        <f t="shared" si="45"/>
        <v/>
      </c>
    </row>
    <row r="270" spans="1:17">
      <c r="A270" s="1">
        <f t="shared" si="39"/>
        <v>36952.875</v>
      </c>
      <c r="B270">
        <f t="shared" si="40"/>
        <v>21.166666666666636</v>
      </c>
      <c r="C270" t="str">
        <f>IFERROR(AVERAGEIFS('Hard Drives'!$I$5:$I$355,'Hard Drives'!$A$5:$A$355,"&gt;="&amp;Predictions!A269,'Hard Drives'!$A$5:$A$355,"&lt;"&amp;Predictions!A270), "")</f>
        <v/>
      </c>
      <c r="D270" t="str">
        <f t="shared" si="41"/>
        <v/>
      </c>
      <c r="E270" t="str">
        <f>IFERROR(AVERAGEIFS(SSDs!$H$5:$H$100,SSDs!$A$5:$A$100,"&gt;="&amp;Predictions!A269, SSDs!$A$5:$A$100,"&lt;"&amp;Predictions!A270), "")</f>
        <v/>
      </c>
      <c r="F270" t="str">
        <f t="shared" si="42"/>
        <v/>
      </c>
      <c r="G270" t="str">
        <f>IFERROR(AVERAGEIFS(XPoint!$H$5:$H$100,XPoint!$A$5:$A$100,"&gt;="&amp;Predictions!A269, XPoint!$A$5:$A$100,"&lt;"&amp;Predictions!A270), "")</f>
        <v/>
      </c>
      <c r="H270" t="str">
        <f t="shared" si="43"/>
        <v/>
      </c>
      <c r="J270" s="8">
        <f t="shared" si="35"/>
        <v>8.0046944395904607</v>
      </c>
      <c r="K270" t="str">
        <f t="shared" si="36"/>
        <v/>
      </c>
      <c r="M270" s="8">
        <f t="shared" si="37"/>
        <v>6.0548594231910258</v>
      </c>
      <c r="N270" t="str">
        <f t="shared" si="38"/>
        <v/>
      </c>
      <c r="P270" s="8">
        <f t="shared" si="44"/>
        <v>1.0861794156857449</v>
      </c>
      <c r="Q270" t="str">
        <f t="shared" si="45"/>
        <v/>
      </c>
    </row>
    <row r="271" spans="1:17">
      <c r="A271" s="1">
        <f t="shared" si="39"/>
        <v>36983.3125</v>
      </c>
      <c r="B271">
        <f t="shared" si="40"/>
        <v>21.249999999999968</v>
      </c>
      <c r="C271" t="str">
        <f>IFERROR(AVERAGEIFS('Hard Drives'!$I$5:$I$355,'Hard Drives'!$A$5:$A$355,"&gt;="&amp;Predictions!A270,'Hard Drives'!$A$5:$A$355,"&lt;"&amp;Predictions!A271), "")</f>
        <v/>
      </c>
      <c r="D271" t="str">
        <f t="shared" si="41"/>
        <v/>
      </c>
      <c r="E271" t="str">
        <f>IFERROR(AVERAGEIFS(SSDs!$H$5:$H$100,SSDs!$A$5:$A$100,"&gt;="&amp;Predictions!A270, SSDs!$A$5:$A$100,"&lt;"&amp;Predictions!A271), "")</f>
        <v/>
      </c>
      <c r="F271" t="str">
        <f t="shared" si="42"/>
        <v/>
      </c>
      <c r="G271" t="str">
        <f>IFERROR(AVERAGEIFS(XPoint!$H$5:$H$100,XPoint!$A$5:$A$100,"&gt;="&amp;Predictions!A270, XPoint!$A$5:$A$100,"&lt;"&amp;Predictions!A271), "")</f>
        <v/>
      </c>
      <c r="H271" t="str">
        <f t="shared" si="43"/>
        <v/>
      </c>
      <c r="J271" s="8">
        <f t="shared" si="35"/>
        <v>8.0295267738211322</v>
      </c>
      <c r="K271" t="str">
        <f t="shared" si="36"/>
        <v/>
      </c>
      <c r="M271" s="8">
        <f t="shared" si="37"/>
        <v>6.0804013200879128</v>
      </c>
      <c r="N271" t="str">
        <f t="shared" si="38"/>
        <v/>
      </c>
      <c r="P271" s="8">
        <f t="shared" si="44"/>
        <v>1.0861794157657141</v>
      </c>
      <c r="Q271" t="str">
        <f t="shared" si="45"/>
        <v/>
      </c>
    </row>
    <row r="272" spans="1:17">
      <c r="A272" s="1">
        <f t="shared" si="39"/>
        <v>37013.75</v>
      </c>
      <c r="B272">
        <f t="shared" si="40"/>
        <v>21.3333333333333</v>
      </c>
      <c r="C272">
        <f>IFERROR(AVERAGEIFS('Hard Drives'!$I$5:$I$355,'Hard Drives'!$A$5:$A$355,"&gt;="&amp;Predictions!A271,'Hard Drives'!$A$5:$A$355,"&lt;"&amp;Predictions!A272), "")</f>
        <v>8.1371827993849006</v>
      </c>
      <c r="D272">
        <f t="shared" si="41"/>
        <v>0.20092132352722492</v>
      </c>
      <c r="E272" t="str">
        <f>IFERROR(AVERAGEIFS(SSDs!$H$5:$H$100,SSDs!$A$5:$A$100,"&gt;="&amp;Predictions!A271, SSDs!$A$5:$A$100,"&lt;"&amp;Predictions!A272), "")</f>
        <v/>
      </c>
      <c r="F272" t="str">
        <f t="shared" si="42"/>
        <v/>
      </c>
      <c r="G272" t="str">
        <f>IFERROR(AVERAGEIFS(XPoint!$H$5:$H$100,XPoint!$A$5:$A$100,"&gt;="&amp;Predictions!A271, XPoint!$A$5:$A$100,"&lt;"&amp;Predictions!A272), "")</f>
        <v/>
      </c>
      <c r="H272" t="str">
        <f t="shared" si="43"/>
        <v/>
      </c>
      <c r="J272" s="8">
        <f t="shared" si="35"/>
        <v>8.0542487459610523</v>
      </c>
      <c r="K272">
        <f t="shared" si="36"/>
        <v>6.8780572173097231E-3</v>
      </c>
      <c r="M272" s="8">
        <f t="shared" si="37"/>
        <v>6.1059388729394666</v>
      </c>
      <c r="N272" t="str">
        <f t="shared" si="38"/>
        <v/>
      </c>
      <c r="P272" s="8">
        <f t="shared" si="44"/>
        <v>1.0861794158558098</v>
      </c>
      <c r="Q272" t="str">
        <f t="shared" si="45"/>
        <v/>
      </c>
    </row>
    <row r="273" spans="1:17">
      <c r="A273" s="1">
        <f t="shared" si="39"/>
        <v>37044.1875</v>
      </c>
      <c r="B273">
        <f t="shared" si="40"/>
        <v>21.416666666666632</v>
      </c>
      <c r="C273" t="str">
        <f>IFERROR(AVERAGEIFS('Hard Drives'!$I$5:$I$355,'Hard Drives'!$A$5:$A$355,"&gt;="&amp;Predictions!A272,'Hard Drives'!$A$5:$A$355,"&lt;"&amp;Predictions!A273), "")</f>
        <v/>
      </c>
      <c r="D273" t="str">
        <f t="shared" si="41"/>
        <v/>
      </c>
      <c r="E273" t="str">
        <f>IFERROR(AVERAGEIFS(SSDs!$H$5:$H$100,SSDs!$A$5:$A$100,"&gt;="&amp;Predictions!A272, SSDs!$A$5:$A$100,"&lt;"&amp;Predictions!A273), "")</f>
        <v/>
      </c>
      <c r="F273" t="str">
        <f t="shared" si="42"/>
        <v/>
      </c>
      <c r="G273" t="str">
        <f>IFERROR(AVERAGEIFS(XPoint!$H$5:$H$100,XPoint!$A$5:$A$100,"&gt;="&amp;Predictions!A272, XPoint!$A$5:$A$100,"&lt;"&amp;Predictions!A273), "")</f>
        <v/>
      </c>
      <c r="H273" t="str">
        <f t="shared" si="43"/>
        <v/>
      </c>
      <c r="J273" s="8">
        <f t="shared" ref="J273:J336" si="46">$J$6+(($J$7-$J$6)/POWER(1+$J$8*EXP(-$J$9*(B273-$J$10)), 1/$J$11))</f>
        <v>8.0788592806036483</v>
      </c>
      <c r="K273" t="str">
        <f t="shared" ref="K273:K336" si="47">IF(C273&lt;&gt;"", (C273-J273)^2, "")</f>
        <v/>
      </c>
      <c r="M273" s="8">
        <f t="shared" ref="M273:M336" si="48">$M$6+(($M$7-$M$6)/POWER(1+$M$8*EXP(-$M$9*(B273-$M$10)), 1/$M$11))</f>
        <v>6.1314703783296007</v>
      </c>
      <c r="N273" t="str">
        <f t="shared" ref="N273:N336" si="49">IF(E273&lt;&gt;"", (E273-M273)^2, "")</f>
        <v/>
      </c>
      <c r="P273" s="8">
        <f t="shared" si="44"/>
        <v>1.0861794159573139</v>
      </c>
      <c r="Q273" t="str">
        <f t="shared" si="45"/>
        <v/>
      </c>
    </row>
    <row r="274" spans="1:17">
      <c r="A274" s="1">
        <f t="shared" ref="A274:A337" si="50">A273+365.25/12</f>
        <v>37074.625</v>
      </c>
      <c r="B274">
        <f t="shared" ref="B274:B337" si="51">B273+1/12</f>
        <v>21.499999999999964</v>
      </c>
      <c r="C274">
        <f>IFERROR(AVERAGEIFS('Hard Drives'!$I$5:$I$355,'Hard Drives'!$A$5:$A$355,"&gt;="&amp;Predictions!A273,'Hard Drives'!$A$5:$A$355,"&lt;"&amp;Predictions!A274), "")</f>
        <v>8.1479862966275576</v>
      </c>
      <c r="D274">
        <f t="shared" ref="D274:D337" si="52">IF(C274&lt;&gt;"", (C274-$C$14)^2, "")</f>
        <v>0.21072321193722673</v>
      </c>
      <c r="E274" t="str">
        <f>IFERROR(AVERAGEIFS(SSDs!$H$5:$H$100,SSDs!$A$5:$A$100,"&gt;="&amp;Predictions!A273, SSDs!$A$5:$A$100,"&lt;"&amp;Predictions!A274), "")</f>
        <v/>
      </c>
      <c r="F274" t="str">
        <f t="shared" ref="F274:F337" si="53">IF(E274&lt;&gt;"", (E274-$E$14)^2, "")</f>
        <v/>
      </c>
      <c r="G274" t="str">
        <f>IFERROR(AVERAGEIFS(XPoint!$H$5:$H$100,XPoint!$A$5:$A$100,"&gt;="&amp;Predictions!A273, XPoint!$A$5:$A$100,"&lt;"&amp;Predictions!A274), "")</f>
        <v/>
      </c>
      <c r="H274" t="str">
        <f t="shared" ref="H274:H337" si="54">IF(G274&lt;&gt;"", (G274-$G$14)^2, "")</f>
        <v/>
      </c>
      <c r="J274" s="8">
        <f t="shared" si="46"/>
        <v>8.103357332986711</v>
      </c>
      <c r="K274">
        <f t="shared" si="47"/>
        <v>1.9917443956560046E-3</v>
      </c>
      <c r="M274" s="8">
        <f t="shared" si="48"/>
        <v>6.1569941393249881</v>
      </c>
      <c r="N274" t="str">
        <f t="shared" si="49"/>
        <v/>
      </c>
      <c r="P274" s="8">
        <f t="shared" ref="P274:P337" si="55">$P$6+(($P$7-$P$6)/POWER(1+$P$8*EXP(-$P$9*(B274-$P$10)), 1/$P$11))</f>
        <v>1.0861794160716716</v>
      </c>
      <c r="Q274" t="str">
        <f t="shared" ref="Q274:Q337" si="56">IF(G274&lt;&gt;"", (G274-P274)^2, "")</f>
        <v/>
      </c>
    </row>
    <row r="275" spans="1:17">
      <c r="A275" s="1">
        <f t="shared" si="50"/>
        <v>37105.0625</v>
      </c>
      <c r="B275">
        <f t="shared" si="51"/>
        <v>21.583333333333297</v>
      </c>
      <c r="C275">
        <f>IFERROR(AVERAGEIFS('Hard Drives'!$I$5:$I$355,'Hard Drives'!$A$5:$A$355,"&gt;="&amp;Predictions!A274,'Hard Drives'!$A$5:$A$355,"&lt;"&amp;Predictions!A275), "")</f>
        <v>8.1676325843736386</v>
      </c>
      <c r="D275">
        <f t="shared" si="52"/>
        <v>0.22914628739078693</v>
      </c>
      <c r="E275" t="str">
        <f>IFERROR(AVERAGEIFS(SSDs!$H$5:$H$100,SSDs!$A$5:$A$100,"&gt;="&amp;Predictions!A274, SSDs!$A$5:$A$100,"&lt;"&amp;Predictions!A275), "")</f>
        <v/>
      </c>
      <c r="F275" t="str">
        <f t="shared" si="53"/>
        <v/>
      </c>
      <c r="G275" t="str">
        <f>IFERROR(AVERAGEIFS(XPoint!$H$5:$H$100,XPoint!$A$5:$A$100,"&gt;="&amp;Predictions!A274, XPoint!$A$5:$A$100,"&lt;"&amp;Predictions!A275), "")</f>
        <v/>
      </c>
      <c r="H275" t="str">
        <f t="shared" si="54"/>
        <v/>
      </c>
      <c r="J275" s="8">
        <f t="shared" si="46"/>
        <v>8.1277418888586457</v>
      </c>
      <c r="K275">
        <f t="shared" si="47"/>
        <v>1.5912675886698758E-3</v>
      </c>
      <c r="M275" s="8">
        <f t="shared" si="48"/>
        <v>6.1825084658717637</v>
      </c>
      <c r="N275" t="str">
        <f t="shared" si="49"/>
        <v/>
      </c>
      <c r="P275" s="8">
        <f t="shared" si="55"/>
        <v>1.0861794162005103</v>
      </c>
      <c r="Q275" t="str">
        <f t="shared" si="56"/>
        <v/>
      </c>
    </row>
    <row r="276" spans="1:17">
      <c r="A276" s="1">
        <f t="shared" si="50"/>
        <v>37135.5</v>
      </c>
      <c r="B276">
        <f t="shared" si="51"/>
        <v>21.666666666666629</v>
      </c>
      <c r="C276">
        <f>IFERROR(AVERAGEIFS('Hard Drives'!$I$5:$I$355,'Hard Drives'!$A$5:$A$355,"&gt;="&amp;Predictions!A275,'Hard Drives'!$A$5:$A$355,"&lt;"&amp;Predictions!A276), "")</f>
        <v>8.3037297722592935</v>
      </c>
      <c r="D276">
        <f t="shared" si="52"/>
        <v>0.37796607500114265</v>
      </c>
      <c r="E276" t="str">
        <f>IFERROR(AVERAGEIFS(SSDs!$H$5:$H$100,SSDs!$A$5:$A$100,"&gt;="&amp;Predictions!A275, SSDs!$A$5:$A$100,"&lt;"&amp;Predictions!A276), "")</f>
        <v/>
      </c>
      <c r="F276" t="str">
        <f t="shared" si="53"/>
        <v/>
      </c>
      <c r="G276" t="str">
        <f>IFERROR(AVERAGEIFS(XPoint!$H$5:$H$100,XPoint!$A$5:$A$100,"&gt;="&amp;Predictions!A275, XPoint!$A$5:$A$100,"&lt;"&amp;Predictions!A276), "")</f>
        <v/>
      </c>
      <c r="H276" t="str">
        <f t="shared" si="54"/>
        <v/>
      </c>
      <c r="J276" s="8">
        <f t="shared" si="46"/>
        <v>8.1520119643343989</v>
      </c>
      <c r="K276">
        <f t="shared" si="47"/>
        <v>2.3018293241535225E-2</v>
      </c>
      <c r="M276" s="8">
        <f t="shared" si="48"/>
        <v>6.2080116751871115</v>
      </c>
      <c r="N276" t="str">
        <f t="shared" si="49"/>
        <v/>
      </c>
      <c r="P276" s="8">
        <f t="shared" si="55"/>
        <v>1.0861794163456635</v>
      </c>
      <c r="Q276" t="str">
        <f t="shared" si="56"/>
        <v/>
      </c>
    </row>
    <row r="277" spans="1:17">
      <c r="A277" s="1">
        <f t="shared" si="50"/>
        <v>37165.9375</v>
      </c>
      <c r="B277">
        <f t="shared" si="51"/>
        <v>21.749999999999961</v>
      </c>
      <c r="C277" t="str">
        <f>IFERROR(AVERAGEIFS('Hard Drives'!$I$5:$I$355,'Hard Drives'!$A$5:$A$355,"&gt;="&amp;Predictions!A276,'Hard Drives'!$A$5:$A$355,"&lt;"&amp;Predictions!A277), "")</f>
        <v/>
      </c>
      <c r="D277" t="str">
        <f t="shared" si="52"/>
        <v/>
      </c>
      <c r="E277" t="str">
        <f>IFERROR(AVERAGEIFS(SSDs!$H$5:$H$100,SSDs!$A$5:$A$100,"&gt;="&amp;Predictions!A276, SSDs!$A$5:$A$100,"&lt;"&amp;Predictions!A277), "")</f>
        <v/>
      </c>
      <c r="F277" t="str">
        <f t="shared" si="53"/>
        <v/>
      </c>
      <c r="G277" t="str">
        <f>IFERROR(AVERAGEIFS(XPoint!$H$5:$H$100,XPoint!$A$5:$A$100,"&gt;="&amp;Predictions!A276, XPoint!$A$5:$A$100,"&lt;"&amp;Predictions!A277), "")</f>
        <v/>
      </c>
      <c r="H277" t="str">
        <f t="shared" si="54"/>
        <v/>
      </c>
      <c r="J277" s="8">
        <f t="shared" si="46"/>
        <v>8.1761666057413649</v>
      </c>
      <c r="K277" t="str">
        <f t="shared" si="47"/>
        <v/>
      </c>
      <c r="M277" s="8">
        <f t="shared" si="48"/>
        <v>6.2335020921455957</v>
      </c>
      <c r="N277" t="str">
        <f t="shared" si="49"/>
        <v/>
      </c>
      <c r="P277" s="8">
        <f t="shared" si="55"/>
        <v>1.0861794165091974</v>
      </c>
      <c r="Q277" t="str">
        <f t="shared" si="56"/>
        <v/>
      </c>
    </row>
    <row r="278" spans="1:17">
      <c r="A278" s="1">
        <f t="shared" si="50"/>
        <v>37196.375</v>
      </c>
      <c r="B278">
        <f t="shared" si="51"/>
        <v>21.833333333333293</v>
      </c>
      <c r="C278" t="str">
        <f>IFERROR(AVERAGEIFS('Hard Drives'!$I$5:$I$355,'Hard Drives'!$A$5:$A$355,"&gt;="&amp;Predictions!A277,'Hard Drives'!$A$5:$A$355,"&lt;"&amp;Predictions!A278), "")</f>
        <v/>
      </c>
      <c r="D278" t="str">
        <f t="shared" si="52"/>
        <v/>
      </c>
      <c r="E278" t="str">
        <f>IFERROR(AVERAGEIFS(SSDs!$H$5:$H$100,SSDs!$A$5:$A$100,"&gt;="&amp;Predictions!A277, SSDs!$A$5:$A$100,"&lt;"&amp;Predictions!A278), "")</f>
        <v/>
      </c>
      <c r="F278" t="str">
        <f t="shared" si="53"/>
        <v/>
      </c>
      <c r="G278" t="str">
        <f>IFERROR(AVERAGEIFS(XPoint!$H$5:$H$100,XPoint!$A$5:$A$100,"&gt;="&amp;Predictions!A277, XPoint!$A$5:$A$100,"&lt;"&amp;Predictions!A278), "")</f>
        <v/>
      </c>
      <c r="H278" t="str">
        <f t="shared" si="54"/>
        <v/>
      </c>
      <c r="J278" s="8">
        <f t="shared" si="46"/>
        <v>8.2002048894555148</v>
      </c>
      <c r="K278" t="str">
        <f t="shared" si="47"/>
        <v/>
      </c>
      <c r="M278" s="8">
        <f t="shared" si="48"/>
        <v>6.2589780496600564</v>
      </c>
      <c r="N278" t="str">
        <f t="shared" si="49"/>
        <v/>
      </c>
      <c r="P278" s="8">
        <f t="shared" si="55"/>
        <v>1.0861794166934393</v>
      </c>
      <c r="Q278" t="str">
        <f t="shared" si="56"/>
        <v/>
      </c>
    </row>
    <row r="279" spans="1:17">
      <c r="A279" s="1">
        <f t="shared" si="50"/>
        <v>37226.8125</v>
      </c>
      <c r="B279">
        <f t="shared" si="51"/>
        <v>21.916666666666625</v>
      </c>
      <c r="C279">
        <f>IFERROR(AVERAGEIFS('Hard Drives'!$I$5:$I$355,'Hard Drives'!$A$5:$A$355,"&gt;="&amp;Predictions!A278,'Hard Drives'!$A$5:$A$355,"&lt;"&amp;Predictions!A279), "")</f>
        <v>8.3792713926401134</v>
      </c>
      <c r="D279">
        <f t="shared" si="52"/>
        <v>0.47655699478395541</v>
      </c>
      <c r="E279" t="str">
        <f>IFERROR(AVERAGEIFS(SSDs!$H$5:$H$100,SSDs!$A$5:$A$100,"&gt;="&amp;Predictions!A278, SSDs!$A$5:$A$100,"&lt;"&amp;Predictions!A279), "")</f>
        <v/>
      </c>
      <c r="F279" t="str">
        <f t="shared" si="53"/>
        <v/>
      </c>
      <c r="G279" t="str">
        <f>IFERROR(AVERAGEIFS(XPoint!$H$5:$H$100,XPoint!$A$5:$A$100,"&gt;="&amp;Predictions!A278, XPoint!$A$5:$A$100,"&lt;"&amp;Predictions!A279), "")</f>
        <v/>
      </c>
      <c r="H279" t="str">
        <f t="shared" si="54"/>
        <v/>
      </c>
      <c r="J279" s="8">
        <f t="shared" si="46"/>
        <v>8.224125921728124</v>
      </c>
      <c r="K279">
        <f t="shared" si="47"/>
        <v>2.4070117144502978E-2</v>
      </c>
      <c r="M279" s="8">
        <f t="shared" si="48"/>
        <v>6.284437889056937</v>
      </c>
      <c r="N279" t="str">
        <f t="shared" si="49"/>
        <v/>
      </c>
      <c r="P279" s="8">
        <f t="shared" si="55"/>
        <v>1.0861794169010117</v>
      </c>
      <c r="Q279" t="str">
        <f t="shared" si="56"/>
        <v/>
      </c>
    </row>
    <row r="280" spans="1:17">
      <c r="A280" s="1">
        <f t="shared" si="50"/>
        <v>37257.25</v>
      </c>
      <c r="B280">
        <f t="shared" si="51"/>
        <v>21.999999999999957</v>
      </c>
      <c r="C280" t="str">
        <f>IFERROR(AVERAGEIFS('Hard Drives'!$I$5:$I$355,'Hard Drives'!$A$5:$A$355,"&gt;="&amp;Predictions!A279,'Hard Drives'!$A$5:$A$355,"&lt;"&amp;Predictions!A280), "")</f>
        <v/>
      </c>
      <c r="D280" t="str">
        <f t="shared" si="52"/>
        <v/>
      </c>
      <c r="E280" t="str">
        <f>IFERROR(AVERAGEIFS(SSDs!$H$5:$H$100,SSDs!$A$5:$A$100,"&gt;="&amp;Predictions!A279, SSDs!$A$5:$A$100,"&lt;"&amp;Predictions!A280), "")</f>
        <v/>
      </c>
      <c r="F280" t="str">
        <f t="shared" si="53"/>
        <v/>
      </c>
      <c r="G280" t="str">
        <f>IFERROR(AVERAGEIFS(XPoint!$H$5:$H$100,XPoint!$A$5:$A$100,"&gt;="&amp;Predictions!A279, XPoint!$A$5:$A$100,"&lt;"&amp;Predictions!A280), "")</f>
        <v/>
      </c>
      <c r="H280" t="str">
        <f t="shared" si="54"/>
        <v/>
      </c>
      <c r="J280" s="8">
        <f t="shared" si="46"/>
        <v>8.2479288385033005</v>
      </c>
      <c r="K280" t="str">
        <f t="shared" si="47"/>
        <v/>
      </c>
      <c r="M280" s="8">
        <f t="shared" si="48"/>
        <v>6.3098799604459144</v>
      </c>
      <c r="N280" t="str">
        <f t="shared" si="49"/>
        <v/>
      </c>
      <c r="P280" s="8">
        <f t="shared" si="55"/>
        <v>1.0861794171348687</v>
      </c>
      <c r="Q280" t="str">
        <f t="shared" si="56"/>
        <v/>
      </c>
    </row>
    <row r="281" spans="1:17">
      <c r="A281" s="1">
        <f t="shared" si="50"/>
        <v>37287.6875</v>
      </c>
      <c r="B281">
        <f t="shared" si="51"/>
        <v>22.08333333333329</v>
      </c>
      <c r="C281" t="str">
        <f>IFERROR(AVERAGEIFS('Hard Drives'!$I$5:$I$355,'Hard Drives'!$A$5:$A$355,"&gt;="&amp;Predictions!A280,'Hard Drives'!$A$5:$A$355,"&lt;"&amp;Predictions!A281), "")</f>
        <v/>
      </c>
      <c r="D281" t="str">
        <f t="shared" si="52"/>
        <v/>
      </c>
      <c r="E281" t="str">
        <f>IFERROR(AVERAGEIFS(SSDs!$H$5:$H$100,SSDs!$A$5:$A$100,"&gt;="&amp;Predictions!A280, SSDs!$A$5:$A$100,"&lt;"&amp;Predictions!A281), "")</f>
        <v/>
      </c>
      <c r="F281" t="str">
        <f t="shared" si="53"/>
        <v/>
      </c>
      <c r="G281" t="str">
        <f>IFERROR(AVERAGEIFS(XPoint!$H$5:$H$100,XPoint!$A$5:$A$100,"&gt;="&amp;Predictions!A280, XPoint!$A$5:$A$100,"&lt;"&amp;Predictions!A281), "")</f>
        <v/>
      </c>
      <c r="H281" t="str">
        <f t="shared" si="54"/>
        <v/>
      </c>
      <c r="J281" s="8">
        <f t="shared" si="46"/>
        <v>8.2716128052266757</v>
      </c>
      <c r="K281" t="str">
        <f t="shared" si="47"/>
        <v/>
      </c>
      <c r="M281" s="8">
        <f t="shared" si="48"/>
        <v>6.335302623083634</v>
      </c>
      <c r="N281" t="str">
        <f t="shared" si="49"/>
        <v/>
      </c>
      <c r="P281" s="8">
        <f t="shared" si="55"/>
        <v>1.0861794173983388</v>
      </c>
      <c r="Q281" t="str">
        <f t="shared" si="56"/>
        <v/>
      </c>
    </row>
    <row r="282" spans="1:17">
      <c r="A282" s="1">
        <f t="shared" si="50"/>
        <v>37318.125</v>
      </c>
      <c r="B282">
        <f t="shared" si="51"/>
        <v>22.166666666666622</v>
      </c>
      <c r="C282" t="str">
        <f>IFERROR(AVERAGEIFS('Hard Drives'!$I$5:$I$355,'Hard Drives'!$A$5:$A$355,"&gt;="&amp;Predictions!A281,'Hard Drives'!$A$5:$A$355,"&lt;"&amp;Predictions!A282), "")</f>
        <v/>
      </c>
      <c r="D282" t="str">
        <f t="shared" si="52"/>
        <v/>
      </c>
      <c r="E282" t="str">
        <f>IFERROR(AVERAGEIFS(SSDs!$H$5:$H$100,SSDs!$A$5:$A$100,"&gt;="&amp;Predictions!A281, SSDs!$A$5:$A$100,"&lt;"&amp;Predictions!A282), "")</f>
        <v/>
      </c>
      <c r="F282" t="str">
        <f t="shared" si="53"/>
        <v/>
      </c>
      <c r="G282" t="str">
        <f>IFERROR(AVERAGEIFS(XPoint!$H$5:$H$100,XPoint!$A$5:$A$100,"&gt;="&amp;Predictions!A281, XPoint!$A$5:$A$100,"&lt;"&amp;Predictions!A282), "")</f>
        <v/>
      </c>
      <c r="H282" t="str">
        <f t="shared" si="54"/>
        <v/>
      </c>
      <c r="J282" s="8">
        <f t="shared" si="46"/>
        <v>8.2951770166455319</v>
      </c>
      <c r="K282" t="str">
        <f t="shared" si="47"/>
        <v/>
      </c>
      <c r="M282" s="8">
        <f t="shared" si="48"/>
        <v>6.3607042457314922</v>
      </c>
      <c r="N282" t="str">
        <f t="shared" si="49"/>
        <v/>
      </c>
      <c r="P282" s="8">
        <f t="shared" si="55"/>
        <v>1.0861794176951718</v>
      </c>
      <c r="Q282" t="str">
        <f t="shared" si="56"/>
        <v/>
      </c>
    </row>
    <row r="283" spans="1:17">
      <c r="A283" s="1">
        <f t="shared" si="50"/>
        <v>37348.5625</v>
      </c>
      <c r="B283">
        <f t="shared" si="51"/>
        <v>22.249999999999954</v>
      </c>
      <c r="C283">
        <f>IFERROR(AVERAGEIFS('Hard Drives'!$I$5:$I$355,'Hard Drives'!$A$5:$A$355,"&gt;="&amp;Predictions!A282,'Hard Drives'!$A$5:$A$355,"&lt;"&amp;Predictions!A283), "")</f>
        <v>8.3168602486351855</v>
      </c>
      <c r="D283">
        <f t="shared" si="52"/>
        <v>0.39428344126287684</v>
      </c>
      <c r="E283" t="str">
        <f>IFERROR(AVERAGEIFS(SSDs!$H$5:$H$100,SSDs!$A$5:$A$100,"&gt;="&amp;Predictions!A282, SSDs!$A$5:$A$100,"&lt;"&amp;Predictions!A283), "")</f>
        <v/>
      </c>
      <c r="F283" t="str">
        <f t="shared" si="53"/>
        <v/>
      </c>
      <c r="G283" t="str">
        <f>IFERROR(AVERAGEIFS(XPoint!$H$5:$H$100,XPoint!$A$5:$A$100,"&gt;="&amp;Predictions!A282, XPoint!$A$5:$A$100,"&lt;"&amp;Predictions!A283), "")</f>
        <v/>
      </c>
      <c r="H283" t="str">
        <f t="shared" si="54"/>
        <v/>
      </c>
      <c r="J283" s="8">
        <f t="shared" si="46"/>
        <v>8.3186206966006324</v>
      </c>
      <c r="K283">
        <f t="shared" si="47"/>
        <v>3.0991770390462808E-6</v>
      </c>
      <c r="M283" s="8">
        <f t="shared" si="48"/>
        <v>6.3860832070072755</v>
      </c>
      <c r="N283" t="str">
        <f t="shared" si="49"/>
        <v/>
      </c>
      <c r="P283" s="8">
        <f t="shared" si="55"/>
        <v>1.0861794180295923</v>
      </c>
      <c r="Q283" t="str">
        <f t="shared" si="56"/>
        <v/>
      </c>
    </row>
    <row r="284" spans="1:17">
      <c r="A284" s="1">
        <f t="shared" si="50"/>
        <v>37379</v>
      </c>
      <c r="B284">
        <f t="shared" si="51"/>
        <v>22.333333333333286</v>
      </c>
      <c r="C284" t="str">
        <f>IFERROR(AVERAGEIFS('Hard Drives'!$I$5:$I$355,'Hard Drives'!$A$5:$A$355,"&gt;="&amp;Predictions!A283,'Hard Drives'!$A$5:$A$355,"&lt;"&amp;Predictions!A284), "")</f>
        <v/>
      </c>
      <c r="D284" t="str">
        <f t="shared" si="52"/>
        <v/>
      </c>
      <c r="E284" t="str">
        <f>IFERROR(AVERAGEIFS(SSDs!$H$5:$H$100,SSDs!$A$5:$A$100,"&gt;="&amp;Predictions!A283, SSDs!$A$5:$A$100,"&lt;"&amp;Predictions!A284), "")</f>
        <v/>
      </c>
      <c r="F284" t="str">
        <f t="shared" si="53"/>
        <v/>
      </c>
      <c r="G284" t="str">
        <f>IFERROR(AVERAGEIFS(XPoint!$H$5:$H$100,XPoint!$A$5:$A$100,"&gt;="&amp;Predictions!A283, XPoint!$A$5:$A$100,"&lt;"&amp;Predictions!A284), "")</f>
        <v/>
      </c>
      <c r="H284" t="str">
        <f t="shared" si="54"/>
        <v/>
      </c>
      <c r="J284" s="8">
        <f t="shared" si="46"/>
        <v>8.3419430978100966</v>
      </c>
      <c r="K284" t="str">
        <f t="shared" si="47"/>
        <v/>
      </c>
      <c r="M284" s="8">
        <f t="shared" si="48"/>
        <v>6.4114378957305762</v>
      </c>
      <c r="N284" t="str">
        <f t="shared" si="49"/>
        <v/>
      </c>
      <c r="P284" s="8">
        <f t="shared" si="55"/>
        <v>1.0861794184063602</v>
      </c>
      <c r="Q284" t="str">
        <f t="shared" si="56"/>
        <v/>
      </c>
    </row>
    <row r="285" spans="1:17">
      <c r="A285" s="1">
        <f t="shared" si="50"/>
        <v>37409.4375</v>
      </c>
      <c r="B285">
        <f t="shared" si="51"/>
        <v>22.416666666666618</v>
      </c>
      <c r="C285" t="str">
        <f>IFERROR(AVERAGEIFS('Hard Drives'!$I$5:$I$355,'Hard Drives'!$A$5:$A$355,"&gt;="&amp;Predictions!A284,'Hard Drives'!$A$5:$A$355,"&lt;"&amp;Predictions!A285), "")</f>
        <v/>
      </c>
      <c r="D285" t="str">
        <f t="shared" si="52"/>
        <v/>
      </c>
      <c r="E285" t="str">
        <f>IFERROR(AVERAGEIFS(SSDs!$H$5:$H$100,SSDs!$A$5:$A$100,"&gt;="&amp;Predictions!A284, SSDs!$A$5:$A$100,"&lt;"&amp;Predictions!A285), "")</f>
        <v/>
      </c>
      <c r="F285" t="str">
        <f t="shared" si="53"/>
        <v/>
      </c>
      <c r="G285" t="str">
        <f>IFERROR(AVERAGEIFS(XPoint!$H$5:$H$100,XPoint!$A$5:$A$100,"&gt;="&amp;Predictions!A284, XPoint!$A$5:$A$100,"&lt;"&amp;Predictions!A285), "")</f>
        <v/>
      </c>
      <c r="H285" t="str">
        <f t="shared" si="54"/>
        <v/>
      </c>
      <c r="J285" s="8">
        <f t="shared" si="46"/>
        <v>8.3651435016455302</v>
      </c>
      <c r="K285" t="str">
        <f t="shared" si="47"/>
        <v/>
      </c>
      <c r="M285" s="8">
        <f t="shared" si="48"/>
        <v>6.4367667112618321</v>
      </c>
      <c r="N285" t="str">
        <f t="shared" si="49"/>
        <v/>
      </c>
      <c r="P285" s="8">
        <f t="shared" si="55"/>
        <v>1.0861794188308378</v>
      </c>
      <c r="Q285" t="str">
        <f t="shared" si="56"/>
        <v/>
      </c>
    </row>
    <row r="286" spans="1:17">
      <c r="A286" s="1">
        <f t="shared" si="50"/>
        <v>37439.875</v>
      </c>
      <c r="B286">
        <f t="shared" si="51"/>
        <v>22.49999999999995</v>
      </c>
      <c r="C286" t="str">
        <f>IFERROR(AVERAGEIFS('Hard Drives'!$I$5:$I$355,'Hard Drives'!$A$5:$A$355,"&gt;="&amp;Predictions!A285,'Hard Drives'!$A$5:$A$355,"&lt;"&amp;Predictions!A286), "")</f>
        <v/>
      </c>
      <c r="D286" t="str">
        <f t="shared" si="52"/>
        <v/>
      </c>
      <c r="E286" t="str">
        <f>IFERROR(AVERAGEIFS(SSDs!$H$5:$H$100,SSDs!$A$5:$A$100,"&gt;="&amp;Predictions!A285, SSDs!$A$5:$A$100,"&lt;"&amp;Predictions!A286), "")</f>
        <v/>
      </c>
      <c r="F286" t="str">
        <f t="shared" si="53"/>
        <v/>
      </c>
      <c r="G286" t="str">
        <f>IFERROR(AVERAGEIFS(XPoint!$H$5:$H$100,XPoint!$A$5:$A$100,"&gt;="&amp;Predictions!A285, XPoint!$A$5:$A$100,"&lt;"&amp;Predictions!A286), "")</f>
        <v/>
      </c>
      <c r="H286" t="str">
        <f t="shared" si="54"/>
        <v/>
      </c>
      <c r="J286" s="8">
        <f t="shared" si="46"/>
        <v>8.3882212179008206</v>
      </c>
      <c r="K286" t="str">
        <f t="shared" si="47"/>
        <v/>
      </c>
      <c r="M286" s="8">
        <f t="shared" si="48"/>
        <v>6.4620680638349146</v>
      </c>
      <c r="N286" t="str">
        <f t="shared" si="49"/>
        <v/>
      </c>
      <c r="P286" s="8">
        <f t="shared" si="55"/>
        <v>1.0861794193090666</v>
      </c>
      <c r="Q286" t="str">
        <f t="shared" si="56"/>
        <v/>
      </c>
    </row>
    <row r="287" spans="1:17">
      <c r="A287" s="1">
        <f t="shared" si="50"/>
        <v>37470.3125</v>
      </c>
      <c r="B287">
        <f t="shared" si="51"/>
        <v>22.583333333333282</v>
      </c>
      <c r="C287">
        <f>IFERROR(AVERAGEIFS('Hard Drives'!$I$5:$I$355,'Hard Drives'!$A$5:$A$355,"&gt;="&amp;Predictions!A286,'Hard Drives'!$A$5:$A$355,"&lt;"&amp;Predictions!A287), "")</f>
        <v>8.3851098075405055</v>
      </c>
      <c r="D287">
        <f t="shared" si="52"/>
        <v>0.48465196035562363</v>
      </c>
      <c r="E287" t="str">
        <f>IFERROR(AVERAGEIFS(SSDs!$H$5:$H$100,SSDs!$A$5:$A$100,"&gt;="&amp;Predictions!A286, SSDs!$A$5:$A$100,"&lt;"&amp;Predictions!A287), "")</f>
        <v/>
      </c>
      <c r="F287" t="str">
        <f t="shared" si="53"/>
        <v/>
      </c>
      <c r="G287" t="str">
        <f>IFERROR(AVERAGEIFS(XPoint!$H$5:$H$100,XPoint!$A$5:$A$100,"&gt;="&amp;Predictions!A286, XPoint!$A$5:$A$100,"&lt;"&amp;Predictions!A287), "")</f>
        <v/>
      </c>
      <c r="H287" t="str">
        <f t="shared" si="54"/>
        <v/>
      </c>
      <c r="J287" s="8">
        <f t="shared" si="46"/>
        <v>8.4111755845537193</v>
      </c>
      <c r="K287">
        <f t="shared" si="47"/>
        <v>6.7942473130258368E-4</v>
      </c>
      <c r="M287" s="8">
        <f t="shared" si="48"/>
        <v>6.4873403748831171</v>
      </c>
      <c r="N287" t="str">
        <f t="shared" si="49"/>
        <v/>
      </c>
      <c r="P287" s="8">
        <f t="shared" si="55"/>
        <v>1.0861794198478527</v>
      </c>
      <c r="Q287" t="str">
        <f t="shared" si="56"/>
        <v/>
      </c>
    </row>
    <row r="288" spans="1:17">
      <c r="A288" s="1">
        <f t="shared" si="50"/>
        <v>37500.75</v>
      </c>
      <c r="B288">
        <f t="shared" si="51"/>
        <v>22.666666666666615</v>
      </c>
      <c r="C288">
        <f>IFERROR(AVERAGEIFS('Hard Drives'!$I$5:$I$355,'Hard Drives'!$A$5:$A$355,"&gt;="&amp;Predictions!A287,'Hard Drives'!$A$5:$A$355,"&lt;"&amp;Predictions!A288), "")</f>
        <v>8.5189721422100142</v>
      </c>
      <c r="D288">
        <f t="shared" si="52"/>
        <v>0.68895283181076017</v>
      </c>
      <c r="E288" t="str">
        <f>IFERROR(AVERAGEIFS(SSDs!$H$5:$H$100,SSDs!$A$5:$A$100,"&gt;="&amp;Predictions!A287, SSDs!$A$5:$A$100,"&lt;"&amp;Predictions!A288), "")</f>
        <v/>
      </c>
      <c r="F288" t="str">
        <f t="shared" si="53"/>
        <v/>
      </c>
      <c r="G288" t="str">
        <f>IFERROR(AVERAGEIFS(XPoint!$H$5:$H$100,XPoint!$A$5:$A$100,"&gt;="&amp;Predictions!A287, XPoint!$A$5:$A$100,"&lt;"&amp;Predictions!A288), "")</f>
        <v/>
      </c>
      <c r="H288" t="str">
        <f t="shared" si="54"/>
        <v/>
      </c>
      <c r="J288" s="8">
        <f t="shared" si="46"/>
        <v>8.4340059675206724</v>
      </c>
      <c r="K288">
        <f t="shared" si="47"/>
        <v>7.21925084133974E-3</v>
      </c>
      <c r="M288" s="8">
        <f t="shared" si="48"/>
        <v>6.5125820773584753</v>
      </c>
      <c r="N288" t="str">
        <f t="shared" si="49"/>
        <v/>
      </c>
      <c r="P288" s="8">
        <f t="shared" si="55"/>
        <v>1.0861794204548649</v>
      </c>
      <c r="Q288" t="str">
        <f t="shared" si="56"/>
        <v/>
      </c>
    </row>
    <row r="289" spans="1:17">
      <c r="A289" s="1">
        <f t="shared" si="50"/>
        <v>37531.1875</v>
      </c>
      <c r="B289">
        <f t="shared" si="51"/>
        <v>22.749999999999947</v>
      </c>
      <c r="C289">
        <f>IFERROR(AVERAGEIFS('Hard Drives'!$I$5:$I$355,'Hard Drives'!$A$5:$A$355,"&gt;="&amp;Predictions!A288,'Hard Drives'!$A$5:$A$355,"&lt;"&amp;Predictions!A289), "")</f>
        <v>8.5281168767175721</v>
      </c>
      <c r="D289">
        <f t="shared" si="52"/>
        <v>0.70421729933917121</v>
      </c>
      <c r="E289" t="str">
        <f>IFERROR(AVERAGEIFS(SSDs!$H$5:$H$100,SSDs!$A$5:$A$100,"&gt;="&amp;Predictions!A288, SSDs!$A$5:$A$100,"&lt;"&amp;Predictions!A289), "")</f>
        <v/>
      </c>
      <c r="F289" t="str">
        <f t="shared" si="53"/>
        <v/>
      </c>
      <c r="G289" t="str">
        <f>IFERROR(AVERAGEIFS(XPoint!$H$5:$H$100,XPoint!$A$5:$A$100,"&gt;="&amp;Predictions!A288, XPoint!$A$5:$A$100,"&lt;"&amp;Predictions!A289), "")</f>
        <v/>
      </c>
      <c r="H289" t="str">
        <f t="shared" si="54"/>
        <v/>
      </c>
      <c r="J289" s="8">
        <f t="shared" si="46"/>
        <v>8.4567117604050281</v>
      </c>
      <c r="K289">
        <f t="shared" si="47"/>
        <v>5.0986906356079347E-3</v>
      </c>
      <c r="M289" s="8">
        <f t="shared" si="48"/>
        <v>6.5377916160443172</v>
      </c>
      <c r="N289" t="str">
        <f t="shared" si="49"/>
        <v/>
      </c>
      <c r="P289" s="8">
        <f t="shared" si="55"/>
        <v>1.0861794211387423</v>
      </c>
      <c r="Q289" t="str">
        <f t="shared" si="56"/>
        <v/>
      </c>
    </row>
    <row r="290" spans="1:17">
      <c r="A290" s="1">
        <f t="shared" si="50"/>
        <v>37561.625</v>
      </c>
      <c r="B290">
        <f t="shared" si="51"/>
        <v>22.833333333333279</v>
      </c>
      <c r="C290" t="str">
        <f>IFERROR(AVERAGEIFS('Hard Drives'!$I$5:$I$355,'Hard Drives'!$A$5:$A$355,"&gt;="&amp;Predictions!A289,'Hard Drives'!$A$5:$A$355,"&lt;"&amp;Predictions!A290), "")</f>
        <v/>
      </c>
      <c r="D290" t="str">
        <f t="shared" si="52"/>
        <v/>
      </c>
      <c r="E290" t="str">
        <f>IFERROR(AVERAGEIFS(SSDs!$H$5:$H$100,SSDs!$A$5:$A$100,"&gt;="&amp;Predictions!A289, SSDs!$A$5:$A$100,"&lt;"&amp;Predictions!A290), "")</f>
        <v/>
      </c>
      <c r="F290" t="str">
        <f t="shared" si="53"/>
        <v/>
      </c>
      <c r="G290" t="str">
        <f>IFERROR(AVERAGEIFS(XPoint!$H$5:$H$100,XPoint!$A$5:$A$100,"&gt;="&amp;Predictions!A289, XPoint!$A$5:$A$100,"&lt;"&amp;Predictions!A290), "")</f>
        <v/>
      </c>
      <c r="H290" t="str">
        <f t="shared" si="54"/>
        <v/>
      </c>
      <c r="J290" s="8">
        <f t="shared" si="46"/>
        <v>8.4792923842390167</v>
      </c>
      <c r="K290" t="str">
        <f t="shared" si="47"/>
        <v/>
      </c>
      <c r="M290" s="8">
        <f t="shared" si="48"/>
        <v>6.5629674478609425</v>
      </c>
      <c r="N290" t="str">
        <f t="shared" si="49"/>
        <v/>
      </c>
      <c r="P290" s="8">
        <f t="shared" si="55"/>
        <v>1.0861794219092182</v>
      </c>
      <c r="Q290" t="str">
        <f t="shared" si="56"/>
        <v/>
      </c>
    </row>
    <row r="291" spans="1:17">
      <c r="A291" s="1">
        <f t="shared" si="50"/>
        <v>37592.0625</v>
      </c>
      <c r="B291">
        <f t="shared" si="51"/>
        <v>22.916666666666611</v>
      </c>
      <c r="C291" t="str">
        <f>IFERROR(AVERAGEIFS('Hard Drives'!$I$5:$I$355,'Hard Drives'!$A$5:$A$355,"&gt;="&amp;Predictions!A290,'Hard Drives'!$A$5:$A$355,"&lt;"&amp;Predictions!A291), "")</f>
        <v/>
      </c>
      <c r="D291" t="str">
        <f t="shared" si="52"/>
        <v/>
      </c>
      <c r="E291" t="str">
        <f>IFERROR(AVERAGEIFS(SSDs!$H$5:$H$100,SSDs!$A$5:$A$100,"&gt;="&amp;Predictions!A290, SSDs!$A$5:$A$100,"&lt;"&amp;Predictions!A291), "")</f>
        <v/>
      </c>
      <c r="F291" t="str">
        <f t="shared" si="53"/>
        <v/>
      </c>
      <c r="G291" t="str">
        <f>IFERROR(AVERAGEIFS(XPoint!$H$5:$H$100,XPoint!$A$5:$A$100,"&gt;="&amp;Predictions!A290, XPoint!$A$5:$A$100,"&lt;"&amp;Predictions!A291), "")</f>
        <v/>
      </c>
      <c r="H291" t="str">
        <f t="shared" si="54"/>
        <v/>
      </c>
      <c r="J291" s="8">
        <f t="shared" si="46"/>
        <v>8.5017472872196791</v>
      </c>
      <c r="K291" t="str">
        <f t="shared" si="47"/>
        <v/>
      </c>
      <c r="M291" s="8">
        <f t="shared" si="48"/>
        <v>6.5881080421643468</v>
      </c>
      <c r="N291" t="str">
        <f t="shared" si="49"/>
        <v/>
      </c>
      <c r="P291" s="8">
        <f t="shared" si="55"/>
        <v>1.0861794227772588</v>
      </c>
      <c r="Q291" t="str">
        <f t="shared" si="56"/>
        <v/>
      </c>
    </row>
    <row r="292" spans="1:17">
      <c r="A292" s="1">
        <f t="shared" si="50"/>
        <v>37622.5</v>
      </c>
      <c r="B292">
        <f t="shared" si="51"/>
        <v>22.999999999999943</v>
      </c>
      <c r="C292" t="str">
        <f>IFERROR(AVERAGEIFS('Hard Drives'!$I$5:$I$355,'Hard Drives'!$A$5:$A$355,"&gt;="&amp;Predictions!A291,'Hard Drives'!$A$5:$A$355,"&lt;"&amp;Predictions!A292), "")</f>
        <v/>
      </c>
      <c r="D292" t="str">
        <f t="shared" si="52"/>
        <v/>
      </c>
      <c r="E292" t="str">
        <f>IFERROR(AVERAGEIFS(SSDs!$H$5:$H$100,SSDs!$A$5:$A$100,"&gt;="&amp;Predictions!A291, SSDs!$A$5:$A$100,"&lt;"&amp;Predictions!A292), "")</f>
        <v/>
      </c>
      <c r="F292" t="str">
        <f t="shared" si="53"/>
        <v/>
      </c>
      <c r="G292" t="str">
        <f>IFERROR(AVERAGEIFS(XPoint!$H$5:$H$100,XPoint!$A$5:$A$100,"&gt;="&amp;Predictions!A291, XPoint!$A$5:$A$100,"&lt;"&amp;Predictions!A292), "")</f>
        <v/>
      </c>
      <c r="H292" t="str">
        <f t="shared" si="54"/>
        <v/>
      </c>
      <c r="J292" s="8">
        <f t="shared" si="46"/>
        <v>8.5240759444391099</v>
      </c>
      <c r="K292" t="str">
        <f t="shared" si="47"/>
        <v/>
      </c>
      <c r="M292" s="8">
        <f t="shared" si="48"/>
        <v>6.6132118810379295</v>
      </c>
      <c r="N292" t="str">
        <f t="shared" si="49"/>
        <v/>
      </c>
      <c r="P292" s="8">
        <f t="shared" si="55"/>
        <v>1.0861794237552183</v>
      </c>
      <c r="Q292" t="str">
        <f t="shared" si="56"/>
        <v/>
      </c>
    </row>
    <row r="293" spans="1:17">
      <c r="A293" s="1">
        <f t="shared" si="50"/>
        <v>37652.9375</v>
      </c>
      <c r="B293">
        <f t="shared" si="51"/>
        <v>23.083333333333275</v>
      </c>
      <c r="C293" t="str">
        <f>IFERROR(AVERAGEIFS('Hard Drives'!$I$5:$I$355,'Hard Drives'!$A$5:$A$355,"&gt;="&amp;Predictions!A292,'Hard Drives'!$A$5:$A$355,"&lt;"&amp;Predictions!A293), "")</f>
        <v/>
      </c>
      <c r="D293" t="str">
        <f t="shared" si="52"/>
        <v/>
      </c>
      <c r="E293" t="str">
        <f>IFERROR(AVERAGEIFS(SSDs!$H$5:$H$100,SSDs!$A$5:$A$100,"&gt;="&amp;Predictions!A292, SSDs!$A$5:$A$100,"&lt;"&amp;Predictions!A293), "")</f>
        <v/>
      </c>
      <c r="F293" t="str">
        <f t="shared" si="53"/>
        <v/>
      </c>
      <c r="G293" t="str">
        <f>IFERROR(AVERAGEIFS(XPoint!$H$5:$H$100,XPoint!$A$5:$A$100,"&gt;="&amp;Predictions!A292, XPoint!$A$5:$A$100,"&lt;"&amp;Predictions!A293), "")</f>
        <v/>
      </c>
      <c r="H293" t="str">
        <f t="shared" si="54"/>
        <v/>
      </c>
      <c r="J293" s="8">
        <f t="shared" si="46"/>
        <v>8.546277857609228</v>
      </c>
      <c r="K293" t="str">
        <f t="shared" si="47"/>
        <v/>
      </c>
      <c r="M293" s="8">
        <f t="shared" si="48"/>
        <v>6.638277459577095</v>
      </c>
      <c r="N293" t="str">
        <f t="shared" si="49"/>
        <v/>
      </c>
      <c r="P293" s="8">
        <f t="shared" si="55"/>
        <v>1.0861794248570158</v>
      </c>
      <c r="Q293" t="str">
        <f t="shared" si="56"/>
        <v/>
      </c>
    </row>
    <row r="294" spans="1:17">
      <c r="A294" s="1">
        <f t="shared" si="50"/>
        <v>37683.375</v>
      </c>
      <c r="B294">
        <f t="shared" si="51"/>
        <v>23.166666666666607</v>
      </c>
      <c r="C294" t="str">
        <f>IFERROR(AVERAGEIFS('Hard Drives'!$I$5:$I$355,'Hard Drives'!$A$5:$A$355,"&gt;="&amp;Predictions!A293,'Hard Drives'!$A$5:$A$355,"&lt;"&amp;Predictions!A294), "")</f>
        <v/>
      </c>
      <c r="D294" t="str">
        <f t="shared" si="52"/>
        <v/>
      </c>
      <c r="E294" t="str">
        <f>IFERROR(AVERAGEIFS(SSDs!$H$5:$H$100,SSDs!$A$5:$A$100,"&gt;="&amp;Predictions!A293, SSDs!$A$5:$A$100,"&lt;"&amp;Predictions!A294), "")</f>
        <v/>
      </c>
      <c r="F294" t="str">
        <f t="shared" si="53"/>
        <v/>
      </c>
      <c r="G294" t="str">
        <f>IFERROR(AVERAGEIFS(XPoint!$H$5:$H$100,XPoint!$A$5:$A$100,"&gt;="&amp;Predictions!A293, XPoint!$A$5:$A$100,"&lt;"&amp;Predictions!A294), "")</f>
        <v/>
      </c>
      <c r="H294" t="str">
        <f t="shared" si="54"/>
        <v/>
      </c>
      <c r="J294" s="8">
        <f t="shared" si="46"/>
        <v>8.5683525547813488</v>
      </c>
      <c r="K294" t="str">
        <f t="shared" si="47"/>
        <v/>
      </c>
      <c r="M294" s="8">
        <f t="shared" si="48"/>
        <v>6.6633032861666761</v>
      </c>
      <c r="N294" t="str">
        <f t="shared" si="49"/>
        <v/>
      </c>
      <c r="P294" s="8">
        <f t="shared" si="55"/>
        <v>1.0861794260983324</v>
      </c>
      <c r="Q294" t="str">
        <f t="shared" si="56"/>
        <v/>
      </c>
    </row>
    <row r="295" spans="1:17">
      <c r="A295" s="1">
        <f t="shared" si="50"/>
        <v>37713.8125</v>
      </c>
      <c r="B295">
        <f t="shared" si="51"/>
        <v>23.24999999999994</v>
      </c>
      <c r="C295" t="str">
        <f>IFERROR(AVERAGEIFS('Hard Drives'!$I$5:$I$355,'Hard Drives'!$A$5:$A$355,"&gt;="&amp;Predictions!A294,'Hard Drives'!$A$5:$A$355,"&lt;"&amp;Predictions!A295), "")</f>
        <v/>
      </c>
      <c r="D295" t="str">
        <f t="shared" si="52"/>
        <v/>
      </c>
      <c r="E295">
        <f>IFERROR(AVERAGEIFS(SSDs!$H$5:$H$100,SSDs!$A$5:$A$100,"&gt;="&amp;Predictions!A294, SSDs!$A$5:$A$100,"&lt;"&amp;Predictions!A295), "")</f>
        <v>6.489454989793388</v>
      </c>
      <c r="F295">
        <f t="shared" si="53"/>
        <v>2.3908351534326031</v>
      </c>
      <c r="G295" t="str">
        <f>IFERROR(AVERAGEIFS(XPoint!$H$5:$H$100,XPoint!$A$5:$A$100,"&gt;="&amp;Predictions!A294, XPoint!$A$5:$A$100,"&lt;"&amp;Predictions!A295), "")</f>
        <v/>
      </c>
      <c r="H295" t="str">
        <f t="shared" si="54"/>
        <v/>
      </c>
      <c r="J295" s="8">
        <f t="shared" si="46"/>
        <v>8.5902995900608516</v>
      </c>
      <c r="K295" t="str">
        <f t="shared" si="47"/>
        <v/>
      </c>
      <c r="M295" s="8">
        <f t="shared" si="48"/>
        <v>6.6882878827511369</v>
      </c>
      <c r="N295">
        <f t="shared" si="49"/>
        <v>3.953451932194766E-2</v>
      </c>
      <c r="P295" s="8">
        <f t="shared" si="55"/>
        <v>1.0861794274968357</v>
      </c>
      <c r="Q295" t="str">
        <f t="shared" si="56"/>
        <v/>
      </c>
    </row>
    <row r="296" spans="1:17">
      <c r="A296" s="1">
        <f t="shared" si="50"/>
        <v>37744.25</v>
      </c>
      <c r="B296">
        <f t="shared" si="51"/>
        <v>23.333333333333272</v>
      </c>
      <c r="C296" t="str">
        <f>IFERROR(AVERAGEIFS('Hard Drives'!$I$5:$I$355,'Hard Drives'!$A$5:$A$355,"&gt;="&amp;Predictions!A295,'Hard Drives'!$A$5:$A$355,"&lt;"&amp;Predictions!A296), "")</f>
        <v/>
      </c>
      <c r="D296" t="str">
        <f t="shared" si="52"/>
        <v/>
      </c>
      <c r="E296" t="str">
        <f>IFERROR(AVERAGEIFS(SSDs!$H$5:$H$100,SSDs!$A$5:$A$100,"&gt;="&amp;Predictions!A295, SSDs!$A$5:$A$100,"&lt;"&amp;Predictions!A296), "")</f>
        <v/>
      </c>
      <c r="F296" t="str">
        <f t="shared" si="53"/>
        <v/>
      </c>
      <c r="G296" t="str">
        <f>IFERROR(AVERAGEIFS(XPoint!$H$5:$H$100,XPoint!$A$5:$A$100,"&gt;="&amp;Predictions!A295, XPoint!$A$5:$A$100,"&lt;"&amp;Predictions!A296), "")</f>
        <v/>
      </c>
      <c r="H296" t="str">
        <f t="shared" si="54"/>
        <v/>
      </c>
      <c r="J296" s="8">
        <f t="shared" si="46"/>
        <v>8.6121185433171625</v>
      </c>
      <c r="K296" t="str">
        <f t="shared" si="47"/>
        <v/>
      </c>
      <c r="M296" s="8">
        <f t="shared" si="48"/>
        <v>6.7132297850974938</v>
      </c>
      <c r="N296" t="str">
        <f t="shared" si="49"/>
        <v/>
      </c>
      <c r="P296" s="8">
        <f t="shared" si="55"/>
        <v>1.0861794290724298</v>
      </c>
      <c r="Q296" t="str">
        <f t="shared" si="56"/>
        <v/>
      </c>
    </row>
    <row r="297" spans="1:17">
      <c r="A297" s="1">
        <f t="shared" si="50"/>
        <v>37774.6875</v>
      </c>
      <c r="B297">
        <f t="shared" si="51"/>
        <v>23.416666666666604</v>
      </c>
      <c r="C297" t="str">
        <f>IFERROR(AVERAGEIFS('Hard Drives'!$I$5:$I$355,'Hard Drives'!$A$5:$A$355,"&gt;="&amp;Predictions!A296,'Hard Drives'!$A$5:$A$355,"&lt;"&amp;Predictions!A297), "")</f>
        <v/>
      </c>
      <c r="D297" t="str">
        <f t="shared" si="52"/>
        <v/>
      </c>
      <c r="E297" t="str">
        <f>IFERROR(AVERAGEIFS(SSDs!$H$5:$H$100,SSDs!$A$5:$A$100,"&gt;="&amp;Predictions!A296, SSDs!$A$5:$A$100,"&lt;"&amp;Predictions!A297), "")</f>
        <v/>
      </c>
      <c r="F297" t="str">
        <f t="shared" si="53"/>
        <v/>
      </c>
      <c r="G297" t="str">
        <f>IFERROR(AVERAGEIFS(XPoint!$H$5:$H$100,XPoint!$A$5:$A$100,"&gt;="&amp;Predictions!A296, XPoint!$A$5:$A$100,"&lt;"&amp;Predictions!A297), "")</f>
        <v/>
      </c>
      <c r="H297" t="str">
        <f t="shared" si="54"/>
        <v/>
      </c>
      <c r="J297" s="8">
        <f t="shared" si="46"/>
        <v>8.6338090198893429</v>
      </c>
      <c r="K297" t="str">
        <f t="shared" si="47"/>
        <v/>
      </c>
      <c r="M297" s="8">
        <f t="shared" si="48"/>
        <v>6.7381275430508598</v>
      </c>
      <c r="N297" t="str">
        <f t="shared" si="49"/>
        <v/>
      </c>
      <c r="P297" s="8">
        <f t="shared" si="55"/>
        <v>1.0861794308475397</v>
      </c>
      <c r="Q297" t="str">
        <f t="shared" si="56"/>
        <v/>
      </c>
    </row>
    <row r="298" spans="1:17">
      <c r="A298" s="1">
        <f t="shared" si="50"/>
        <v>37805.125</v>
      </c>
      <c r="B298">
        <f t="shared" si="51"/>
        <v>23.499999999999936</v>
      </c>
      <c r="C298" t="str">
        <f>IFERROR(AVERAGEIFS('Hard Drives'!$I$5:$I$355,'Hard Drives'!$A$5:$A$355,"&gt;="&amp;Predictions!A297,'Hard Drives'!$A$5:$A$355,"&lt;"&amp;Predictions!A298), "")</f>
        <v/>
      </c>
      <c r="D298" t="str">
        <f t="shared" si="52"/>
        <v/>
      </c>
      <c r="E298" t="str">
        <f>IFERROR(AVERAGEIFS(SSDs!$H$5:$H$100,SSDs!$A$5:$A$100,"&gt;="&amp;Predictions!A297, SSDs!$A$5:$A$100,"&lt;"&amp;Predictions!A298), "")</f>
        <v/>
      </c>
      <c r="F298" t="str">
        <f t="shared" si="53"/>
        <v/>
      </c>
      <c r="G298" t="str">
        <f>IFERROR(AVERAGEIFS(XPoint!$H$5:$H$100,XPoint!$A$5:$A$100,"&gt;="&amp;Predictions!A297, XPoint!$A$5:$A$100,"&lt;"&amp;Predictions!A298), "")</f>
        <v/>
      </c>
      <c r="H298" t="str">
        <f t="shared" si="54"/>
        <v/>
      </c>
      <c r="J298" s="8">
        <f t="shared" si="46"/>
        <v>8.6553706502875336</v>
      </c>
      <c r="K298" t="str">
        <f t="shared" si="47"/>
        <v/>
      </c>
      <c r="M298" s="8">
        <f t="shared" si="48"/>
        <v>6.7629797207826483</v>
      </c>
      <c r="N298" t="str">
        <f t="shared" si="49"/>
        <v/>
      </c>
      <c r="P298" s="8">
        <f t="shared" si="55"/>
        <v>1.0861794328474297</v>
      </c>
      <c r="Q298" t="str">
        <f t="shared" si="56"/>
        <v/>
      </c>
    </row>
    <row r="299" spans="1:17">
      <c r="A299" s="1">
        <f t="shared" si="50"/>
        <v>37835.5625</v>
      </c>
      <c r="B299">
        <f t="shared" si="51"/>
        <v>23.583333333333268</v>
      </c>
      <c r="C299" t="str">
        <f>IFERROR(AVERAGEIFS('Hard Drives'!$I$5:$I$355,'Hard Drives'!$A$5:$A$355,"&gt;="&amp;Predictions!A298,'Hard Drives'!$A$5:$A$355,"&lt;"&amp;Predictions!A299), "")</f>
        <v/>
      </c>
      <c r="D299" t="str">
        <f t="shared" si="52"/>
        <v/>
      </c>
      <c r="E299" t="str">
        <f>IFERROR(AVERAGEIFS(SSDs!$H$5:$H$100,SSDs!$A$5:$A$100,"&gt;="&amp;Predictions!A298, SSDs!$A$5:$A$100,"&lt;"&amp;Predictions!A299), "")</f>
        <v/>
      </c>
      <c r="F299" t="str">
        <f t="shared" si="53"/>
        <v/>
      </c>
      <c r="G299" t="str">
        <f>IFERROR(AVERAGEIFS(XPoint!$H$5:$H$100,XPoint!$A$5:$A$100,"&gt;="&amp;Predictions!A298, XPoint!$A$5:$A$100,"&lt;"&amp;Predictions!A299), "")</f>
        <v/>
      </c>
      <c r="H299" t="str">
        <f t="shared" si="54"/>
        <v/>
      </c>
      <c r="J299" s="8">
        <f t="shared" si="46"/>
        <v>8.676803089890484</v>
      </c>
      <c r="K299" t="str">
        <f t="shared" si="47"/>
        <v/>
      </c>
      <c r="M299" s="8">
        <f t="shared" si="48"/>
        <v>6.7877848970313313</v>
      </c>
      <c r="N299" t="str">
        <f t="shared" si="49"/>
        <v/>
      </c>
      <c r="P299" s="8">
        <f t="shared" si="55"/>
        <v>1.0861794351005634</v>
      </c>
      <c r="Q299" t="str">
        <f t="shared" si="56"/>
        <v/>
      </c>
    </row>
    <row r="300" spans="1:17">
      <c r="A300" s="1">
        <f t="shared" si="50"/>
        <v>37866</v>
      </c>
      <c r="B300">
        <f t="shared" si="51"/>
        <v>23.6666666666666</v>
      </c>
      <c r="C300" t="str">
        <f>IFERROR(AVERAGEIFS('Hard Drives'!$I$5:$I$355,'Hard Drives'!$A$5:$A$355,"&gt;="&amp;Predictions!A299,'Hard Drives'!$A$5:$A$355,"&lt;"&amp;Predictions!A300), "")</f>
        <v/>
      </c>
      <c r="D300" t="str">
        <f t="shared" si="52"/>
        <v/>
      </c>
      <c r="E300" t="str">
        <f>IFERROR(AVERAGEIFS(SSDs!$H$5:$H$100,SSDs!$A$5:$A$100,"&gt;="&amp;Predictions!A299, SSDs!$A$5:$A$100,"&lt;"&amp;Predictions!A300), "")</f>
        <v/>
      </c>
      <c r="F300" t="str">
        <f t="shared" si="53"/>
        <v/>
      </c>
      <c r="G300" t="str">
        <f>IFERROR(AVERAGEIFS(XPoint!$H$5:$H$100,XPoint!$A$5:$A$100,"&gt;="&amp;Predictions!A299, XPoint!$A$5:$A$100,"&lt;"&amp;Predictions!A300), "")</f>
        <v/>
      </c>
      <c r="H300" t="str">
        <f t="shared" si="54"/>
        <v/>
      </c>
      <c r="J300" s="8">
        <f t="shared" si="46"/>
        <v>8.6981060186394235</v>
      </c>
      <c r="K300" t="str">
        <f t="shared" si="47"/>
        <v/>
      </c>
      <c r="M300" s="8">
        <f t="shared" si="48"/>
        <v>6.8125416653357105</v>
      </c>
      <c r="N300" t="str">
        <f t="shared" si="49"/>
        <v/>
      </c>
      <c r="P300" s="8">
        <f t="shared" si="55"/>
        <v>1.0861794376390088</v>
      </c>
      <c r="Q300" t="str">
        <f t="shared" si="56"/>
        <v/>
      </c>
    </row>
    <row r="301" spans="1:17">
      <c r="A301" s="1">
        <f t="shared" si="50"/>
        <v>37896.4375</v>
      </c>
      <c r="B301">
        <f t="shared" si="51"/>
        <v>23.749999999999932</v>
      </c>
      <c r="C301" t="str">
        <f>IFERROR(AVERAGEIFS('Hard Drives'!$I$5:$I$355,'Hard Drives'!$A$5:$A$355,"&gt;="&amp;Predictions!A300,'Hard Drives'!$A$5:$A$355,"&lt;"&amp;Predictions!A301), "")</f>
        <v/>
      </c>
      <c r="D301" t="str">
        <f t="shared" si="52"/>
        <v/>
      </c>
      <c r="E301" t="str">
        <f>IFERROR(AVERAGEIFS(SSDs!$H$5:$H$100,SSDs!$A$5:$A$100,"&gt;="&amp;Predictions!A300, SSDs!$A$5:$A$100,"&lt;"&amp;Predictions!A301), "")</f>
        <v/>
      </c>
      <c r="F301" t="str">
        <f t="shared" si="53"/>
        <v/>
      </c>
      <c r="G301" t="str">
        <f>IFERROR(AVERAGEIFS(XPoint!$H$5:$H$100,XPoint!$A$5:$A$100,"&gt;="&amp;Predictions!A300, XPoint!$A$5:$A$100,"&lt;"&amp;Predictions!A301), "")</f>
        <v/>
      </c>
      <c r="H301" t="str">
        <f t="shared" si="54"/>
        <v/>
      </c>
      <c r="J301" s="8">
        <f t="shared" si="46"/>
        <v>8.7192791407285402</v>
      </c>
      <c r="K301" t="str">
        <f t="shared" si="47"/>
        <v/>
      </c>
      <c r="M301" s="8">
        <f t="shared" si="48"/>
        <v>6.8372486342607433</v>
      </c>
      <c r="N301" t="str">
        <f t="shared" si="49"/>
        <v/>
      </c>
      <c r="P301" s="8">
        <f t="shared" si="55"/>
        <v>1.0861794404988949</v>
      </c>
      <c r="Q301" t="str">
        <f t="shared" si="56"/>
        <v/>
      </c>
    </row>
    <row r="302" spans="1:17">
      <c r="A302" s="1">
        <f t="shared" si="50"/>
        <v>37926.875</v>
      </c>
      <c r="B302">
        <f t="shared" si="51"/>
        <v>23.833333333333265</v>
      </c>
      <c r="C302">
        <f>IFERROR(AVERAGEIFS('Hard Drives'!$I$5:$I$355,'Hard Drives'!$A$5:$A$355,"&gt;="&amp;Predictions!A301,'Hard Drives'!$A$5:$A$355,"&lt;"&amp;Predictions!A302), "")</f>
        <v>8.6708434061108335</v>
      </c>
      <c r="D302">
        <f t="shared" si="52"/>
        <v>0.96413367752838253</v>
      </c>
      <c r="E302" t="str">
        <f>IFERROR(AVERAGEIFS(SSDs!$H$5:$H$100,SSDs!$A$5:$A$100,"&gt;="&amp;Predictions!A301, SSDs!$A$5:$A$100,"&lt;"&amp;Predictions!A302), "")</f>
        <v/>
      </c>
      <c r="F302" t="str">
        <f t="shared" si="53"/>
        <v/>
      </c>
      <c r="G302" t="str">
        <f>IFERROR(AVERAGEIFS(XPoint!$H$5:$H$100,XPoint!$A$5:$A$100,"&gt;="&amp;Predictions!A301, XPoint!$A$5:$A$100,"&lt;"&amp;Predictions!A302), "")</f>
        <v/>
      </c>
      <c r="H302" t="str">
        <f t="shared" si="54"/>
        <v/>
      </c>
      <c r="J302" s="8">
        <f t="shared" si="46"/>
        <v>8.7403221842922605</v>
      </c>
      <c r="K302">
        <f t="shared" si="47"/>
        <v>4.8273006175839368E-3</v>
      </c>
      <c r="M302" s="8">
        <f t="shared" si="48"/>
        <v>6.8619044276158121</v>
      </c>
      <c r="N302" t="str">
        <f t="shared" si="49"/>
        <v/>
      </c>
      <c r="P302" s="8">
        <f t="shared" si="55"/>
        <v>1.0861794437209249</v>
      </c>
      <c r="Q302" t="str">
        <f t="shared" si="56"/>
        <v/>
      </c>
    </row>
    <row r="303" spans="1:17">
      <c r="A303" s="1">
        <f t="shared" si="50"/>
        <v>37957.3125</v>
      </c>
      <c r="B303">
        <f t="shared" si="51"/>
        <v>23.916666666666597</v>
      </c>
      <c r="C303">
        <f>IFERROR(AVERAGEIFS('Hard Drives'!$I$5:$I$355,'Hard Drives'!$A$5:$A$355,"&gt;="&amp;Predictions!A302,'Hard Drives'!$A$5:$A$355,"&lt;"&amp;Predictions!A303), "")</f>
        <v>8.7621191616179583</v>
      </c>
      <c r="D303">
        <f t="shared" si="52"/>
        <v>1.1517128337629114</v>
      </c>
      <c r="E303" t="str">
        <f>IFERROR(AVERAGEIFS(SSDs!$H$5:$H$100,SSDs!$A$5:$A$100,"&gt;="&amp;Predictions!A302, SSDs!$A$5:$A$100,"&lt;"&amp;Predictions!A303), "")</f>
        <v/>
      </c>
      <c r="F303" t="str">
        <f t="shared" si="53"/>
        <v/>
      </c>
      <c r="G303" t="str">
        <f>IFERROR(AVERAGEIFS(XPoint!$H$5:$H$100,XPoint!$A$5:$A$100,"&gt;="&amp;Predictions!A302, XPoint!$A$5:$A$100,"&lt;"&amp;Predictions!A303), "")</f>
        <v/>
      </c>
      <c r="H303" t="str">
        <f t="shared" si="54"/>
        <v/>
      </c>
      <c r="J303" s="8">
        <f t="shared" si="46"/>
        <v>8.7612349010896224</v>
      </c>
      <c r="K303">
        <f t="shared" si="47"/>
        <v>7.8191668197288609E-7</v>
      </c>
      <c r="M303" s="8">
        <f t="shared" si="48"/>
        <v>6.8865076846654754</v>
      </c>
      <c r="N303" t="str">
        <f t="shared" si="49"/>
        <v/>
      </c>
      <c r="P303" s="8">
        <f t="shared" si="55"/>
        <v>1.086179447350957</v>
      </c>
      <c r="Q303" t="str">
        <f t="shared" si="56"/>
        <v/>
      </c>
    </row>
    <row r="304" spans="1:17">
      <c r="A304" s="1">
        <f t="shared" si="50"/>
        <v>37987.75</v>
      </c>
      <c r="B304">
        <f t="shared" si="51"/>
        <v>23.999999999999929</v>
      </c>
      <c r="C304" t="str">
        <f>IFERROR(AVERAGEIFS('Hard Drives'!$I$5:$I$355,'Hard Drives'!$A$5:$A$355,"&gt;="&amp;Predictions!A303,'Hard Drives'!$A$5:$A$355,"&lt;"&amp;Predictions!A304), "")</f>
        <v/>
      </c>
      <c r="D304" t="str">
        <f t="shared" si="52"/>
        <v/>
      </c>
      <c r="E304" t="str">
        <f>IFERROR(AVERAGEIFS(SSDs!$H$5:$H$100,SSDs!$A$5:$A$100,"&gt;="&amp;Predictions!A303, SSDs!$A$5:$A$100,"&lt;"&amp;Predictions!A304), "")</f>
        <v/>
      </c>
      <c r="F304" t="str">
        <f t="shared" si="53"/>
        <v/>
      </c>
      <c r="G304" t="str">
        <f>IFERROR(AVERAGEIFS(XPoint!$H$5:$H$100,XPoint!$A$5:$A$100,"&gt;="&amp;Predictions!A303, XPoint!$A$5:$A$100,"&lt;"&amp;Predictions!A304), "")</f>
        <v/>
      </c>
      <c r="H304" t="str">
        <f t="shared" si="54"/>
        <v/>
      </c>
      <c r="J304" s="8">
        <f t="shared" si="46"/>
        <v>8.7820170661858867</v>
      </c>
      <c r="K304" t="str">
        <f t="shared" si="47"/>
        <v/>
      </c>
      <c r="M304" s="8">
        <f t="shared" si="48"/>
        <v>6.9110570603326655</v>
      </c>
      <c r="N304" t="str">
        <f t="shared" si="49"/>
        <v/>
      </c>
      <c r="P304" s="8">
        <f t="shared" si="55"/>
        <v>1.086179451440656</v>
      </c>
      <c r="Q304" t="str">
        <f t="shared" si="56"/>
        <v/>
      </c>
    </row>
    <row r="305" spans="1:17">
      <c r="A305" s="1">
        <f t="shared" si="50"/>
        <v>38018.1875</v>
      </c>
      <c r="B305">
        <f t="shared" si="51"/>
        <v>24.083333333333261</v>
      </c>
      <c r="C305" t="str">
        <f>IFERROR(AVERAGEIFS('Hard Drives'!$I$5:$I$355,'Hard Drives'!$A$5:$A$355,"&gt;="&amp;Predictions!A304,'Hard Drives'!$A$5:$A$355,"&lt;"&amp;Predictions!A305), "")</f>
        <v/>
      </c>
      <c r="D305" t="str">
        <f t="shared" si="52"/>
        <v/>
      </c>
      <c r="E305" t="str">
        <f>IFERROR(AVERAGEIFS(SSDs!$H$5:$H$100,SSDs!$A$5:$A$100,"&gt;="&amp;Predictions!A304, SSDs!$A$5:$A$100,"&lt;"&amp;Predictions!A305), "")</f>
        <v/>
      </c>
      <c r="F305" t="str">
        <f t="shared" si="53"/>
        <v/>
      </c>
      <c r="G305" t="str">
        <f>IFERROR(AVERAGEIFS(XPoint!$H$5:$H$100,XPoint!$A$5:$A$100,"&gt;="&amp;Predictions!A304, XPoint!$A$5:$A$100,"&lt;"&amp;Predictions!A305), "")</f>
        <v/>
      </c>
      <c r="H305" t="str">
        <f t="shared" si="54"/>
        <v/>
      </c>
      <c r="J305" s="8">
        <f t="shared" si="46"/>
        <v>8.8026684776317197</v>
      </c>
      <c r="K305" t="str">
        <f t="shared" si="47"/>
        <v/>
      </c>
      <c r="M305" s="8">
        <f t="shared" si="48"/>
        <v>6.9355512253943159</v>
      </c>
      <c r="N305" t="str">
        <f t="shared" si="49"/>
        <v/>
      </c>
      <c r="P305" s="8">
        <f t="shared" si="55"/>
        <v>1.0861794560482287</v>
      </c>
      <c r="Q305" t="str">
        <f t="shared" si="56"/>
        <v/>
      </c>
    </row>
    <row r="306" spans="1:17">
      <c r="A306" s="1">
        <f t="shared" si="50"/>
        <v>38048.625</v>
      </c>
      <c r="B306">
        <f t="shared" si="51"/>
        <v>24.166666666666593</v>
      </c>
      <c r="C306" t="str">
        <f>IFERROR(AVERAGEIFS('Hard Drives'!$I$5:$I$355,'Hard Drives'!$A$5:$A$355,"&gt;="&amp;Predictions!A305,'Hard Drives'!$A$5:$A$355,"&lt;"&amp;Predictions!A306), "")</f>
        <v/>
      </c>
      <c r="D306" t="str">
        <f t="shared" si="52"/>
        <v/>
      </c>
      <c r="E306" t="str">
        <f>IFERROR(AVERAGEIFS(SSDs!$H$5:$H$100,SSDs!$A$5:$A$100,"&gt;="&amp;Predictions!A305, SSDs!$A$5:$A$100,"&lt;"&amp;Predictions!A306), "")</f>
        <v/>
      </c>
      <c r="F306" t="str">
        <f t="shared" si="53"/>
        <v/>
      </c>
      <c r="G306" t="str">
        <f>IFERROR(AVERAGEIFS(XPoint!$H$5:$H$100,XPoint!$A$5:$A$100,"&gt;="&amp;Predictions!A305, XPoint!$A$5:$A$100,"&lt;"&amp;Predictions!A306), "")</f>
        <v/>
      </c>
      <c r="H306" t="str">
        <f t="shared" si="54"/>
        <v/>
      </c>
      <c r="J306" s="8">
        <f t="shared" si="46"/>
        <v>8.8231889561400916</v>
      </c>
      <c r="K306" t="str">
        <f t="shared" si="47"/>
        <v/>
      </c>
      <c r="M306" s="8">
        <f t="shared" si="48"/>
        <v>6.9599888666694358</v>
      </c>
      <c r="N306" t="str">
        <f t="shared" si="49"/>
        <v/>
      </c>
      <c r="P306" s="8">
        <f t="shared" si="55"/>
        <v>1.0861794612392532</v>
      </c>
      <c r="Q306" t="str">
        <f t="shared" si="56"/>
        <v/>
      </c>
    </row>
    <row r="307" spans="1:17">
      <c r="A307" s="1">
        <f t="shared" si="50"/>
        <v>38079.0625</v>
      </c>
      <c r="B307">
        <f t="shared" si="51"/>
        <v>24.249999999999925</v>
      </c>
      <c r="C307">
        <f>IFERROR(AVERAGEIFS('Hard Drives'!$I$5:$I$355,'Hard Drives'!$A$5:$A$355,"&gt;="&amp;Predictions!A306,'Hard Drives'!$A$5:$A$355,"&lt;"&amp;Predictions!A307), "")</f>
        <v>8.7880591551590737</v>
      </c>
      <c r="D307">
        <f t="shared" si="52"/>
        <v>1.2080622216531947</v>
      </c>
      <c r="E307" t="str">
        <f>IFERROR(AVERAGEIFS(SSDs!$H$5:$H$100,SSDs!$A$5:$A$100,"&gt;="&amp;Predictions!A306, SSDs!$A$5:$A$100,"&lt;"&amp;Predictions!A307), "")</f>
        <v/>
      </c>
      <c r="F307" t="str">
        <f t="shared" si="53"/>
        <v/>
      </c>
      <c r="G307" t="str">
        <f>IFERROR(AVERAGEIFS(XPoint!$H$5:$H$100,XPoint!$A$5:$A$100,"&gt;="&amp;Predictions!A306, XPoint!$A$5:$A$100,"&lt;"&amp;Predictions!A307), "")</f>
        <v/>
      </c>
      <c r="H307" t="str">
        <f t="shared" si="54"/>
        <v/>
      </c>
      <c r="J307" s="8">
        <f t="shared" si="46"/>
        <v>8.8435783447611058</v>
      </c>
      <c r="K307">
        <f t="shared" si="47"/>
        <v>3.0823804140663971E-3</v>
      </c>
      <c r="M307" s="8">
        <f t="shared" si="48"/>
        <v>6.9843686871996145</v>
      </c>
      <c r="N307" t="str">
        <f t="shared" si="49"/>
        <v/>
      </c>
      <c r="P307" s="8">
        <f t="shared" si="55"/>
        <v>1.0861794670876115</v>
      </c>
      <c r="Q307" t="str">
        <f t="shared" si="56"/>
        <v/>
      </c>
    </row>
    <row r="308" spans="1:17">
      <c r="A308" s="1">
        <f t="shared" si="50"/>
        <v>38109.5</v>
      </c>
      <c r="B308">
        <f t="shared" si="51"/>
        <v>24.333333333333258</v>
      </c>
      <c r="C308">
        <f>IFERROR(AVERAGEIFS('Hard Drives'!$I$5:$I$355,'Hard Drives'!$A$5:$A$355,"&gt;="&amp;Predictions!A307,'Hard Drives'!$A$5:$A$355,"&lt;"&amp;Predictions!A308), "")</f>
        <v>8.9124300132460874</v>
      </c>
      <c r="D308">
        <f t="shared" si="52"/>
        <v>1.4969270382196267</v>
      </c>
      <c r="E308" t="str">
        <f>IFERROR(AVERAGEIFS(SSDs!$H$5:$H$100,SSDs!$A$5:$A$100,"&gt;="&amp;Predictions!A307, SSDs!$A$5:$A$100,"&lt;"&amp;Predictions!A308), "")</f>
        <v/>
      </c>
      <c r="F308" t="str">
        <f t="shared" si="53"/>
        <v/>
      </c>
      <c r="G308" t="str">
        <f>IFERROR(AVERAGEIFS(XPoint!$H$5:$H$100,XPoint!$A$5:$A$100,"&gt;="&amp;Predictions!A307, XPoint!$A$5:$A$100,"&lt;"&amp;Predictions!A308), "")</f>
        <v/>
      </c>
      <c r="H308" t="str">
        <f t="shared" si="54"/>
        <v/>
      </c>
      <c r="J308" s="8">
        <f t="shared" si="46"/>
        <v>8.8638365085550426</v>
      </c>
      <c r="K308">
        <f t="shared" si="47"/>
        <v>2.3613286981585971E-3</v>
      </c>
      <c r="M308" s="8">
        <f t="shared" si="48"/>
        <v>7.0086894064219578</v>
      </c>
      <c r="N308" t="str">
        <f t="shared" si="49"/>
        <v/>
      </c>
      <c r="P308" s="8">
        <f t="shared" si="55"/>
        <v>1.0861794736765404</v>
      </c>
      <c r="Q308" t="str">
        <f t="shared" si="56"/>
        <v/>
      </c>
    </row>
    <row r="309" spans="1:17">
      <c r="A309" s="1">
        <f t="shared" si="50"/>
        <v>38139.9375</v>
      </c>
      <c r="B309">
        <f t="shared" si="51"/>
        <v>24.41666666666659</v>
      </c>
      <c r="C309" t="str">
        <f>IFERROR(AVERAGEIFS('Hard Drives'!$I$5:$I$355,'Hard Drives'!$A$5:$A$355,"&gt;="&amp;Predictions!A308,'Hard Drives'!$A$5:$A$355,"&lt;"&amp;Predictions!A309), "")</f>
        <v/>
      </c>
      <c r="D309" t="str">
        <f t="shared" si="52"/>
        <v/>
      </c>
      <c r="E309" t="str">
        <f>IFERROR(AVERAGEIFS(SSDs!$H$5:$H$100,SSDs!$A$5:$A$100,"&gt;="&amp;Predictions!A308, SSDs!$A$5:$A$100,"&lt;"&amp;Predictions!A309), "")</f>
        <v/>
      </c>
      <c r="F309" t="str">
        <f t="shared" si="53"/>
        <v/>
      </c>
      <c r="G309" t="str">
        <f>IFERROR(AVERAGEIFS(XPoint!$H$5:$H$100,XPoint!$A$5:$A$100,"&gt;="&amp;Predictions!A308, XPoint!$A$5:$A$100,"&lt;"&amp;Predictions!A309), "")</f>
        <v/>
      </c>
      <c r="H309" t="str">
        <f t="shared" si="54"/>
        <v/>
      </c>
      <c r="J309" s="8">
        <f t="shared" si="46"/>
        <v>8.8839633342637292</v>
      </c>
      <c r="K309" t="str">
        <f t="shared" si="47"/>
        <v/>
      </c>
      <c r="M309" s="8">
        <f t="shared" si="48"/>
        <v>7.0329497603344828</v>
      </c>
      <c r="N309" t="str">
        <f t="shared" si="49"/>
        <v/>
      </c>
      <c r="P309" s="8">
        <f t="shared" si="55"/>
        <v>1.086179481099818</v>
      </c>
      <c r="Q309" t="str">
        <f t="shared" si="56"/>
        <v/>
      </c>
    </row>
    <row r="310" spans="1:17">
      <c r="A310" s="1">
        <f t="shared" si="50"/>
        <v>38170.375</v>
      </c>
      <c r="B310">
        <f t="shared" si="51"/>
        <v>24.499999999999922</v>
      </c>
      <c r="C310" t="str">
        <f>IFERROR(AVERAGEIFS('Hard Drives'!$I$5:$I$355,'Hard Drives'!$A$5:$A$355,"&gt;="&amp;Predictions!A309,'Hard Drives'!$A$5:$A$355,"&lt;"&amp;Predictions!A310), "")</f>
        <v/>
      </c>
      <c r="D310" t="str">
        <f t="shared" si="52"/>
        <v/>
      </c>
      <c r="E310" t="str">
        <f>IFERROR(AVERAGEIFS(SSDs!$H$5:$H$100,SSDs!$A$5:$A$100,"&gt;="&amp;Predictions!A309, SSDs!$A$5:$A$100,"&lt;"&amp;Predictions!A310), "")</f>
        <v/>
      </c>
      <c r="F310" t="str">
        <f t="shared" si="53"/>
        <v/>
      </c>
      <c r="G310" t="str">
        <f>IFERROR(AVERAGEIFS(XPoint!$H$5:$H$100,XPoint!$A$5:$A$100,"&gt;="&amp;Predictions!A309, XPoint!$A$5:$A$100,"&lt;"&amp;Predictions!A310), "")</f>
        <v/>
      </c>
      <c r="H310" t="str">
        <f t="shared" si="54"/>
        <v/>
      </c>
      <c r="J310" s="8">
        <f t="shared" si="46"/>
        <v>8.9039587299805412</v>
      </c>
      <c r="K310" t="str">
        <f t="shared" si="47"/>
        <v/>
      </c>
      <c r="M310" s="8">
        <f t="shared" si="48"/>
        <v>7.0571485016539759</v>
      </c>
      <c r="N310" t="str">
        <f t="shared" si="49"/>
        <v/>
      </c>
      <c r="P310" s="8">
        <f t="shared" si="55"/>
        <v>1.0861794894630967</v>
      </c>
      <c r="Q310" t="str">
        <f t="shared" si="56"/>
        <v/>
      </c>
    </row>
    <row r="311" spans="1:17">
      <c r="A311" s="1">
        <f t="shared" si="50"/>
        <v>38200.8125</v>
      </c>
      <c r="B311">
        <f t="shared" si="51"/>
        <v>24.583333333333254</v>
      </c>
      <c r="C311" t="str">
        <f>IFERROR(AVERAGEIFS('Hard Drives'!$I$5:$I$355,'Hard Drives'!$A$5:$A$355,"&gt;="&amp;Predictions!A310,'Hard Drives'!$A$5:$A$355,"&lt;"&amp;Predictions!A311), "")</f>
        <v/>
      </c>
      <c r="D311" t="str">
        <f t="shared" si="52"/>
        <v/>
      </c>
      <c r="E311" t="str">
        <f>IFERROR(AVERAGEIFS(SSDs!$H$5:$H$100,SSDs!$A$5:$A$100,"&gt;="&amp;Predictions!A310, SSDs!$A$5:$A$100,"&lt;"&amp;Predictions!A311), "")</f>
        <v/>
      </c>
      <c r="F311" t="str">
        <f t="shared" si="53"/>
        <v/>
      </c>
      <c r="G311" t="str">
        <f>IFERROR(AVERAGEIFS(XPoint!$H$5:$H$100,XPoint!$A$5:$A$100,"&gt;="&amp;Predictions!A310, XPoint!$A$5:$A$100,"&lt;"&amp;Predictions!A311), "")</f>
        <v/>
      </c>
      <c r="H311" t="str">
        <f t="shared" si="54"/>
        <v/>
      </c>
      <c r="J311" s="8">
        <f t="shared" si="46"/>
        <v>8.923822624819131</v>
      </c>
      <c r="K311" t="str">
        <f t="shared" si="47"/>
        <v/>
      </c>
      <c r="M311" s="8">
        <f t="shared" si="48"/>
        <v>7.0812843999663313</v>
      </c>
      <c r="N311" t="str">
        <f t="shared" si="49"/>
        <v/>
      </c>
      <c r="P311" s="8">
        <f t="shared" si="55"/>
        <v>1.0861794988854079</v>
      </c>
      <c r="Q311" t="str">
        <f t="shared" si="56"/>
        <v/>
      </c>
    </row>
    <row r="312" spans="1:17">
      <c r="A312" s="1">
        <f t="shared" si="50"/>
        <v>38231.25</v>
      </c>
      <c r="B312">
        <f t="shared" si="51"/>
        <v>24.666666666666586</v>
      </c>
      <c r="C312">
        <f>IFERROR(AVERAGEIFS('Hard Drives'!$I$5:$I$355,'Hard Drives'!$A$5:$A$355,"&gt;="&amp;Predictions!A311,'Hard Drives'!$A$5:$A$355,"&lt;"&amp;Predictions!A312), "")</f>
        <v>8.8858060255522702</v>
      </c>
      <c r="D312">
        <f t="shared" si="52"/>
        <v>1.4324875256771616</v>
      </c>
      <c r="E312" t="str">
        <f>IFERROR(AVERAGEIFS(SSDs!$H$5:$H$100,SSDs!$A$5:$A$100,"&gt;="&amp;Predictions!A311, SSDs!$A$5:$A$100,"&lt;"&amp;Predictions!A312), "")</f>
        <v/>
      </c>
      <c r="F312" t="str">
        <f t="shared" si="53"/>
        <v/>
      </c>
      <c r="G312" t="str">
        <f>IFERROR(AVERAGEIFS(XPoint!$H$5:$H$100,XPoint!$A$5:$A$100,"&gt;="&amp;Predictions!A311, XPoint!$A$5:$A$100,"&lt;"&amp;Predictions!A312), "")</f>
        <v/>
      </c>
      <c r="H312" t="str">
        <f t="shared" si="54"/>
        <v/>
      </c>
      <c r="J312" s="8">
        <f t="shared" si="46"/>
        <v>8.943554968581175</v>
      </c>
      <c r="K312">
        <f t="shared" si="47"/>
        <v>3.3349404209557011E-3</v>
      </c>
      <c r="M312" s="8">
        <f t="shared" si="48"/>
        <v>7.1053562418693978</v>
      </c>
      <c r="N312" t="str">
        <f t="shared" si="49"/>
        <v/>
      </c>
      <c r="P312" s="8">
        <f t="shared" si="55"/>
        <v>1.0861795095008557</v>
      </c>
      <c r="Q312" t="str">
        <f t="shared" si="56"/>
        <v/>
      </c>
    </row>
    <row r="313" spans="1:17">
      <c r="A313" s="1">
        <f t="shared" si="50"/>
        <v>38261.6875</v>
      </c>
      <c r="B313">
        <f t="shared" si="51"/>
        <v>24.749999999999918</v>
      </c>
      <c r="C313" t="str">
        <f>IFERROR(AVERAGEIFS('Hard Drives'!$I$5:$I$355,'Hard Drives'!$A$5:$A$355,"&gt;="&amp;Predictions!A312,'Hard Drives'!$A$5:$A$355,"&lt;"&amp;Predictions!A313), "")</f>
        <v/>
      </c>
      <c r="D313" t="str">
        <f t="shared" si="52"/>
        <v/>
      </c>
      <c r="E313" t="str">
        <f>IFERROR(AVERAGEIFS(SSDs!$H$5:$H$100,SSDs!$A$5:$A$100,"&gt;="&amp;Predictions!A312, SSDs!$A$5:$A$100,"&lt;"&amp;Predictions!A313), "")</f>
        <v/>
      </c>
      <c r="F313" t="str">
        <f t="shared" si="53"/>
        <v/>
      </c>
      <c r="G313" t="str">
        <f>IFERROR(AVERAGEIFS(XPoint!$H$5:$H$100,XPoint!$A$5:$A$100,"&gt;="&amp;Predictions!A312, XPoint!$A$5:$A$100,"&lt;"&amp;Predictions!A313), "")</f>
        <v/>
      </c>
      <c r="H313" t="str">
        <f t="shared" si="54"/>
        <v/>
      </c>
      <c r="J313" s="8">
        <f t="shared" si="46"/>
        <v>8.963155731423246</v>
      </c>
      <c r="K313" t="str">
        <f t="shared" si="47"/>
        <v/>
      </c>
      <c r="M313" s="8">
        <f t="shared" si="48"/>
        <v>7.1293628311083479</v>
      </c>
      <c r="N313" t="str">
        <f t="shared" si="49"/>
        <v/>
      </c>
      <c r="P313" s="8">
        <f t="shared" si="55"/>
        <v>1.0861795214605254</v>
      </c>
      <c r="Q313" t="str">
        <f t="shared" si="56"/>
        <v/>
      </c>
    </row>
    <row r="314" spans="1:17">
      <c r="A314" s="1">
        <f t="shared" si="50"/>
        <v>38292.125</v>
      </c>
      <c r="B314">
        <f t="shared" si="51"/>
        <v>24.83333333333325</v>
      </c>
      <c r="C314" t="str">
        <f>IFERROR(AVERAGEIFS('Hard Drives'!$I$5:$I$355,'Hard Drives'!$A$5:$A$355,"&gt;="&amp;Predictions!A313,'Hard Drives'!$A$5:$A$355,"&lt;"&amp;Predictions!A314), "")</f>
        <v/>
      </c>
      <c r="D314" t="str">
        <f t="shared" si="52"/>
        <v/>
      </c>
      <c r="E314" t="str">
        <f>IFERROR(AVERAGEIFS(SSDs!$H$5:$H$100,SSDs!$A$5:$A$100,"&gt;="&amp;Predictions!A313, SSDs!$A$5:$A$100,"&lt;"&amp;Predictions!A314), "")</f>
        <v/>
      </c>
      <c r="F314" t="str">
        <f t="shared" si="53"/>
        <v/>
      </c>
      <c r="G314" t="str">
        <f>IFERROR(AVERAGEIFS(XPoint!$H$5:$H$100,XPoint!$A$5:$A$100,"&gt;="&amp;Predictions!A313, XPoint!$A$5:$A$100,"&lt;"&amp;Predictions!A314), "")</f>
        <v/>
      </c>
      <c r="H314" t="str">
        <f t="shared" si="54"/>
        <v/>
      </c>
      <c r="J314" s="8">
        <f t="shared" si="46"/>
        <v>8.9826249035230603</v>
      </c>
      <c r="K314" t="str">
        <f t="shared" si="47"/>
        <v/>
      </c>
      <c r="M314" s="8">
        <f t="shared" si="48"/>
        <v>7.1533029887036461</v>
      </c>
      <c r="N314" t="str">
        <f t="shared" si="49"/>
        <v/>
      </c>
      <c r="P314" s="8">
        <f t="shared" si="55"/>
        <v>1.0861795349346346</v>
      </c>
      <c r="Q314" t="str">
        <f t="shared" si="56"/>
        <v/>
      </c>
    </row>
    <row r="315" spans="1:17">
      <c r="A315" s="1">
        <f t="shared" si="50"/>
        <v>38322.5625</v>
      </c>
      <c r="B315">
        <f t="shared" si="51"/>
        <v>24.916666666666583</v>
      </c>
      <c r="C315" t="str">
        <f>IFERROR(AVERAGEIFS('Hard Drives'!$I$5:$I$355,'Hard Drives'!$A$5:$A$355,"&gt;="&amp;Predictions!A314,'Hard Drives'!$A$5:$A$355,"&lt;"&amp;Predictions!A315), "")</f>
        <v/>
      </c>
      <c r="D315" t="str">
        <f t="shared" si="52"/>
        <v/>
      </c>
      <c r="E315" t="str">
        <f>IFERROR(AVERAGEIFS(SSDs!$H$5:$H$100,SSDs!$A$5:$A$100,"&gt;="&amp;Predictions!A314, SSDs!$A$5:$A$100,"&lt;"&amp;Predictions!A315), "")</f>
        <v/>
      </c>
      <c r="F315" t="str">
        <f t="shared" si="53"/>
        <v/>
      </c>
      <c r="G315" t="str">
        <f>IFERROR(AVERAGEIFS(XPoint!$H$5:$H$100,XPoint!$A$5:$A$100,"&gt;="&amp;Predictions!A314, XPoint!$A$5:$A$100,"&lt;"&amp;Predictions!A315), "")</f>
        <v/>
      </c>
      <c r="H315" t="str">
        <f t="shared" si="54"/>
        <v/>
      </c>
      <c r="J315" s="8">
        <f t="shared" si="46"/>
        <v>9.0019624947452392</v>
      </c>
      <c r="K315" t="str">
        <f t="shared" si="47"/>
        <v/>
      </c>
      <c r="M315" s="8">
        <f t="shared" si="48"/>
        <v>7.1771755530715797</v>
      </c>
      <c r="N315" t="str">
        <f t="shared" si="49"/>
        <v/>
      </c>
      <c r="P315" s="8">
        <f t="shared" si="55"/>
        <v>1.0861795501149549</v>
      </c>
      <c r="Q315" t="str">
        <f t="shared" si="56"/>
        <v/>
      </c>
    </row>
    <row r="316" spans="1:17">
      <c r="A316" s="1">
        <f t="shared" si="50"/>
        <v>38353</v>
      </c>
      <c r="B316">
        <f t="shared" si="51"/>
        <v>24.999999999999915</v>
      </c>
      <c r="C316" t="str">
        <f>IFERROR(AVERAGEIFS('Hard Drives'!$I$5:$I$355,'Hard Drives'!$A$5:$A$355,"&gt;="&amp;Predictions!A315,'Hard Drives'!$A$5:$A$355,"&lt;"&amp;Predictions!A316), "")</f>
        <v/>
      </c>
      <c r="D316" t="str">
        <f t="shared" si="52"/>
        <v/>
      </c>
      <c r="E316" t="str">
        <f>IFERROR(AVERAGEIFS(SSDs!$H$5:$H$100,SSDs!$A$5:$A$100,"&gt;="&amp;Predictions!A315, SSDs!$A$5:$A$100,"&lt;"&amp;Predictions!A316), "")</f>
        <v/>
      </c>
      <c r="F316" t="str">
        <f t="shared" si="53"/>
        <v/>
      </c>
      <c r="G316" t="str">
        <f>IFERROR(AVERAGEIFS(XPoint!$H$5:$H$100,XPoint!$A$5:$A$100,"&gt;="&amp;Predictions!A315, XPoint!$A$5:$A$100,"&lt;"&amp;Predictions!A316), "")</f>
        <v/>
      </c>
      <c r="H316" t="str">
        <f t="shared" si="54"/>
        <v/>
      </c>
      <c r="J316" s="8">
        <f t="shared" si="46"/>
        <v>9.0211685343067938</v>
      </c>
      <c r="K316" t="str">
        <f t="shared" si="47"/>
        <v/>
      </c>
      <c r="M316" s="8">
        <f t="shared" si="48"/>
        <v>7.2009793801374524</v>
      </c>
      <c r="N316" t="str">
        <f t="shared" si="49"/>
        <v/>
      </c>
      <c r="P316" s="8">
        <f t="shared" si="55"/>
        <v>1.0861795672175421</v>
      </c>
      <c r="Q316" t="str">
        <f t="shared" si="56"/>
        <v/>
      </c>
    </row>
    <row r="317" spans="1:17">
      <c r="A317" s="1">
        <f t="shared" si="50"/>
        <v>38383.4375</v>
      </c>
      <c r="B317">
        <f t="shared" si="51"/>
        <v>25.083333333333247</v>
      </c>
      <c r="C317" t="str">
        <f>IFERROR(AVERAGEIFS('Hard Drives'!$I$5:$I$355,'Hard Drives'!$A$5:$A$355,"&gt;="&amp;Predictions!A316,'Hard Drives'!$A$5:$A$355,"&lt;"&amp;Predictions!A317), "")</f>
        <v/>
      </c>
      <c r="D317" t="str">
        <f t="shared" si="52"/>
        <v/>
      </c>
      <c r="E317" t="str">
        <f>IFERROR(AVERAGEIFS(SSDs!$H$5:$H$100,SSDs!$A$5:$A$100,"&gt;="&amp;Predictions!A316, SSDs!$A$5:$A$100,"&lt;"&amp;Predictions!A317), "")</f>
        <v/>
      </c>
      <c r="F317" t="str">
        <f t="shared" si="53"/>
        <v/>
      </c>
      <c r="G317" t="str">
        <f>IFERROR(AVERAGEIFS(XPoint!$H$5:$H$100,XPoint!$A$5:$A$100,"&gt;="&amp;Predictions!A316, XPoint!$A$5:$A$100,"&lt;"&amp;Predictions!A317), "")</f>
        <v/>
      </c>
      <c r="H317" t="str">
        <f t="shared" si="54"/>
        <v/>
      </c>
      <c r="J317" s="8">
        <f t="shared" si="46"/>
        <v>9.0402430704424646</v>
      </c>
      <c r="K317" t="str">
        <f t="shared" si="47"/>
        <v/>
      </c>
      <c r="M317" s="8">
        <f t="shared" si="48"/>
        <v>7.2247133434414792</v>
      </c>
      <c r="N317" t="str">
        <f t="shared" si="49"/>
        <v/>
      </c>
      <c r="P317" s="8">
        <f t="shared" si="55"/>
        <v>1.0861795864858101</v>
      </c>
      <c r="Q317" t="str">
        <f t="shared" si="56"/>
        <v/>
      </c>
    </row>
    <row r="318" spans="1:17">
      <c r="A318" s="1">
        <f t="shared" si="50"/>
        <v>38413.875</v>
      </c>
      <c r="B318">
        <f t="shared" si="51"/>
        <v>25.166666666666579</v>
      </c>
      <c r="C318" t="str">
        <f>IFERROR(AVERAGEIFS('Hard Drives'!$I$5:$I$355,'Hard Drives'!$A$5:$A$355,"&gt;="&amp;Predictions!A317,'Hard Drives'!$A$5:$A$355,"&lt;"&amp;Predictions!A318), "")</f>
        <v/>
      </c>
      <c r="D318" t="str">
        <f t="shared" si="52"/>
        <v/>
      </c>
      <c r="E318" t="str">
        <f>IFERROR(AVERAGEIFS(SSDs!$H$5:$H$100,SSDs!$A$5:$A$100,"&gt;="&amp;Predictions!A317, SSDs!$A$5:$A$100,"&lt;"&amp;Predictions!A318), "")</f>
        <v/>
      </c>
      <c r="F318" t="str">
        <f t="shared" si="53"/>
        <v/>
      </c>
      <c r="G318" t="str">
        <f>IFERROR(AVERAGEIFS(XPoint!$H$5:$H$100,XPoint!$A$5:$A$100,"&gt;="&amp;Predictions!A317, XPoint!$A$5:$A$100,"&lt;"&amp;Predictions!A318), "")</f>
        <v/>
      </c>
      <c r="H318" t="str">
        <f t="shared" si="54"/>
        <v/>
      </c>
      <c r="J318" s="8">
        <f t="shared" si="46"/>
        <v>9.0591861700701148</v>
      </c>
      <c r="K318" t="str">
        <f t="shared" si="47"/>
        <v/>
      </c>
      <c r="M318" s="8">
        <f t="shared" si="48"/>
        <v>7.2483763342373839</v>
      </c>
      <c r="N318" t="str">
        <f t="shared" si="49"/>
        <v/>
      </c>
      <c r="P318" s="8">
        <f t="shared" si="55"/>
        <v>1.0861796081939972</v>
      </c>
      <c r="Q318" t="str">
        <f t="shared" si="56"/>
        <v/>
      </c>
    </row>
    <row r="319" spans="1:17">
      <c r="A319" s="1">
        <f t="shared" si="50"/>
        <v>38444.3125</v>
      </c>
      <c r="B319">
        <f t="shared" si="51"/>
        <v>25.249999999999911</v>
      </c>
      <c r="C319">
        <f>IFERROR(AVERAGEIFS('Hard Drives'!$I$5:$I$355,'Hard Drives'!$A$5:$A$355,"&gt;="&amp;Predictions!A318,'Hard Drives'!$A$5:$A$355,"&lt;"&amp;Predictions!A319), "")</f>
        <v>8.9562010567561963</v>
      </c>
      <c r="D319">
        <f t="shared" si="52"/>
        <v>1.6059497839767654</v>
      </c>
      <c r="E319" t="str">
        <f>IFERROR(AVERAGEIFS(SSDs!$H$5:$H$100,SSDs!$A$5:$A$100,"&gt;="&amp;Predictions!A318, SSDs!$A$5:$A$100,"&lt;"&amp;Predictions!A319), "")</f>
        <v/>
      </c>
      <c r="F319" t="str">
        <f t="shared" si="53"/>
        <v/>
      </c>
      <c r="G319" t="str">
        <f>IFERROR(AVERAGEIFS(XPoint!$H$5:$H$100,XPoint!$A$5:$A$100,"&gt;="&amp;Predictions!A318, XPoint!$A$5:$A$100,"&lt;"&amp;Predictions!A319), "")</f>
        <v/>
      </c>
      <c r="H319" t="str">
        <f t="shared" si="54"/>
        <v/>
      </c>
      <c r="J319" s="8">
        <f t="shared" si="46"/>
        <v>9.0779979184563437</v>
      </c>
      <c r="K319">
        <f t="shared" si="47"/>
        <v>1.4834475520004851E-2</v>
      </c>
      <c r="M319" s="8">
        <f t="shared" si="48"/>
        <v>7.2719672615838116</v>
      </c>
      <c r="N319" t="str">
        <f t="shared" si="49"/>
        <v/>
      </c>
      <c r="P319" s="8">
        <f t="shared" si="55"/>
        <v>1.0861796326510671</v>
      </c>
      <c r="Q319" t="str">
        <f t="shared" si="56"/>
        <v/>
      </c>
    </row>
    <row r="320" spans="1:17">
      <c r="A320" s="1">
        <f t="shared" si="50"/>
        <v>38474.75</v>
      </c>
      <c r="B320">
        <f t="shared" si="51"/>
        <v>25.333333333333243</v>
      </c>
      <c r="C320" t="str">
        <f>IFERROR(AVERAGEIFS('Hard Drives'!$I$5:$I$355,'Hard Drives'!$A$5:$A$355,"&gt;="&amp;Predictions!A319,'Hard Drives'!$A$5:$A$355,"&lt;"&amp;Predictions!A320), "")</f>
        <v/>
      </c>
      <c r="D320" t="str">
        <f t="shared" si="52"/>
        <v/>
      </c>
      <c r="E320" t="str">
        <f>IFERROR(AVERAGEIFS(SSDs!$H$5:$H$100,SSDs!$A$5:$A$100,"&gt;="&amp;Predictions!A319, SSDs!$A$5:$A$100,"&lt;"&amp;Predictions!A320), "")</f>
        <v/>
      </c>
      <c r="F320" t="str">
        <f t="shared" si="53"/>
        <v/>
      </c>
      <c r="G320" t="str">
        <f>IFERROR(AVERAGEIFS(XPoint!$H$5:$H$100,XPoint!$A$5:$A$100,"&gt;="&amp;Predictions!A319, XPoint!$A$5:$A$100,"&lt;"&amp;Predictions!A320), "")</f>
        <v/>
      </c>
      <c r="H320" t="str">
        <f t="shared" si="54"/>
        <v/>
      </c>
      <c r="J320" s="8">
        <f t="shared" si="46"/>
        <v>9.0966784188824388</v>
      </c>
      <c r="K320" t="str">
        <f t="shared" si="47"/>
        <v/>
      </c>
      <c r="M320" s="8">
        <f t="shared" si="48"/>
        <v>7.295485052428579</v>
      </c>
      <c r="N320" t="str">
        <f t="shared" si="49"/>
        <v/>
      </c>
      <c r="P320" s="8">
        <f t="shared" si="55"/>
        <v>1.0861796602051079</v>
      </c>
      <c r="Q320" t="str">
        <f t="shared" si="56"/>
        <v/>
      </c>
    </row>
    <row r="321" spans="1:17">
      <c r="A321" s="1">
        <f t="shared" si="50"/>
        <v>38505.1875</v>
      </c>
      <c r="B321">
        <f t="shared" si="51"/>
        <v>25.416666666666575</v>
      </c>
      <c r="C321" t="str">
        <f>IFERROR(AVERAGEIFS('Hard Drives'!$I$5:$I$355,'Hard Drives'!$A$5:$A$355,"&gt;="&amp;Predictions!A320,'Hard Drives'!$A$5:$A$355,"&lt;"&amp;Predictions!A321), "")</f>
        <v/>
      </c>
      <c r="D321" t="str">
        <f t="shared" si="52"/>
        <v/>
      </c>
      <c r="E321" t="str">
        <f>IFERROR(AVERAGEIFS(SSDs!$H$5:$H$100,SSDs!$A$5:$A$100,"&gt;="&amp;Predictions!A320, SSDs!$A$5:$A$100,"&lt;"&amp;Predictions!A321), "")</f>
        <v/>
      </c>
      <c r="F321" t="str">
        <f t="shared" si="53"/>
        <v/>
      </c>
      <c r="G321" t="str">
        <f>IFERROR(AVERAGEIFS(XPoint!$H$5:$H$100,XPoint!$A$5:$A$100,"&gt;="&amp;Predictions!A320, XPoint!$A$5:$A$100,"&lt;"&amp;Predictions!A321), "")</f>
        <v/>
      </c>
      <c r="H321" t="str">
        <f t="shared" si="54"/>
        <v/>
      </c>
      <c r="J321" s="8">
        <f t="shared" si="46"/>
        <v>9.1152277923108578</v>
      </c>
      <c r="K321" t="str">
        <f t="shared" si="47"/>
        <v/>
      </c>
      <c r="M321" s="8">
        <f t="shared" si="48"/>
        <v>7.3189286516858081</v>
      </c>
      <c r="N321" t="str">
        <f t="shared" si="49"/>
        <v/>
      </c>
      <c r="P321" s="8">
        <f t="shared" si="55"/>
        <v>1.0861796912482857</v>
      </c>
      <c r="Q321" t="str">
        <f t="shared" si="56"/>
        <v/>
      </c>
    </row>
    <row r="322" spans="1:17">
      <c r="A322" s="1">
        <f t="shared" si="50"/>
        <v>38535.625</v>
      </c>
      <c r="B322">
        <f t="shared" si="51"/>
        <v>25.499999999999908</v>
      </c>
      <c r="C322" t="str">
        <f>IFERROR(AVERAGEIFS('Hard Drives'!$I$5:$I$355,'Hard Drives'!$A$5:$A$355,"&gt;="&amp;Predictions!A321,'Hard Drives'!$A$5:$A$355,"&lt;"&amp;Predictions!A322), "")</f>
        <v/>
      </c>
      <c r="D322" t="str">
        <f t="shared" si="52"/>
        <v/>
      </c>
      <c r="E322" t="str">
        <f>IFERROR(AVERAGEIFS(SSDs!$H$5:$H$100,SSDs!$A$5:$A$100,"&gt;="&amp;Predictions!A321, SSDs!$A$5:$A$100,"&lt;"&amp;Predictions!A322), "")</f>
        <v/>
      </c>
      <c r="F322" t="str">
        <f t="shared" si="53"/>
        <v/>
      </c>
      <c r="G322" t="str">
        <f>IFERROR(AVERAGEIFS(XPoint!$H$5:$H$100,XPoint!$A$5:$A$100,"&gt;="&amp;Predictions!A321, XPoint!$A$5:$A$100,"&lt;"&amp;Predictions!A322), "")</f>
        <v/>
      </c>
      <c r="H322" t="str">
        <f t="shared" si="54"/>
        <v/>
      </c>
      <c r="J322" s="8">
        <f t="shared" si="46"/>
        <v>9.1336461770523929</v>
      </c>
      <c r="K322" t="str">
        <f t="shared" si="47"/>
        <v/>
      </c>
      <c r="M322" s="8">
        <f t="shared" si="48"/>
        <v>7.3422970223060604</v>
      </c>
      <c r="N322" t="str">
        <f t="shared" si="49"/>
        <v/>
      </c>
      <c r="P322" s="8">
        <f t="shared" si="55"/>
        <v>1.0861797262224258</v>
      </c>
      <c r="Q322" t="str">
        <f t="shared" si="56"/>
        <v/>
      </c>
    </row>
    <row r="323" spans="1:17">
      <c r="A323" s="1">
        <f t="shared" si="50"/>
        <v>38566.0625</v>
      </c>
      <c r="B323">
        <f t="shared" si="51"/>
        <v>25.58333333333324</v>
      </c>
      <c r="C323" t="str">
        <f>IFERROR(AVERAGEIFS('Hard Drives'!$I$5:$I$355,'Hard Drives'!$A$5:$A$355,"&gt;="&amp;Predictions!A322,'Hard Drives'!$A$5:$A$355,"&lt;"&amp;Predictions!A323), "")</f>
        <v/>
      </c>
      <c r="D323" t="str">
        <f t="shared" si="52"/>
        <v/>
      </c>
      <c r="E323" t="str">
        <f>IFERROR(AVERAGEIFS(SSDs!$H$5:$H$100,SSDs!$A$5:$A$100,"&gt;="&amp;Predictions!A322, SSDs!$A$5:$A$100,"&lt;"&amp;Predictions!A323), "")</f>
        <v/>
      </c>
      <c r="F323" t="str">
        <f t="shared" si="53"/>
        <v/>
      </c>
      <c r="G323" t="str">
        <f>IFERROR(AVERAGEIFS(XPoint!$H$5:$H$100,XPoint!$A$5:$A$100,"&gt;="&amp;Predictions!A322, XPoint!$A$5:$A$100,"&lt;"&amp;Predictions!A323), "")</f>
        <v/>
      </c>
      <c r="H323" t="str">
        <f t="shared" si="54"/>
        <v/>
      </c>
      <c r="J323" s="8">
        <f t="shared" si="46"/>
        <v>9.1519337284340949</v>
      </c>
      <c r="K323" t="str">
        <f t="shared" si="47"/>
        <v/>
      </c>
      <c r="M323" s="8">
        <f t="shared" si="48"/>
        <v>7.3655891453394711</v>
      </c>
      <c r="N323" t="str">
        <f t="shared" si="49"/>
        <v/>
      </c>
      <c r="P323" s="8">
        <f t="shared" si="55"/>
        <v>1.0861797656253012</v>
      </c>
      <c r="Q323" t="str">
        <f t="shared" si="56"/>
        <v/>
      </c>
    </row>
    <row r="324" spans="1:17">
      <c r="A324" s="1">
        <f t="shared" si="50"/>
        <v>38596.5</v>
      </c>
      <c r="B324">
        <f t="shared" si="51"/>
        <v>25.666666666666572</v>
      </c>
      <c r="C324" t="str">
        <f>IFERROR(AVERAGEIFS('Hard Drives'!$I$5:$I$355,'Hard Drives'!$A$5:$A$355,"&gt;="&amp;Predictions!A323,'Hard Drives'!$A$5:$A$355,"&lt;"&amp;Predictions!A324), "")</f>
        <v/>
      </c>
      <c r="D324" t="str">
        <f t="shared" si="52"/>
        <v/>
      </c>
      <c r="E324" t="str">
        <f>IFERROR(AVERAGEIFS(SSDs!$H$5:$H$100,SSDs!$A$5:$A$100,"&gt;="&amp;Predictions!A323, SSDs!$A$5:$A$100,"&lt;"&amp;Predictions!A324), "")</f>
        <v/>
      </c>
      <c r="F324" t="str">
        <f t="shared" si="53"/>
        <v/>
      </c>
      <c r="G324" t="str">
        <f>IFERROR(AVERAGEIFS(XPoint!$H$5:$H$100,XPoint!$A$5:$A$100,"&gt;="&amp;Predictions!A323, XPoint!$A$5:$A$100,"&lt;"&amp;Predictions!A324), "")</f>
        <v/>
      </c>
      <c r="H324" t="str">
        <f t="shared" si="54"/>
        <v/>
      </c>
      <c r="J324" s="8">
        <f t="shared" si="46"/>
        <v>9.1700906184682189</v>
      </c>
      <c r="K324" t="str">
        <f t="shared" si="47"/>
        <v/>
      </c>
      <c r="M324" s="8">
        <f t="shared" si="48"/>
        <v>7.3888040199919898</v>
      </c>
      <c r="N324" t="str">
        <f t="shared" si="49"/>
        <v/>
      </c>
      <c r="P324" s="8">
        <f t="shared" si="55"/>
        <v>1.086179810017718</v>
      </c>
      <c r="Q324" t="str">
        <f t="shared" si="56"/>
        <v/>
      </c>
    </row>
    <row r="325" spans="1:17">
      <c r="A325" s="1">
        <f t="shared" si="50"/>
        <v>38626.9375</v>
      </c>
      <c r="B325">
        <f t="shared" si="51"/>
        <v>25.749999999999904</v>
      </c>
      <c r="C325">
        <f>IFERROR(AVERAGEIFS('Hard Drives'!$I$5:$I$355,'Hard Drives'!$A$5:$A$355,"&gt;="&amp;Predictions!A324,'Hard Drives'!$A$5:$A$355,"&lt;"&amp;Predictions!A325), "")</f>
        <v>9.085383526795745</v>
      </c>
      <c r="D325">
        <f t="shared" si="52"/>
        <v>1.9500536397817303</v>
      </c>
      <c r="E325" t="str">
        <f>IFERROR(AVERAGEIFS(SSDs!$H$5:$H$100,SSDs!$A$5:$A$100,"&gt;="&amp;Predictions!A324, SSDs!$A$5:$A$100,"&lt;"&amp;Predictions!A325), "")</f>
        <v/>
      </c>
      <c r="F325" t="str">
        <f t="shared" si="53"/>
        <v/>
      </c>
      <c r="G325" t="str">
        <f>IFERROR(AVERAGEIFS(XPoint!$H$5:$H$100,XPoint!$A$5:$A$100,"&gt;="&amp;Predictions!A324, XPoint!$A$5:$A$100,"&lt;"&amp;Predictions!A325), "")</f>
        <v/>
      </c>
      <c r="H325" t="str">
        <f t="shared" si="54"/>
        <v/>
      </c>
      <c r="J325" s="8">
        <f t="shared" si="46"/>
        <v>9.188117035522172</v>
      </c>
      <c r="K325">
        <f t="shared" si="47"/>
        <v>1.0554173815242842E-2</v>
      </c>
      <c r="M325" s="8">
        <f t="shared" si="48"/>
        <v>7.4119406636748053</v>
      </c>
      <c r="N325" t="str">
        <f t="shared" si="49"/>
        <v/>
      </c>
      <c r="P325" s="8">
        <f t="shared" si="55"/>
        <v>1.086179860031496</v>
      </c>
      <c r="Q325" t="str">
        <f t="shared" si="56"/>
        <v/>
      </c>
    </row>
    <row r="326" spans="1:17">
      <c r="A326" s="1">
        <f t="shared" si="50"/>
        <v>38657.375</v>
      </c>
      <c r="B326">
        <f t="shared" si="51"/>
        <v>25.833333333333236</v>
      </c>
      <c r="C326" t="str">
        <f>IFERROR(AVERAGEIFS('Hard Drives'!$I$5:$I$355,'Hard Drives'!$A$5:$A$355,"&gt;="&amp;Predictions!A325,'Hard Drives'!$A$5:$A$355,"&lt;"&amp;Predictions!A326), "")</f>
        <v/>
      </c>
      <c r="D326" t="str">
        <f t="shared" si="52"/>
        <v/>
      </c>
      <c r="E326" t="str">
        <f>IFERROR(AVERAGEIFS(SSDs!$H$5:$H$100,SSDs!$A$5:$A$100,"&gt;="&amp;Predictions!A325, SSDs!$A$5:$A$100,"&lt;"&amp;Predictions!A326), "")</f>
        <v/>
      </c>
      <c r="F326" t="str">
        <f t="shared" si="53"/>
        <v/>
      </c>
      <c r="G326" t="str">
        <f>IFERROR(AVERAGEIFS(XPoint!$H$5:$H$100,XPoint!$A$5:$A$100,"&gt;="&amp;Predictions!A325, XPoint!$A$5:$A$100,"&lt;"&amp;Predictions!A326), "")</f>
        <v/>
      </c>
      <c r="H326" t="str">
        <f t="shared" si="54"/>
        <v/>
      </c>
      <c r="J326" s="8">
        <f t="shared" si="46"/>
        <v>9.2060131839897554</v>
      </c>
      <c r="K326" t="str">
        <f t="shared" si="47"/>
        <v/>
      </c>
      <c r="M326" s="8">
        <f t="shared" si="48"/>
        <v>7.4349981120470172</v>
      </c>
      <c r="N326" t="str">
        <f t="shared" si="49"/>
        <v/>
      </c>
      <c r="P326" s="8">
        <f t="shared" si="55"/>
        <v>1.0861799163784618</v>
      </c>
      <c r="Q326" t="str">
        <f t="shared" si="56"/>
        <v/>
      </c>
    </row>
    <row r="327" spans="1:17">
      <c r="A327" s="1">
        <f t="shared" si="50"/>
        <v>38687.8125</v>
      </c>
      <c r="B327">
        <f t="shared" si="51"/>
        <v>25.916666666666568</v>
      </c>
      <c r="C327" t="str">
        <f>IFERROR(AVERAGEIFS('Hard Drives'!$I$5:$I$355,'Hard Drives'!$A$5:$A$355,"&gt;="&amp;Predictions!A326,'Hard Drives'!$A$5:$A$355,"&lt;"&amp;Predictions!A327), "")</f>
        <v/>
      </c>
      <c r="D327" t="str">
        <f t="shared" si="52"/>
        <v/>
      </c>
      <c r="E327">
        <f>IFERROR(AVERAGEIFS(SSDs!$H$5:$H$100,SSDs!$A$5:$A$100,"&gt;="&amp;Predictions!A326, SSDs!$A$5:$A$100,"&lt;"&amp;Predictions!A327), "")</f>
        <v>7.3936186348893953</v>
      </c>
      <c r="F327">
        <f t="shared" si="53"/>
        <v>0.41225250138069031</v>
      </c>
      <c r="G327" t="str">
        <f>IFERROR(AVERAGEIFS(XPoint!$H$5:$H$100,XPoint!$A$5:$A$100,"&gt;="&amp;Predictions!A326, XPoint!$A$5:$A$100,"&lt;"&amp;Predictions!A327), "")</f>
        <v/>
      </c>
      <c r="H327" t="str">
        <f t="shared" si="54"/>
        <v/>
      </c>
      <c r="J327" s="8">
        <f t="shared" si="46"/>
        <v>9.2237792839636814</v>
      </c>
      <c r="K327" t="str">
        <f t="shared" si="47"/>
        <v/>
      </c>
      <c r="M327" s="8">
        <f t="shared" si="48"/>
        <v>7.4579754190516088</v>
      </c>
      <c r="N327">
        <f t="shared" si="49"/>
        <v>4.14179566770173E-3</v>
      </c>
      <c r="P327" s="8">
        <f t="shared" si="55"/>
        <v>1.0861799798605796</v>
      </c>
      <c r="Q327" t="str">
        <f t="shared" si="56"/>
        <v/>
      </c>
    </row>
    <row r="328" spans="1:17">
      <c r="A328" s="1">
        <f t="shared" si="50"/>
        <v>38718.25</v>
      </c>
      <c r="B328">
        <f t="shared" si="51"/>
        <v>25.999999999999901</v>
      </c>
      <c r="C328" t="str">
        <f>IFERROR(AVERAGEIFS('Hard Drives'!$I$5:$I$355,'Hard Drives'!$A$5:$A$355,"&gt;="&amp;Predictions!A327,'Hard Drives'!$A$5:$A$355,"&lt;"&amp;Predictions!A328), "")</f>
        <v/>
      </c>
      <c r="D328" t="str">
        <f t="shared" si="52"/>
        <v/>
      </c>
      <c r="E328" t="str">
        <f>IFERROR(AVERAGEIFS(SSDs!$H$5:$H$100,SSDs!$A$5:$A$100,"&gt;="&amp;Predictions!A327, SSDs!$A$5:$A$100,"&lt;"&amp;Predictions!A328), "")</f>
        <v/>
      </c>
      <c r="F328" t="str">
        <f t="shared" si="53"/>
        <v/>
      </c>
      <c r="G328" t="str">
        <f>IFERROR(AVERAGEIFS(XPoint!$H$5:$H$100,XPoint!$A$5:$A$100,"&gt;="&amp;Predictions!A327, XPoint!$A$5:$A$100,"&lt;"&amp;Predictions!A328), "")</f>
        <v/>
      </c>
      <c r="H328" t="str">
        <f t="shared" si="54"/>
        <v/>
      </c>
      <c r="J328" s="8">
        <f t="shared" si="46"/>
        <v>9.2414155709095986</v>
      </c>
      <c r="K328" t="str">
        <f t="shared" si="47"/>
        <v/>
      </c>
      <c r="M328" s="8">
        <f t="shared" si="48"/>
        <v>7.4808716569448626</v>
      </c>
      <c r="N328" t="str">
        <f t="shared" si="49"/>
        <v/>
      </c>
      <c r="P328" s="8">
        <f t="shared" si="55"/>
        <v>1.0861800513813658</v>
      </c>
      <c r="Q328" t="str">
        <f t="shared" si="56"/>
        <v/>
      </c>
    </row>
    <row r="329" spans="1:17">
      <c r="A329" s="1">
        <f t="shared" si="50"/>
        <v>38748.6875</v>
      </c>
      <c r="B329">
        <f t="shared" si="51"/>
        <v>26.083333333333233</v>
      </c>
      <c r="C329" t="str">
        <f>IFERROR(AVERAGEIFS('Hard Drives'!$I$5:$I$355,'Hard Drives'!$A$5:$A$355,"&gt;="&amp;Predictions!A328,'Hard Drives'!$A$5:$A$355,"&lt;"&amp;Predictions!A329), "")</f>
        <v/>
      </c>
      <c r="D329" t="str">
        <f t="shared" si="52"/>
        <v/>
      </c>
      <c r="E329" t="str">
        <f>IFERROR(AVERAGEIFS(SSDs!$H$5:$H$100,SSDs!$A$5:$A$100,"&gt;="&amp;Predictions!A328, SSDs!$A$5:$A$100,"&lt;"&amp;Predictions!A329), "")</f>
        <v/>
      </c>
      <c r="F329" t="str">
        <f t="shared" si="53"/>
        <v/>
      </c>
      <c r="G329" t="str">
        <f>IFERROR(AVERAGEIFS(XPoint!$H$5:$H$100,XPoint!$A$5:$A$100,"&gt;="&amp;Predictions!A328, XPoint!$A$5:$A$100,"&lt;"&amp;Predictions!A329), "")</f>
        <v/>
      </c>
      <c r="H329" t="str">
        <f t="shared" si="54"/>
        <v/>
      </c>
      <c r="J329" s="8">
        <f t="shared" si="46"/>
        <v>9.2589222953416623</v>
      </c>
      <c r="K329" t="str">
        <f t="shared" si="47"/>
        <v/>
      </c>
      <c r="M329" s="8">
        <f t="shared" si="48"/>
        <v>7.5036859163192293</v>
      </c>
      <c r="N329" t="str">
        <f t="shared" si="49"/>
        <v/>
      </c>
      <c r="P329" s="8">
        <f t="shared" si="55"/>
        <v>1.0861801319587476</v>
      </c>
      <c r="Q329" t="str">
        <f t="shared" si="56"/>
        <v/>
      </c>
    </row>
    <row r="330" spans="1:17">
      <c r="A330" s="1">
        <f t="shared" si="50"/>
        <v>38779.125</v>
      </c>
      <c r="B330">
        <f t="shared" si="51"/>
        <v>26.166666666666565</v>
      </c>
      <c r="C330" t="str">
        <f>IFERROR(AVERAGEIFS('Hard Drives'!$I$5:$I$355,'Hard Drives'!$A$5:$A$355,"&gt;="&amp;Predictions!A329,'Hard Drives'!$A$5:$A$355,"&lt;"&amp;Predictions!A330), "")</f>
        <v/>
      </c>
      <c r="D330" t="str">
        <f t="shared" si="52"/>
        <v/>
      </c>
      <c r="E330" t="str">
        <f>IFERROR(AVERAGEIFS(SSDs!$H$5:$H$100,SSDs!$A$5:$A$100,"&gt;="&amp;Predictions!A329, SSDs!$A$5:$A$100,"&lt;"&amp;Predictions!A330), "")</f>
        <v/>
      </c>
      <c r="F330" t="str">
        <f t="shared" si="53"/>
        <v/>
      </c>
      <c r="G330" t="str">
        <f>IFERROR(AVERAGEIFS(XPoint!$H$5:$H$100,XPoint!$A$5:$A$100,"&gt;="&amp;Predictions!A329, XPoint!$A$5:$A$100,"&lt;"&amp;Predictions!A330), "")</f>
        <v/>
      </c>
      <c r="H330" t="str">
        <f t="shared" si="54"/>
        <v/>
      </c>
      <c r="J330" s="8">
        <f t="shared" si="46"/>
        <v>9.2762997224998358</v>
      </c>
      <c r="K330" t="str">
        <f t="shared" si="47"/>
        <v/>
      </c>
      <c r="M330" s="8">
        <f t="shared" si="48"/>
        <v>7.5264173061198179</v>
      </c>
      <c r="N330" t="str">
        <f t="shared" si="49"/>
        <v/>
      </c>
      <c r="P330" s="8">
        <f t="shared" si="55"/>
        <v>1.0861802227395518</v>
      </c>
      <c r="Q330" t="str">
        <f t="shared" si="56"/>
        <v/>
      </c>
    </row>
    <row r="331" spans="1:17">
      <c r="A331" s="1">
        <f t="shared" si="50"/>
        <v>38809.5625</v>
      </c>
      <c r="B331">
        <f t="shared" si="51"/>
        <v>26.249999999999897</v>
      </c>
      <c r="C331">
        <f>IFERROR(AVERAGEIFS('Hard Drives'!$I$5:$I$355,'Hard Drives'!$A$5:$A$355,"&gt;="&amp;Predictions!A330,'Hard Drives'!$A$5:$A$355,"&lt;"&amp;Predictions!A331), "")</f>
        <v>9.0790474628625191</v>
      </c>
      <c r="D331">
        <f t="shared" si="52"/>
        <v>1.9323978785678797</v>
      </c>
      <c r="E331" t="str">
        <f>IFERROR(AVERAGEIFS(SSDs!$H$5:$H$100,SSDs!$A$5:$A$100,"&gt;="&amp;Predictions!A330, SSDs!$A$5:$A$100,"&lt;"&amp;Predictions!A331), "")</f>
        <v/>
      </c>
      <c r="F331" t="str">
        <f t="shared" si="53"/>
        <v/>
      </c>
      <c r="G331" t="str">
        <f>IFERROR(AVERAGEIFS(XPoint!$H$5:$H$100,XPoint!$A$5:$A$100,"&gt;="&amp;Predictions!A330, XPoint!$A$5:$A$100,"&lt;"&amp;Predictions!A331), "")</f>
        <v/>
      </c>
      <c r="H331" t="str">
        <f t="shared" si="54"/>
        <v/>
      </c>
      <c r="J331" s="8">
        <f t="shared" si="46"/>
        <v>9.293548132028949</v>
      </c>
      <c r="K331">
        <f t="shared" si="47"/>
        <v>4.6010537072846233E-2</v>
      </c>
      <c r="M331" s="8">
        <f t="shared" si="48"/>
        <v>7.5490649536544865</v>
      </c>
      <c r="N331" t="str">
        <f t="shared" si="49"/>
        <v/>
      </c>
      <c r="P331" s="8">
        <f t="shared" si="55"/>
        <v>1.0861803250158257</v>
      </c>
      <c r="Q331" t="str">
        <f t="shared" si="56"/>
        <v/>
      </c>
    </row>
    <row r="332" spans="1:17">
      <c r="A332" s="1">
        <f t="shared" si="50"/>
        <v>38840</v>
      </c>
      <c r="B332">
        <f t="shared" si="51"/>
        <v>26.333333333333229</v>
      </c>
      <c r="C332" t="str">
        <f>IFERROR(AVERAGEIFS('Hard Drives'!$I$5:$I$355,'Hard Drives'!$A$5:$A$355,"&gt;="&amp;Predictions!A331,'Hard Drives'!$A$5:$A$355,"&lt;"&amp;Predictions!A332), "")</f>
        <v/>
      </c>
      <c r="D332" t="str">
        <f t="shared" si="52"/>
        <v/>
      </c>
      <c r="E332" t="str">
        <f>IFERROR(AVERAGEIFS(SSDs!$H$5:$H$100,SSDs!$A$5:$A$100,"&gt;="&amp;Predictions!A331, SSDs!$A$5:$A$100,"&lt;"&amp;Predictions!A332), "")</f>
        <v/>
      </c>
      <c r="F332" t="str">
        <f t="shared" si="53"/>
        <v/>
      </c>
      <c r="G332" t="str">
        <f>IFERROR(AVERAGEIFS(XPoint!$H$5:$H$100,XPoint!$A$5:$A$100,"&gt;="&amp;Predictions!A331, XPoint!$A$5:$A$100,"&lt;"&amp;Predictions!A332), "")</f>
        <v/>
      </c>
      <c r="H332" t="str">
        <f t="shared" si="54"/>
        <v/>
      </c>
      <c r="J332" s="8">
        <f t="shared" si="46"/>
        <v>9.3106678176597022</v>
      </c>
      <c r="K332" t="str">
        <f t="shared" si="47"/>
        <v/>
      </c>
      <c r="M332" s="8">
        <f t="shared" si="48"/>
        <v>7.5716280045977591</v>
      </c>
      <c r="N332" t="str">
        <f t="shared" si="49"/>
        <v/>
      </c>
      <c r="P332" s="8">
        <f t="shared" si="55"/>
        <v>1.0861804402432278</v>
      </c>
      <c r="Q332" t="str">
        <f t="shared" si="56"/>
        <v/>
      </c>
    </row>
    <row r="333" spans="1:17">
      <c r="A333" s="1">
        <f t="shared" si="50"/>
        <v>38870.4375</v>
      </c>
      <c r="B333">
        <f t="shared" si="51"/>
        <v>26.416666666666561</v>
      </c>
      <c r="C333" t="str">
        <f>IFERROR(AVERAGEIFS('Hard Drives'!$I$5:$I$355,'Hard Drives'!$A$5:$A$355,"&gt;="&amp;Predictions!A332,'Hard Drives'!$A$5:$A$355,"&lt;"&amp;Predictions!A333), "")</f>
        <v/>
      </c>
      <c r="D333" t="str">
        <f t="shared" si="52"/>
        <v/>
      </c>
      <c r="E333" t="str">
        <f>IFERROR(AVERAGEIFS(SSDs!$H$5:$H$100,SSDs!$A$5:$A$100,"&gt;="&amp;Predictions!A332, SSDs!$A$5:$A$100,"&lt;"&amp;Predictions!A333), "")</f>
        <v/>
      </c>
      <c r="F333" t="str">
        <f t="shared" si="53"/>
        <v/>
      </c>
      <c r="G333" t="str">
        <f>IFERROR(AVERAGEIFS(XPoint!$H$5:$H$100,XPoint!$A$5:$A$100,"&gt;="&amp;Predictions!A332, XPoint!$A$5:$A$100,"&lt;"&amp;Predictions!A333), "")</f>
        <v/>
      </c>
      <c r="H333" t="str">
        <f t="shared" si="54"/>
        <v/>
      </c>
      <c r="J333" s="8">
        <f t="shared" si="46"/>
        <v>9.3276590868916536</v>
      </c>
      <c r="K333" t="str">
        <f t="shared" si="47"/>
        <v/>
      </c>
      <c r="M333" s="8">
        <f t="shared" si="48"/>
        <v>7.594105622988538</v>
      </c>
      <c r="N333" t="str">
        <f t="shared" si="49"/>
        <v/>
      </c>
      <c r="P333" s="8">
        <f t="shared" si="55"/>
        <v>1.0861805700617446</v>
      </c>
      <c r="Q333" t="str">
        <f t="shared" si="56"/>
        <v/>
      </c>
    </row>
    <row r="334" spans="1:17">
      <c r="A334" s="1">
        <f t="shared" si="50"/>
        <v>38900.875</v>
      </c>
      <c r="B334">
        <f t="shared" si="51"/>
        <v>26.499999999999893</v>
      </c>
      <c r="C334" t="str">
        <f>IFERROR(AVERAGEIFS('Hard Drives'!$I$5:$I$355,'Hard Drives'!$A$5:$A$355,"&gt;="&amp;Predictions!A333,'Hard Drives'!$A$5:$A$355,"&lt;"&amp;Predictions!A334), "")</f>
        <v/>
      </c>
      <c r="D334" t="str">
        <f t="shared" si="52"/>
        <v/>
      </c>
      <c r="E334" t="str">
        <f>IFERROR(AVERAGEIFS(SSDs!$H$5:$H$100,SSDs!$A$5:$A$100,"&gt;="&amp;Predictions!A333, SSDs!$A$5:$A$100,"&lt;"&amp;Predictions!A334), "")</f>
        <v/>
      </c>
      <c r="F334" t="str">
        <f t="shared" si="53"/>
        <v/>
      </c>
      <c r="G334" t="str">
        <f>IFERROR(AVERAGEIFS(XPoint!$H$5:$H$100,XPoint!$A$5:$A$100,"&gt;="&amp;Predictions!A333, XPoint!$A$5:$A$100,"&lt;"&amp;Predictions!A334), "")</f>
        <v/>
      </c>
      <c r="H334" t="str">
        <f t="shared" si="54"/>
        <v/>
      </c>
      <c r="J334" s="8">
        <f t="shared" si="46"/>
        <v>9.3445222606783354</v>
      </c>
      <c r="K334" t="str">
        <f t="shared" si="47"/>
        <v/>
      </c>
      <c r="M334" s="8">
        <f t="shared" si="48"/>
        <v>7.6164969912217781</v>
      </c>
      <c r="N334" t="str">
        <f t="shared" si="49"/>
        <v/>
      </c>
      <c r="P334" s="8">
        <f t="shared" si="55"/>
        <v>1.0861807163190325</v>
      </c>
      <c r="Q334" t="str">
        <f t="shared" si="56"/>
        <v/>
      </c>
    </row>
    <row r="335" spans="1:17">
      <c r="A335" s="1">
        <f t="shared" si="50"/>
        <v>38931.3125</v>
      </c>
      <c r="B335">
        <f t="shared" si="51"/>
        <v>26.583333333333226</v>
      </c>
      <c r="C335" t="str">
        <f>IFERROR(AVERAGEIFS('Hard Drives'!$I$5:$I$355,'Hard Drives'!$A$5:$A$355,"&gt;="&amp;Predictions!A334,'Hard Drives'!$A$5:$A$355,"&lt;"&amp;Predictions!A335), "")</f>
        <v/>
      </c>
      <c r="D335" t="str">
        <f t="shared" si="52"/>
        <v/>
      </c>
      <c r="E335" t="str">
        <f>IFERROR(AVERAGEIFS(SSDs!$H$5:$H$100,SSDs!$A$5:$A$100,"&gt;="&amp;Predictions!A334, SSDs!$A$5:$A$100,"&lt;"&amp;Predictions!A335), "")</f>
        <v/>
      </c>
      <c r="F335" t="str">
        <f t="shared" si="53"/>
        <v/>
      </c>
      <c r="G335" t="str">
        <f>IFERROR(AVERAGEIFS(XPoint!$H$5:$H$100,XPoint!$A$5:$A$100,"&gt;="&amp;Predictions!A334, XPoint!$A$5:$A$100,"&lt;"&amp;Predictions!A335), "")</f>
        <v/>
      </c>
      <c r="H335" t="str">
        <f t="shared" si="54"/>
        <v/>
      </c>
      <c r="J335" s="8">
        <f t="shared" si="46"/>
        <v>9.361257673114519</v>
      </c>
      <c r="K335" t="str">
        <f t="shared" si="47"/>
        <v/>
      </c>
      <c r="M335" s="8">
        <f t="shared" si="48"/>
        <v>7.6388013100342018</v>
      </c>
      <c r="N335" t="str">
        <f t="shared" si="49"/>
        <v/>
      </c>
      <c r="P335" s="8">
        <f t="shared" si="55"/>
        <v>1.0861808810967142</v>
      </c>
      <c r="Q335" t="str">
        <f t="shared" si="56"/>
        <v/>
      </c>
    </row>
    <row r="336" spans="1:17">
      <c r="A336" s="1">
        <f t="shared" si="50"/>
        <v>38961.75</v>
      </c>
      <c r="B336">
        <f t="shared" si="51"/>
        <v>26.666666666666558</v>
      </c>
      <c r="C336" t="str">
        <f>IFERROR(AVERAGEIFS('Hard Drives'!$I$5:$I$355,'Hard Drives'!$A$5:$A$355,"&gt;="&amp;Predictions!A335,'Hard Drives'!$A$5:$A$355,"&lt;"&amp;Predictions!A336), "")</f>
        <v/>
      </c>
      <c r="D336" t="str">
        <f t="shared" si="52"/>
        <v/>
      </c>
      <c r="E336" t="str">
        <f>IFERROR(AVERAGEIFS(SSDs!$H$5:$H$100,SSDs!$A$5:$A$100,"&gt;="&amp;Predictions!A335, SSDs!$A$5:$A$100,"&lt;"&amp;Predictions!A336), "")</f>
        <v/>
      </c>
      <c r="F336" t="str">
        <f t="shared" si="53"/>
        <v/>
      </c>
      <c r="G336" t="str">
        <f>IFERROR(AVERAGEIFS(XPoint!$H$5:$H$100,XPoint!$A$5:$A$100,"&gt;="&amp;Predictions!A335, XPoint!$A$5:$A$100,"&lt;"&amp;Predictions!A336), "")</f>
        <v/>
      </c>
      <c r="H336" t="str">
        <f t="shared" si="54"/>
        <v/>
      </c>
      <c r="J336" s="8">
        <f t="shared" si="46"/>
        <v>9.3778656711258357</v>
      </c>
      <c r="K336" t="str">
        <f t="shared" si="47"/>
        <v/>
      </c>
      <c r="M336" s="8">
        <f t="shared" si="48"/>
        <v>7.6610177984841581</v>
      </c>
      <c r="N336" t="str">
        <f t="shared" si="49"/>
        <v/>
      </c>
      <c r="P336" s="8">
        <f t="shared" si="55"/>
        <v>1.0861810667400063</v>
      </c>
      <c r="Q336" t="str">
        <f t="shared" si="56"/>
        <v/>
      </c>
    </row>
    <row r="337" spans="1:17">
      <c r="A337" s="1">
        <f t="shared" si="50"/>
        <v>38992.1875</v>
      </c>
      <c r="B337">
        <f t="shared" si="51"/>
        <v>26.74999999999989</v>
      </c>
      <c r="C337" t="str">
        <f>IFERROR(AVERAGEIFS('Hard Drives'!$I$5:$I$355,'Hard Drives'!$A$5:$A$355,"&gt;="&amp;Predictions!A336,'Hard Drives'!$A$5:$A$355,"&lt;"&amp;Predictions!A337), "")</f>
        <v/>
      </c>
      <c r="D337" t="str">
        <f t="shared" si="52"/>
        <v/>
      </c>
      <c r="E337" t="str">
        <f>IFERROR(AVERAGEIFS(SSDs!$H$5:$H$100,SSDs!$A$5:$A$100,"&gt;="&amp;Predictions!A336, SSDs!$A$5:$A$100,"&lt;"&amp;Predictions!A337), "")</f>
        <v/>
      </c>
      <c r="F337" t="str">
        <f t="shared" si="53"/>
        <v/>
      </c>
      <c r="G337" t="str">
        <f>IFERROR(AVERAGEIFS(XPoint!$H$5:$H$100,XPoint!$A$5:$A$100,"&gt;="&amp;Predictions!A336, XPoint!$A$5:$A$100,"&lt;"&amp;Predictions!A337), "")</f>
        <v/>
      </c>
      <c r="H337" t="str">
        <f t="shared" si="54"/>
        <v/>
      </c>
      <c r="J337" s="8">
        <f t="shared" ref="J337:J400" si="57">$J$6+(($J$7-$J$6)/POWER(1+$J$8*EXP(-$J$9*(B337-$J$10)), 1/$J$11))</f>
        <v>9.3943466141606908</v>
      </c>
      <c r="K337" t="str">
        <f t="shared" ref="K337:K400" si="58">IF(C337&lt;&gt;"", (C337-J337)^2, "")</f>
        <v/>
      </c>
      <c r="M337" s="8">
        <f t="shared" ref="M337:M400" si="59">$M$6+(($M$7-$M$6)/POWER(1+$M$8*EXP(-$M$9*(B337-$M$10)), 1/$M$11))</f>
        <v>7.6831456939256899</v>
      </c>
      <c r="N337" t="str">
        <f t="shared" ref="N337:N400" si="60">IF(E337&lt;&gt;"", (E337-M337)^2, "")</f>
        <v/>
      </c>
      <c r="P337" s="8">
        <f t="shared" si="55"/>
        <v>1.0861812758910969</v>
      </c>
      <c r="Q337" t="str">
        <f t="shared" si="56"/>
        <v/>
      </c>
    </row>
    <row r="338" spans="1:17">
      <c r="A338" s="1">
        <f t="shared" ref="A338:A401" si="61">A337+365.25/12</f>
        <v>39022.625</v>
      </c>
      <c r="B338">
        <f t="shared" ref="B338:B401" si="62">B337+1/12</f>
        <v>26.833333333333222</v>
      </c>
      <c r="C338" t="str">
        <f>IFERROR(AVERAGEIFS('Hard Drives'!$I$5:$I$355,'Hard Drives'!$A$5:$A$355,"&gt;="&amp;Predictions!A337,'Hard Drives'!$A$5:$A$355,"&lt;"&amp;Predictions!A338), "")</f>
        <v/>
      </c>
      <c r="D338" t="str">
        <f t="shared" ref="D338:D401" si="63">IF(C338&lt;&gt;"", (C338-$C$14)^2, "")</f>
        <v/>
      </c>
      <c r="E338" t="str">
        <f>IFERROR(AVERAGEIFS(SSDs!$H$5:$H$100,SSDs!$A$5:$A$100,"&gt;="&amp;Predictions!A337, SSDs!$A$5:$A$100,"&lt;"&amp;Predictions!A338), "")</f>
        <v/>
      </c>
      <c r="F338" t="str">
        <f t="shared" ref="F338:F401" si="64">IF(E338&lt;&gt;"", (E338-$E$14)^2, "")</f>
        <v/>
      </c>
      <c r="G338" t="str">
        <f>IFERROR(AVERAGEIFS(XPoint!$H$5:$H$100,XPoint!$A$5:$A$100,"&gt;="&amp;Predictions!A337, XPoint!$A$5:$A$100,"&lt;"&amp;Predictions!A338), "")</f>
        <v/>
      </c>
      <c r="H338" t="str">
        <f t="shared" ref="H338:H401" si="65">IF(G338&lt;&gt;"", (G338-$G$14)^2, "")</f>
        <v/>
      </c>
      <c r="J338" s="8">
        <f t="shared" si="57"/>
        <v>9.4107008738846822</v>
      </c>
      <c r="K338" t="str">
        <f t="shared" si="58"/>
        <v/>
      </c>
      <c r="M338" s="8">
        <f t="shared" si="59"/>
        <v>7.7051842519770037</v>
      </c>
      <c r="N338" t="str">
        <f t="shared" si="60"/>
        <v/>
      </c>
      <c r="P338" s="8">
        <f t="shared" ref="P338:P401" si="66">$P$6+(($P$7-$P$6)/POWER(1+$P$8*EXP(-$P$9*(B338-$P$10)), 1/$P$11))</f>
        <v>1.0861815115267521</v>
      </c>
      <c r="Q338" t="str">
        <f t="shared" ref="Q338:Q401" si="67">IF(G338&lt;&gt;"", (G338-P338)^2, "")</f>
        <v/>
      </c>
    </row>
    <row r="339" spans="1:17">
      <c r="A339" s="1">
        <f t="shared" si="61"/>
        <v>39053.0625</v>
      </c>
      <c r="B339">
        <f t="shared" si="62"/>
        <v>26.916666666666554</v>
      </c>
      <c r="C339" t="str">
        <f>IFERROR(AVERAGEIFS('Hard Drives'!$I$5:$I$355,'Hard Drives'!$A$5:$A$355,"&gt;="&amp;Predictions!A338,'Hard Drives'!$A$5:$A$355,"&lt;"&amp;Predictions!A339), "")</f>
        <v/>
      </c>
      <c r="D339" t="str">
        <f t="shared" si="63"/>
        <v/>
      </c>
      <c r="E339" t="str">
        <f>IFERROR(AVERAGEIFS(SSDs!$H$5:$H$100,SSDs!$A$5:$A$100,"&gt;="&amp;Predictions!A338, SSDs!$A$5:$A$100,"&lt;"&amp;Predictions!A339), "")</f>
        <v/>
      </c>
      <c r="F339" t="str">
        <f t="shared" si="64"/>
        <v/>
      </c>
      <c r="G339" t="str">
        <f>IFERROR(AVERAGEIFS(XPoint!$H$5:$H$100,XPoint!$A$5:$A$100,"&gt;="&amp;Predictions!A338, XPoint!$A$5:$A$100,"&lt;"&amp;Predictions!A339), "")</f>
        <v/>
      </c>
      <c r="H339" t="str">
        <f t="shared" si="65"/>
        <v/>
      </c>
      <c r="J339" s="8">
        <f t="shared" si="57"/>
        <v>9.4269288338775361</v>
      </c>
      <c r="K339" t="str">
        <f t="shared" si="58"/>
        <v/>
      </c>
      <c r="M339" s="8">
        <f t="shared" si="59"/>
        <v>7.7271327464832984</v>
      </c>
      <c r="N339" t="str">
        <f t="shared" si="60"/>
        <v/>
      </c>
      <c r="P339" s="8">
        <f t="shared" si="66"/>
        <v>1.0861817770006821</v>
      </c>
      <c r="Q339" t="str">
        <f t="shared" si="67"/>
        <v/>
      </c>
    </row>
    <row r="340" spans="1:17">
      <c r="A340" s="1">
        <f t="shared" si="61"/>
        <v>39083.5</v>
      </c>
      <c r="B340">
        <f t="shared" si="62"/>
        <v>26.999999999999886</v>
      </c>
      <c r="C340" t="str">
        <f>IFERROR(AVERAGEIFS('Hard Drives'!$I$5:$I$355,'Hard Drives'!$A$5:$A$355,"&gt;="&amp;Predictions!A339,'Hard Drives'!$A$5:$A$355,"&lt;"&amp;Predictions!A340), "")</f>
        <v/>
      </c>
      <c r="D340" t="str">
        <f t="shared" si="63"/>
        <v/>
      </c>
      <c r="E340" t="str">
        <f>IFERROR(AVERAGEIFS(SSDs!$H$5:$H$100,SSDs!$A$5:$A$100,"&gt;="&amp;Predictions!A339, SSDs!$A$5:$A$100,"&lt;"&amp;Predictions!A340), "")</f>
        <v/>
      </c>
      <c r="F340" t="str">
        <f t="shared" si="64"/>
        <v/>
      </c>
      <c r="G340" t="str">
        <f>IFERROR(AVERAGEIFS(XPoint!$H$5:$H$100,XPoint!$A$5:$A$100,"&gt;="&amp;Predictions!A339, XPoint!$A$5:$A$100,"&lt;"&amp;Predictions!A340), "")</f>
        <v/>
      </c>
      <c r="H340" t="str">
        <f t="shared" si="65"/>
        <v/>
      </c>
      <c r="J340" s="8">
        <f t="shared" si="57"/>
        <v>9.4430308893326256</v>
      </c>
      <c r="K340" t="str">
        <f t="shared" si="58"/>
        <v/>
      </c>
      <c r="M340" s="8">
        <f t="shared" si="59"/>
        <v>7.7489904694742275</v>
      </c>
      <c r="N340" t="str">
        <f t="shared" si="60"/>
        <v/>
      </c>
      <c r="P340" s="8">
        <f t="shared" si="66"/>
        <v>1.0861820760912735</v>
      </c>
      <c r="Q340" t="str">
        <f t="shared" si="67"/>
        <v/>
      </c>
    </row>
    <row r="341" spans="1:17">
      <c r="A341" s="1">
        <f t="shared" si="61"/>
        <v>39113.9375</v>
      </c>
      <c r="B341">
        <f t="shared" si="62"/>
        <v>27.083333333333218</v>
      </c>
      <c r="C341" t="str">
        <f>IFERROR(AVERAGEIFS('Hard Drives'!$I$5:$I$355,'Hard Drives'!$A$5:$A$355,"&gt;="&amp;Predictions!A340,'Hard Drives'!$A$5:$A$355,"&lt;"&amp;Predictions!A341), "")</f>
        <v/>
      </c>
      <c r="D341" t="str">
        <f t="shared" si="63"/>
        <v/>
      </c>
      <c r="E341" t="str">
        <f>IFERROR(AVERAGEIFS(SSDs!$H$5:$H$100,SSDs!$A$5:$A$100,"&gt;="&amp;Predictions!A340, SSDs!$A$5:$A$100,"&lt;"&amp;Predictions!A341), "")</f>
        <v/>
      </c>
      <c r="F341" t="str">
        <f t="shared" si="64"/>
        <v/>
      </c>
      <c r="G341" t="str">
        <f>IFERROR(AVERAGEIFS(XPoint!$H$5:$H$100,XPoint!$A$5:$A$100,"&gt;="&amp;Predictions!A340, XPoint!$A$5:$A$100,"&lt;"&amp;Predictions!A341), "")</f>
        <v/>
      </c>
      <c r="H341" t="str">
        <f t="shared" si="65"/>
        <v/>
      </c>
      <c r="J341" s="8">
        <f t="shared" si="57"/>
        <v>9.4590074467591698</v>
      </c>
      <c r="K341" t="str">
        <f t="shared" si="58"/>
        <v/>
      </c>
      <c r="M341" s="8">
        <f t="shared" si="59"/>
        <v>7.770756731115962</v>
      </c>
      <c r="N341" t="str">
        <f t="shared" si="60"/>
        <v/>
      </c>
      <c r="P341" s="8">
        <f t="shared" si="66"/>
        <v>1.0861824130553661</v>
      </c>
      <c r="Q341" t="str">
        <f t="shared" si="67"/>
        <v/>
      </c>
    </row>
    <row r="342" spans="1:17">
      <c r="A342" s="1">
        <f t="shared" si="61"/>
        <v>39144.375</v>
      </c>
      <c r="B342">
        <f t="shared" si="62"/>
        <v>27.166666666666551</v>
      </c>
      <c r="C342" t="str">
        <f>IFERROR(AVERAGEIFS('Hard Drives'!$I$5:$I$355,'Hard Drives'!$A$5:$A$355,"&gt;="&amp;Predictions!A341,'Hard Drives'!$A$5:$A$355,"&lt;"&amp;Predictions!A342), "")</f>
        <v/>
      </c>
      <c r="D342" t="str">
        <f t="shared" si="63"/>
        <v/>
      </c>
      <c r="E342" t="str">
        <f>IFERROR(AVERAGEIFS(SSDs!$H$5:$H$100,SSDs!$A$5:$A$100,"&gt;="&amp;Predictions!A341, SSDs!$A$5:$A$100,"&lt;"&amp;Predictions!A342), "")</f>
        <v/>
      </c>
      <c r="F342" t="str">
        <f t="shared" si="64"/>
        <v/>
      </c>
      <c r="G342" t="str">
        <f>IFERROR(AVERAGEIFS(XPoint!$H$5:$H$100,XPoint!$A$5:$A$100,"&gt;="&amp;Predictions!A341, XPoint!$A$5:$A$100,"&lt;"&amp;Predictions!A342), "")</f>
        <v/>
      </c>
      <c r="H342" t="str">
        <f t="shared" si="65"/>
        <v/>
      </c>
      <c r="J342" s="8">
        <f t="shared" si="57"/>
        <v>9.4748589236871847</v>
      </c>
      <c r="K342" t="str">
        <f t="shared" si="58"/>
        <v/>
      </c>
      <c r="M342" s="8">
        <f t="shared" si="59"/>
        <v>7.7924308596580429</v>
      </c>
      <c r="N342" t="str">
        <f t="shared" si="60"/>
        <v/>
      </c>
      <c r="P342" s="8">
        <f t="shared" si="66"/>
        <v>1.0861827926888381</v>
      </c>
      <c r="Q342" t="str">
        <f t="shared" si="67"/>
        <v/>
      </c>
    </row>
    <row r="343" spans="1:17">
      <c r="A343" s="1">
        <f t="shared" si="61"/>
        <v>39174.8125</v>
      </c>
      <c r="B343">
        <f t="shared" si="62"/>
        <v>27.249999999999883</v>
      </c>
      <c r="C343">
        <f>IFERROR(AVERAGEIFS('Hard Drives'!$I$5:$I$355,'Hard Drives'!$A$5:$A$355,"&gt;="&amp;Predictions!A342,'Hard Drives'!$A$5:$A$355,"&lt;"&amp;Predictions!A343), "")</f>
        <v>9.2366069048232173</v>
      </c>
      <c r="D343">
        <f t="shared" si="63"/>
        <v>2.3952718688343992</v>
      </c>
      <c r="E343" t="str">
        <f>IFERROR(AVERAGEIFS(SSDs!$H$5:$H$100,SSDs!$A$5:$A$100,"&gt;="&amp;Predictions!A342, SSDs!$A$5:$A$100,"&lt;"&amp;Predictions!A343), "")</f>
        <v/>
      </c>
      <c r="F343" t="str">
        <f t="shared" si="64"/>
        <v/>
      </c>
      <c r="G343" t="str">
        <f>IFERROR(AVERAGEIFS(XPoint!$H$5:$H$100,XPoint!$A$5:$A$100,"&gt;="&amp;Predictions!A342, XPoint!$A$5:$A$100,"&lt;"&amp;Predictions!A343), "")</f>
        <v/>
      </c>
      <c r="H343" t="str">
        <f t="shared" si="65"/>
        <v/>
      </c>
      <c r="J343" s="8">
        <f t="shared" si="57"/>
        <v>9.4905857483752065</v>
      </c>
      <c r="K343">
        <f t="shared" si="58"/>
        <v>6.4505252972005794E-2</v>
      </c>
      <c r="M343" s="8">
        <f t="shared" si="59"/>
        <v>7.814012201375089</v>
      </c>
      <c r="N343" t="str">
        <f t="shared" si="60"/>
        <v/>
      </c>
      <c r="P343" s="8">
        <f t="shared" si="66"/>
        <v>1.0861832203948645</v>
      </c>
      <c r="Q343" t="str">
        <f t="shared" si="67"/>
        <v/>
      </c>
    </row>
    <row r="344" spans="1:17">
      <c r="A344" s="1">
        <f t="shared" si="61"/>
        <v>39205.25</v>
      </c>
      <c r="B344">
        <f t="shared" si="62"/>
        <v>27.333333333333215</v>
      </c>
      <c r="C344" t="str">
        <f>IFERROR(AVERAGEIFS('Hard Drives'!$I$5:$I$355,'Hard Drives'!$A$5:$A$355,"&gt;="&amp;Predictions!A343,'Hard Drives'!$A$5:$A$355,"&lt;"&amp;Predictions!A344), "")</f>
        <v/>
      </c>
      <c r="D344" t="str">
        <f t="shared" si="63"/>
        <v/>
      </c>
      <c r="E344" t="str">
        <f>IFERROR(AVERAGEIFS(SSDs!$H$5:$H$100,SSDs!$A$5:$A$100,"&gt;="&amp;Predictions!A343, SSDs!$A$5:$A$100,"&lt;"&amp;Predictions!A344), "")</f>
        <v/>
      </c>
      <c r="F344" t="str">
        <f t="shared" si="64"/>
        <v/>
      </c>
      <c r="G344" t="str">
        <f>IFERROR(AVERAGEIFS(XPoint!$H$5:$H$100,XPoint!$A$5:$A$100,"&gt;="&amp;Predictions!A343, XPoint!$A$5:$A$100,"&lt;"&amp;Predictions!A344), "")</f>
        <v/>
      </c>
      <c r="H344" t="str">
        <f t="shared" si="65"/>
        <v/>
      </c>
      <c r="J344" s="8">
        <f t="shared" si="57"/>
        <v>9.5061883595208965</v>
      </c>
      <c r="K344" t="str">
        <f t="shared" si="58"/>
        <v/>
      </c>
      <c r="M344" s="8">
        <f t="shared" si="59"/>
        <v>7.8355001205034993</v>
      </c>
      <c r="N344" t="str">
        <f t="shared" si="60"/>
        <v/>
      </c>
      <c r="P344" s="8">
        <f t="shared" si="66"/>
        <v>1.0861837022608181</v>
      </c>
      <c r="Q344" t="str">
        <f t="shared" si="67"/>
        <v/>
      </c>
    </row>
    <row r="345" spans="1:17">
      <c r="A345" s="1">
        <f t="shared" si="61"/>
        <v>39235.6875</v>
      </c>
      <c r="B345">
        <f t="shared" si="62"/>
        <v>27.416666666666547</v>
      </c>
      <c r="C345" t="str">
        <f>IFERROR(AVERAGEIFS('Hard Drives'!$I$5:$I$355,'Hard Drives'!$A$5:$A$355,"&gt;="&amp;Predictions!A344,'Hard Drives'!$A$5:$A$355,"&lt;"&amp;Predictions!A345), "")</f>
        <v/>
      </c>
      <c r="D345" t="str">
        <f t="shared" si="63"/>
        <v/>
      </c>
      <c r="E345" t="str">
        <f>IFERROR(AVERAGEIFS(SSDs!$H$5:$H$100,SSDs!$A$5:$A$100,"&gt;="&amp;Predictions!A344, SSDs!$A$5:$A$100,"&lt;"&amp;Predictions!A345), "")</f>
        <v/>
      </c>
      <c r="F345" t="str">
        <f t="shared" si="64"/>
        <v/>
      </c>
      <c r="G345" t="str">
        <f>IFERROR(AVERAGEIFS(XPoint!$H$5:$H$100,XPoint!$A$5:$A$100,"&gt;="&amp;Predictions!A344, XPoint!$A$5:$A$100,"&lt;"&amp;Predictions!A345), "")</f>
        <v/>
      </c>
      <c r="H345" t="str">
        <f t="shared" si="65"/>
        <v/>
      </c>
      <c r="J345" s="8">
        <f t="shared" si="57"/>
        <v>9.5216672059745484</v>
      </c>
      <c r="K345" t="str">
        <f t="shared" si="58"/>
        <v/>
      </c>
      <c r="M345" s="8">
        <f t="shared" si="59"/>
        <v>7.8568939991732405</v>
      </c>
      <c r="N345" t="str">
        <f t="shared" si="60"/>
        <v/>
      </c>
      <c r="P345" s="8">
        <f t="shared" si="66"/>
        <v>1.0861842451449089</v>
      </c>
      <c r="Q345" t="str">
        <f t="shared" si="67"/>
        <v/>
      </c>
    </row>
    <row r="346" spans="1:17">
      <c r="A346" s="1">
        <f t="shared" si="61"/>
        <v>39266.125</v>
      </c>
      <c r="B346">
        <f t="shared" si="62"/>
        <v>27.499999999999879</v>
      </c>
      <c r="C346" t="str">
        <f>IFERROR(AVERAGEIFS('Hard Drives'!$I$5:$I$355,'Hard Drives'!$A$5:$A$355,"&gt;="&amp;Predictions!A345,'Hard Drives'!$A$5:$A$355,"&lt;"&amp;Predictions!A346), "")</f>
        <v/>
      </c>
      <c r="D346" t="str">
        <f t="shared" si="63"/>
        <v/>
      </c>
      <c r="E346" t="str">
        <f>IFERROR(AVERAGEIFS(SSDs!$H$5:$H$100,SSDs!$A$5:$A$100,"&gt;="&amp;Predictions!A345, SSDs!$A$5:$A$100,"&lt;"&amp;Predictions!A346), "")</f>
        <v/>
      </c>
      <c r="F346" t="str">
        <f t="shared" si="64"/>
        <v/>
      </c>
      <c r="G346" t="str">
        <f>IFERROR(AVERAGEIFS(XPoint!$H$5:$H$100,XPoint!$A$5:$A$100,"&gt;="&amp;Predictions!A345, XPoint!$A$5:$A$100,"&lt;"&amp;Predictions!A346), "")</f>
        <v/>
      </c>
      <c r="H346" t="str">
        <f t="shared" si="65"/>
        <v/>
      </c>
      <c r="J346" s="8">
        <f t="shared" si="57"/>
        <v>9.5370227464555697</v>
      </c>
      <c r="K346" t="str">
        <f t="shared" si="58"/>
        <v/>
      </c>
      <c r="M346" s="8">
        <f t="shared" si="59"/>
        <v>7.8781932373348367</v>
      </c>
      <c r="N346" t="str">
        <f t="shared" si="60"/>
        <v/>
      </c>
      <c r="P346" s="8">
        <f t="shared" si="66"/>
        <v>1.0861848567737939</v>
      </c>
      <c r="Q346" t="str">
        <f t="shared" si="67"/>
        <v/>
      </c>
    </row>
    <row r="347" spans="1:17">
      <c r="A347" s="1">
        <f t="shared" si="61"/>
        <v>39296.5625</v>
      </c>
      <c r="B347">
        <f t="shared" si="62"/>
        <v>27.583333333333211</v>
      </c>
      <c r="C347" t="str">
        <f>IFERROR(AVERAGEIFS('Hard Drives'!$I$5:$I$355,'Hard Drives'!$A$5:$A$355,"&gt;="&amp;Predictions!A346,'Hard Drives'!$A$5:$A$355,"&lt;"&amp;Predictions!A347), "")</f>
        <v/>
      </c>
      <c r="D347" t="str">
        <f t="shared" si="63"/>
        <v/>
      </c>
      <c r="E347" t="str">
        <f>IFERROR(AVERAGEIFS(SSDs!$H$5:$H$100,SSDs!$A$5:$A$100,"&gt;="&amp;Predictions!A346, SSDs!$A$5:$A$100,"&lt;"&amp;Predictions!A347), "")</f>
        <v/>
      </c>
      <c r="F347" t="str">
        <f t="shared" si="64"/>
        <v/>
      </c>
      <c r="G347" t="str">
        <f>IFERROR(AVERAGEIFS(XPoint!$H$5:$H$100,XPoint!$A$5:$A$100,"&gt;="&amp;Predictions!A346, XPoint!$A$5:$A$100,"&lt;"&amp;Predictions!A347), "")</f>
        <v/>
      </c>
      <c r="H347" t="str">
        <f t="shared" si="65"/>
        <v/>
      </c>
      <c r="J347" s="8">
        <f t="shared" si="57"/>
        <v>9.5522554492719696</v>
      </c>
      <c r="K347" t="str">
        <f t="shared" si="58"/>
        <v/>
      </c>
      <c r="M347" s="8">
        <f t="shared" si="59"/>
        <v>7.8993972526816849</v>
      </c>
      <c r="N347" t="str">
        <f t="shared" si="60"/>
        <v/>
      </c>
      <c r="P347" s="8">
        <f t="shared" si="66"/>
        <v>1.0861855458525487</v>
      </c>
      <c r="Q347" t="str">
        <f t="shared" si="67"/>
        <v/>
      </c>
    </row>
    <row r="348" spans="1:17">
      <c r="A348" s="1">
        <f t="shared" si="61"/>
        <v>39327</v>
      </c>
      <c r="B348">
        <f t="shared" si="62"/>
        <v>27.666666666666544</v>
      </c>
      <c r="C348" t="str">
        <f>IFERROR(AVERAGEIFS('Hard Drives'!$I$5:$I$355,'Hard Drives'!$A$5:$A$355,"&gt;="&amp;Predictions!A347,'Hard Drives'!$A$5:$A$355,"&lt;"&amp;Predictions!A348), "")</f>
        <v/>
      </c>
      <c r="D348" t="str">
        <f t="shared" si="63"/>
        <v/>
      </c>
      <c r="E348" t="str">
        <f>IFERROR(AVERAGEIFS(SSDs!$H$5:$H$100,SSDs!$A$5:$A$100,"&gt;="&amp;Predictions!A347, SSDs!$A$5:$A$100,"&lt;"&amp;Predictions!A348), "")</f>
        <v/>
      </c>
      <c r="F348" t="str">
        <f t="shared" si="64"/>
        <v/>
      </c>
      <c r="G348" t="str">
        <f>IFERROR(AVERAGEIFS(XPoint!$H$5:$H$100,XPoint!$A$5:$A$100,"&gt;="&amp;Predictions!A347, XPoint!$A$5:$A$100,"&lt;"&amp;Predictions!A348), "")</f>
        <v/>
      </c>
      <c r="H348" t="str">
        <f t="shared" si="65"/>
        <v/>
      </c>
      <c r="J348" s="8">
        <f t="shared" si="57"/>
        <v>9.5673657920429207</v>
      </c>
      <c r="K348" t="str">
        <f t="shared" si="58"/>
        <v/>
      </c>
      <c r="M348" s="8">
        <f t="shared" si="59"/>
        <v>7.920505480567769</v>
      </c>
      <c r="N348" t="str">
        <f t="shared" si="60"/>
        <v/>
      </c>
      <c r="P348" s="8">
        <f t="shared" si="66"/>
        <v>1.0861863221885615</v>
      </c>
      <c r="Q348" t="str">
        <f t="shared" si="67"/>
        <v/>
      </c>
    </row>
    <row r="349" spans="1:17">
      <c r="A349" s="1">
        <f t="shared" si="61"/>
        <v>39357.4375</v>
      </c>
      <c r="B349">
        <f t="shared" si="62"/>
        <v>27.749999999999876</v>
      </c>
      <c r="C349" t="str">
        <f>IFERROR(AVERAGEIFS('Hard Drives'!$I$5:$I$355,'Hard Drives'!$A$5:$A$355,"&gt;="&amp;Predictions!A348,'Hard Drives'!$A$5:$A$355,"&lt;"&amp;Predictions!A349), "")</f>
        <v/>
      </c>
      <c r="D349" t="str">
        <f t="shared" si="63"/>
        <v/>
      </c>
      <c r="E349" t="str">
        <f>IFERROR(AVERAGEIFS(SSDs!$H$5:$H$100,SSDs!$A$5:$A$100,"&gt;="&amp;Predictions!A348, SSDs!$A$5:$A$100,"&lt;"&amp;Predictions!A349), "")</f>
        <v/>
      </c>
      <c r="F349" t="str">
        <f t="shared" si="64"/>
        <v/>
      </c>
      <c r="G349" t="str">
        <f>IFERROR(AVERAGEIFS(XPoint!$H$5:$H$100,XPoint!$A$5:$A$100,"&gt;="&amp;Predictions!A348, XPoint!$A$5:$A$100,"&lt;"&amp;Predictions!A349), "")</f>
        <v/>
      </c>
      <c r="H349" t="str">
        <f t="shared" si="65"/>
        <v/>
      </c>
      <c r="J349" s="8">
        <f t="shared" si="57"/>
        <v>9.5823542614244275</v>
      </c>
      <c r="K349" t="str">
        <f t="shared" si="58"/>
        <v/>
      </c>
      <c r="M349" s="8">
        <f t="shared" si="59"/>
        <v>7.9415173739209513</v>
      </c>
      <c r="N349" t="str">
        <f t="shared" si="60"/>
        <v/>
      </c>
      <c r="P349" s="8">
        <f t="shared" si="66"/>
        <v>1.0861871968311199</v>
      </c>
      <c r="Q349" t="str">
        <f t="shared" si="67"/>
        <v/>
      </c>
    </row>
    <row r="350" spans="1:17">
      <c r="A350" s="1">
        <f t="shared" si="61"/>
        <v>39387.875</v>
      </c>
      <c r="B350">
        <f t="shared" si="62"/>
        <v>27.833333333333208</v>
      </c>
      <c r="C350" t="str">
        <f>IFERROR(AVERAGEIFS('Hard Drives'!$I$5:$I$355,'Hard Drives'!$A$5:$A$355,"&gt;="&amp;Predictions!A349,'Hard Drives'!$A$5:$A$355,"&lt;"&amp;Predictions!A350), "")</f>
        <v/>
      </c>
      <c r="D350" t="str">
        <f t="shared" si="63"/>
        <v/>
      </c>
      <c r="E350" t="str">
        <f>IFERROR(AVERAGEIFS(SSDs!$H$5:$H$100,SSDs!$A$5:$A$100,"&gt;="&amp;Predictions!A349, SSDs!$A$5:$A$100,"&lt;"&amp;Predictions!A350), "")</f>
        <v/>
      </c>
      <c r="F350" t="str">
        <f t="shared" si="64"/>
        <v/>
      </c>
      <c r="G350" t="str">
        <f>IFERROR(AVERAGEIFS(XPoint!$H$5:$H$100,XPoint!$A$5:$A$100,"&gt;="&amp;Predictions!A349, XPoint!$A$5:$A$100,"&lt;"&amp;Predictions!A350), "")</f>
        <v/>
      </c>
      <c r="H350" t="str">
        <f t="shared" si="65"/>
        <v/>
      </c>
      <c r="J350" s="8">
        <f t="shared" si="57"/>
        <v>9.5972213528381154</v>
      </c>
      <c r="K350" t="str">
        <f t="shared" si="58"/>
        <v/>
      </c>
      <c r="M350" s="8">
        <f t="shared" si="59"/>
        <v>7.9624324031518885</v>
      </c>
      <c r="N350" t="str">
        <f t="shared" si="60"/>
        <v/>
      </c>
      <c r="P350" s="8">
        <f t="shared" si="66"/>
        <v>1.0861881822286696</v>
      </c>
      <c r="Q350" t="str">
        <f t="shared" si="67"/>
        <v/>
      </c>
    </row>
    <row r="351" spans="1:17">
      <c r="A351" s="1">
        <f t="shared" si="61"/>
        <v>39418.3125</v>
      </c>
      <c r="B351">
        <f t="shared" si="62"/>
        <v>27.91666666666654</v>
      </c>
      <c r="C351" t="str">
        <f>IFERROR(AVERAGEIFS('Hard Drives'!$I$5:$I$355,'Hard Drives'!$A$5:$A$355,"&gt;="&amp;Predictions!A350,'Hard Drives'!$A$5:$A$355,"&lt;"&amp;Predictions!A351), "")</f>
        <v/>
      </c>
      <c r="D351" t="str">
        <f t="shared" si="63"/>
        <v/>
      </c>
      <c r="E351" t="str">
        <f>IFERROR(AVERAGEIFS(SSDs!$H$5:$H$100,SSDs!$A$5:$A$100,"&gt;="&amp;Predictions!A350, SSDs!$A$5:$A$100,"&lt;"&amp;Predictions!A351), "")</f>
        <v/>
      </c>
      <c r="F351" t="str">
        <f t="shared" si="64"/>
        <v/>
      </c>
      <c r="G351" t="str">
        <f>IFERROR(AVERAGEIFS(XPoint!$H$5:$H$100,XPoint!$A$5:$A$100,"&gt;="&amp;Predictions!A350, XPoint!$A$5:$A$100,"&lt;"&amp;Predictions!A351), "")</f>
        <v/>
      </c>
      <c r="H351" t="str">
        <f t="shared" si="65"/>
        <v/>
      </c>
      <c r="J351" s="8">
        <f t="shared" si="57"/>
        <v>9.6119675702032517</v>
      </c>
      <c r="K351" t="str">
        <f t="shared" si="58"/>
        <v/>
      </c>
      <c r="M351" s="8">
        <f t="shared" si="59"/>
        <v>7.9832500560587336</v>
      </c>
      <c r="N351" t="str">
        <f t="shared" si="60"/>
        <v/>
      </c>
      <c r="P351" s="8">
        <f t="shared" si="66"/>
        <v>1.0861892924059893</v>
      </c>
      <c r="Q351" t="str">
        <f t="shared" si="67"/>
        <v/>
      </c>
    </row>
    <row r="352" spans="1:17">
      <c r="A352" s="1">
        <f t="shared" si="61"/>
        <v>39448.75</v>
      </c>
      <c r="B352">
        <f t="shared" si="62"/>
        <v>27.999999999999872</v>
      </c>
      <c r="C352" t="str">
        <f>IFERROR(AVERAGEIFS('Hard Drives'!$I$5:$I$355,'Hard Drives'!$A$5:$A$355,"&gt;="&amp;Predictions!A351,'Hard Drives'!$A$5:$A$355,"&lt;"&amp;Predictions!A352), "")</f>
        <v/>
      </c>
      <c r="D352" t="str">
        <f t="shared" si="63"/>
        <v/>
      </c>
      <c r="E352" t="str">
        <f>IFERROR(AVERAGEIFS(SSDs!$H$5:$H$100,SSDs!$A$5:$A$100,"&gt;="&amp;Predictions!A351, SSDs!$A$5:$A$100,"&lt;"&amp;Predictions!A352), "")</f>
        <v/>
      </c>
      <c r="F352" t="str">
        <f t="shared" si="64"/>
        <v/>
      </c>
      <c r="G352" t="str">
        <f>IFERROR(AVERAGEIFS(XPoint!$H$5:$H$100,XPoint!$A$5:$A$100,"&gt;="&amp;Predictions!A351, XPoint!$A$5:$A$100,"&lt;"&amp;Predictions!A352), "")</f>
        <v/>
      </c>
      <c r="H352" t="str">
        <f t="shared" si="65"/>
        <v/>
      </c>
      <c r="J352" s="8">
        <f t="shared" si="57"/>
        <v>9.626593425671917</v>
      </c>
      <c r="K352" t="str">
        <f t="shared" si="58"/>
        <v/>
      </c>
      <c r="M352" s="8">
        <f t="shared" si="59"/>
        <v>8.0039698377276967</v>
      </c>
      <c r="N352" t="str">
        <f t="shared" si="60"/>
        <v/>
      </c>
      <c r="P352" s="8">
        <f t="shared" si="66"/>
        <v>1.086190543163799</v>
      </c>
      <c r="Q352" t="str">
        <f t="shared" si="67"/>
        <v/>
      </c>
    </row>
    <row r="353" spans="1:17">
      <c r="A353" s="1">
        <f t="shared" si="61"/>
        <v>39479.1875</v>
      </c>
      <c r="B353">
        <f t="shared" si="62"/>
        <v>28.083333333333204</v>
      </c>
      <c r="C353" t="str">
        <f>IFERROR(AVERAGEIFS('Hard Drives'!$I$5:$I$355,'Hard Drives'!$A$5:$A$355,"&gt;="&amp;Predictions!A352,'Hard Drives'!$A$5:$A$355,"&lt;"&amp;Predictions!A353), "")</f>
        <v/>
      </c>
      <c r="D353" t="str">
        <f t="shared" si="63"/>
        <v/>
      </c>
      <c r="E353">
        <f>IFERROR(AVERAGEIFS(SSDs!$H$5:$H$100,SSDs!$A$5:$A$100,"&gt;="&amp;Predictions!A352, SSDs!$A$5:$A$100,"&lt;"&amp;Predictions!A353), "")</f>
        <v>8.2148427703594713</v>
      </c>
      <c r="F353">
        <f t="shared" si="64"/>
        <v>3.2096590295183539E-2</v>
      </c>
      <c r="G353" t="str">
        <f>IFERROR(AVERAGEIFS(XPoint!$H$5:$H$100,XPoint!$A$5:$A$100,"&gt;="&amp;Predictions!A352, XPoint!$A$5:$A$100,"&lt;"&amp;Predictions!A353), "")</f>
        <v/>
      </c>
      <c r="H353" t="str">
        <f t="shared" si="65"/>
        <v/>
      </c>
      <c r="J353" s="8">
        <f t="shared" si="57"/>
        <v>9.6410994393675047</v>
      </c>
      <c r="K353" t="str">
        <f t="shared" si="58"/>
        <v/>
      </c>
      <c r="M353" s="8">
        <f t="shared" si="59"/>
        <v>8.0245912704296245</v>
      </c>
      <c r="N353">
        <f t="shared" si="60"/>
        <v>3.6195633225556495E-2</v>
      </c>
      <c r="P353" s="8">
        <f t="shared" si="66"/>
        <v>1.0861919523036465</v>
      </c>
      <c r="Q353" t="str">
        <f t="shared" si="67"/>
        <v/>
      </c>
    </row>
    <row r="354" spans="1:17">
      <c r="A354" s="1">
        <f t="shared" si="61"/>
        <v>39509.625</v>
      </c>
      <c r="B354">
        <f t="shared" si="62"/>
        <v>28.166666666666536</v>
      </c>
      <c r="C354" t="str">
        <f>IFERROR(AVERAGEIFS('Hard Drives'!$I$5:$I$355,'Hard Drives'!$A$5:$A$355,"&gt;="&amp;Predictions!A353,'Hard Drives'!$A$5:$A$355,"&lt;"&amp;Predictions!A354), "")</f>
        <v/>
      </c>
      <c r="D354" t="str">
        <f t="shared" si="63"/>
        <v/>
      </c>
      <c r="E354" t="str">
        <f>IFERROR(AVERAGEIFS(SSDs!$H$5:$H$100,SSDs!$A$5:$A$100,"&gt;="&amp;Predictions!A353, SSDs!$A$5:$A$100,"&lt;"&amp;Predictions!A354), "")</f>
        <v/>
      </c>
      <c r="F354" t="str">
        <f t="shared" si="64"/>
        <v/>
      </c>
      <c r="G354" t="str">
        <f>IFERROR(AVERAGEIFS(XPoint!$H$5:$H$100,XPoint!$A$5:$A$100,"&gt;="&amp;Predictions!A353, XPoint!$A$5:$A$100,"&lt;"&amp;Predictions!A354), "")</f>
        <v/>
      </c>
      <c r="H354" t="str">
        <f t="shared" si="65"/>
        <v/>
      </c>
      <c r="J354" s="8">
        <f t="shared" si="57"/>
        <v>9.6554861391264168</v>
      </c>
      <c r="K354" t="str">
        <f t="shared" si="58"/>
        <v/>
      </c>
      <c r="M354" s="8">
        <f t="shared" si="59"/>
        <v>8.0451138935126725</v>
      </c>
      <c r="N354" t="str">
        <f t="shared" si="60"/>
        <v/>
      </c>
      <c r="P354" s="8">
        <f t="shared" si="66"/>
        <v>1.0861935398812688</v>
      </c>
      <c r="Q354" t="str">
        <f t="shared" si="67"/>
        <v/>
      </c>
    </row>
    <row r="355" spans="1:17">
      <c r="A355" s="1">
        <f t="shared" si="61"/>
        <v>39540.0625</v>
      </c>
      <c r="B355">
        <f t="shared" si="62"/>
        <v>28.249999999999869</v>
      </c>
      <c r="C355">
        <f>IFERROR(AVERAGEIFS('Hard Drives'!$I$5:$I$355,'Hard Drives'!$A$5:$A$355,"&gt;="&amp;Predictions!A354,'Hard Drives'!$A$5:$A$355,"&lt;"&amp;Predictions!A355), "")</f>
        <v>9.4391712391759288</v>
      </c>
      <c r="D355">
        <f t="shared" si="63"/>
        <v>3.06330828294251</v>
      </c>
      <c r="E355" t="str">
        <f>IFERROR(AVERAGEIFS(SSDs!$H$5:$H$100,SSDs!$A$5:$A$100,"&gt;="&amp;Predictions!A354, SSDs!$A$5:$A$100,"&lt;"&amp;Predictions!A355), "")</f>
        <v/>
      </c>
      <c r="F355" t="str">
        <f t="shared" si="64"/>
        <v/>
      </c>
      <c r="G355" t="str">
        <f>IFERROR(AVERAGEIFS(XPoint!$H$5:$H$100,XPoint!$A$5:$A$100,"&gt;="&amp;Predictions!A354, XPoint!$A$5:$A$100,"&lt;"&amp;Predictions!A355), "")</f>
        <v/>
      </c>
      <c r="H355" t="str">
        <f t="shared" si="65"/>
        <v/>
      </c>
      <c r="J355" s="8">
        <f t="shared" si="57"/>
        <v>9.66975406024312</v>
      </c>
      <c r="K355">
        <f t="shared" si="58"/>
        <v>5.3168437371304313E-2</v>
      </c>
      <c r="M355" s="8">
        <f t="shared" si="59"/>
        <v>8.0655372632912012</v>
      </c>
      <c r="N355" t="str">
        <f t="shared" si="60"/>
        <v/>
      </c>
      <c r="P355" s="8">
        <f t="shared" si="66"/>
        <v>1.0861953284920378</v>
      </c>
      <c r="Q355" t="str">
        <f t="shared" si="67"/>
        <v/>
      </c>
    </row>
    <row r="356" spans="1:17">
      <c r="A356" s="1">
        <f t="shared" si="61"/>
        <v>39570.5</v>
      </c>
      <c r="B356">
        <f t="shared" si="62"/>
        <v>28.333333333333201</v>
      </c>
      <c r="C356" t="str">
        <f>IFERROR(AVERAGEIFS('Hard Drives'!$I$5:$I$355,'Hard Drives'!$A$5:$A$355,"&gt;="&amp;Predictions!A355,'Hard Drives'!$A$5:$A$355,"&lt;"&amp;Predictions!A356), "")</f>
        <v/>
      </c>
      <c r="D356" t="str">
        <f t="shared" si="63"/>
        <v/>
      </c>
      <c r="E356" t="str">
        <f>IFERROR(AVERAGEIFS(SSDs!$H$5:$H$100,SSDs!$A$5:$A$100,"&gt;="&amp;Predictions!A355, SSDs!$A$5:$A$100,"&lt;"&amp;Predictions!A356), "")</f>
        <v/>
      </c>
      <c r="F356" t="str">
        <f t="shared" si="64"/>
        <v/>
      </c>
      <c r="G356" t="str">
        <f>IFERROR(AVERAGEIFS(XPoint!$H$5:$H$100,XPoint!$A$5:$A$100,"&gt;="&amp;Predictions!A355, XPoint!$A$5:$A$100,"&lt;"&amp;Predictions!A356), "")</f>
        <v/>
      </c>
      <c r="H356" t="str">
        <f t="shared" si="65"/>
        <v/>
      </c>
      <c r="J356" s="8">
        <f t="shared" si="57"/>
        <v>9.6839037452185028</v>
      </c>
      <c r="K356" t="str">
        <f t="shared" si="58"/>
        <v/>
      </c>
      <c r="M356" s="8">
        <f t="shared" si="59"/>
        <v>8.0858609529310144</v>
      </c>
      <c r="N356" t="str">
        <f t="shared" si="60"/>
        <v/>
      </c>
      <c r="P356" s="8">
        <f t="shared" si="66"/>
        <v>1.0861973435925525</v>
      </c>
      <c r="Q356" t="str">
        <f t="shared" si="67"/>
        <v/>
      </c>
    </row>
    <row r="357" spans="1:17">
      <c r="A357" s="1">
        <f t="shared" si="61"/>
        <v>39600.9375</v>
      </c>
      <c r="B357">
        <f t="shared" si="62"/>
        <v>28.416666666666533</v>
      </c>
      <c r="C357" t="str">
        <f>IFERROR(AVERAGEIFS('Hard Drives'!$I$5:$I$355,'Hard Drives'!$A$5:$A$355,"&gt;="&amp;Predictions!A356,'Hard Drives'!$A$5:$A$355,"&lt;"&amp;Predictions!A357), "")</f>
        <v/>
      </c>
      <c r="D357" t="str">
        <f t="shared" si="63"/>
        <v/>
      </c>
      <c r="E357" t="str">
        <f>IFERROR(AVERAGEIFS(SSDs!$H$5:$H$100,SSDs!$A$5:$A$100,"&gt;="&amp;Predictions!A356, SSDs!$A$5:$A$100,"&lt;"&amp;Predictions!A357), "")</f>
        <v/>
      </c>
      <c r="F357" t="str">
        <f t="shared" si="64"/>
        <v/>
      </c>
      <c r="G357" t="str">
        <f>IFERROR(AVERAGEIFS(XPoint!$H$5:$H$100,XPoint!$A$5:$A$100,"&gt;="&amp;Predictions!A356, XPoint!$A$5:$A$100,"&lt;"&amp;Predictions!A357), "")</f>
        <v/>
      </c>
      <c r="H357" t="str">
        <f t="shared" si="65"/>
        <v/>
      </c>
      <c r="J357" s="8">
        <f t="shared" si="57"/>
        <v>9.6979357435115929</v>
      </c>
      <c r="K357" t="str">
        <f t="shared" si="58"/>
        <v/>
      </c>
      <c r="M357" s="8">
        <f t="shared" si="59"/>
        <v>8.1060845523310459</v>
      </c>
      <c r="N357" t="str">
        <f t="shared" si="60"/>
        <v/>
      </c>
      <c r="P357" s="8">
        <f t="shared" si="66"/>
        <v>1.0861996138629511</v>
      </c>
      <c r="Q357" t="str">
        <f t="shared" si="67"/>
        <v/>
      </c>
    </row>
    <row r="358" spans="1:17">
      <c r="A358" s="1">
        <f t="shared" si="61"/>
        <v>39631.375</v>
      </c>
      <c r="B358">
        <f t="shared" si="62"/>
        <v>28.499999999999865</v>
      </c>
      <c r="C358" t="str">
        <f>IFERROR(AVERAGEIFS('Hard Drives'!$I$5:$I$355,'Hard Drives'!$A$5:$A$355,"&gt;="&amp;Predictions!A357,'Hard Drives'!$A$5:$A$355,"&lt;"&amp;Predictions!A358), "")</f>
        <v/>
      </c>
      <c r="D358" t="str">
        <f t="shared" si="63"/>
        <v/>
      </c>
      <c r="E358" t="str">
        <f>IFERROR(AVERAGEIFS(SSDs!$H$5:$H$100,SSDs!$A$5:$A$100,"&gt;="&amp;Predictions!A357, SSDs!$A$5:$A$100,"&lt;"&amp;Predictions!A358), "")</f>
        <v/>
      </c>
      <c r="F358" t="str">
        <f t="shared" si="64"/>
        <v/>
      </c>
      <c r="G358" t="str">
        <f>IFERROR(AVERAGEIFS(XPoint!$H$5:$H$100,XPoint!$A$5:$A$100,"&gt;="&amp;Predictions!A357, XPoint!$A$5:$A$100,"&lt;"&amp;Predictions!A358), "")</f>
        <v/>
      </c>
      <c r="H358" t="str">
        <f t="shared" si="65"/>
        <v/>
      </c>
      <c r="J358" s="8">
        <f t="shared" si="57"/>
        <v>9.7118506112946239</v>
      </c>
      <c r="K358" t="str">
        <f t="shared" si="58"/>
        <v/>
      </c>
      <c r="M358" s="8">
        <f t="shared" si="59"/>
        <v>8.1262076680016015</v>
      </c>
      <c r="N358" t="str">
        <f t="shared" si="60"/>
        <v/>
      </c>
      <c r="P358" s="8">
        <f t="shared" si="66"/>
        <v>1.086202171615106</v>
      </c>
      <c r="Q358" t="str">
        <f t="shared" si="67"/>
        <v/>
      </c>
    </row>
    <row r="359" spans="1:17">
      <c r="A359" s="1">
        <f t="shared" si="61"/>
        <v>39661.8125</v>
      </c>
      <c r="B359">
        <f t="shared" si="62"/>
        <v>28.583333333333197</v>
      </c>
      <c r="C359">
        <f>IFERROR(AVERAGEIFS('Hard Drives'!$I$5:$I$355,'Hard Drives'!$A$5:$A$355,"&gt;="&amp;Predictions!A358,'Hard Drives'!$A$5:$A$355,"&lt;"&amp;Predictions!A359), "")</f>
        <v>9.702100283255378</v>
      </c>
      <c r="D359">
        <f t="shared" si="63"/>
        <v>4.0528130520357699</v>
      </c>
      <c r="E359" t="str">
        <f>IFERROR(AVERAGEIFS(SSDs!$H$5:$H$100,SSDs!$A$5:$A$100,"&gt;="&amp;Predictions!A358, SSDs!$A$5:$A$100,"&lt;"&amp;Predictions!A359), "")</f>
        <v/>
      </c>
      <c r="F359" t="str">
        <f t="shared" si="64"/>
        <v/>
      </c>
      <c r="G359" t="str">
        <f>IFERROR(AVERAGEIFS(XPoint!$H$5:$H$100,XPoint!$A$5:$A$100,"&gt;="&amp;Predictions!A358, XPoint!$A$5:$A$100,"&lt;"&amp;Predictions!A359), "")</f>
        <v/>
      </c>
      <c r="H359" t="str">
        <f t="shared" si="65"/>
        <v/>
      </c>
      <c r="J359" s="8">
        <f t="shared" si="57"/>
        <v>9.7256489112114934</v>
      </c>
      <c r="K359">
        <f t="shared" si="58"/>
        <v>5.5453787861554232E-4</v>
      </c>
      <c r="M359" s="8">
        <f t="shared" si="59"/>
        <v>8.1462299229392894</v>
      </c>
      <c r="N359" t="str">
        <f t="shared" si="60"/>
        <v/>
      </c>
      <c r="P359" s="8">
        <f t="shared" si="66"/>
        <v>1.0862050532525043</v>
      </c>
      <c r="Q359" t="str">
        <f t="shared" si="67"/>
        <v/>
      </c>
    </row>
    <row r="360" spans="1:17">
      <c r="A360" s="1">
        <f t="shared" si="61"/>
        <v>39692.25</v>
      </c>
      <c r="B360">
        <f t="shared" si="62"/>
        <v>28.666666666666529</v>
      </c>
      <c r="C360" t="str">
        <f>IFERROR(AVERAGEIFS('Hard Drives'!$I$5:$I$355,'Hard Drives'!$A$5:$A$355,"&gt;="&amp;Predictions!A359,'Hard Drives'!$A$5:$A$355,"&lt;"&amp;Predictions!A360), "")</f>
        <v/>
      </c>
      <c r="D360" t="str">
        <f t="shared" si="63"/>
        <v/>
      </c>
      <c r="E360" t="str">
        <f>IFERROR(AVERAGEIFS(SSDs!$H$5:$H$100,SSDs!$A$5:$A$100,"&gt;="&amp;Predictions!A359, SSDs!$A$5:$A$100,"&lt;"&amp;Predictions!A360), "")</f>
        <v/>
      </c>
      <c r="F360" t="str">
        <f t="shared" si="64"/>
        <v/>
      </c>
      <c r="G360" t="str">
        <f>IFERROR(AVERAGEIFS(XPoint!$H$5:$H$100,XPoint!$A$5:$A$100,"&gt;="&amp;Predictions!A359, XPoint!$A$5:$A$100,"&lt;"&amp;Predictions!A360), "")</f>
        <v/>
      </c>
      <c r="H360" t="str">
        <f t="shared" si="65"/>
        <v/>
      </c>
      <c r="J360" s="8">
        <f t="shared" si="57"/>
        <v>9.7393312121396178</v>
      </c>
      <c r="K360" t="str">
        <f t="shared" si="58"/>
        <v/>
      </c>
      <c r="M360" s="8">
        <f t="shared" si="59"/>
        <v>8.1661509564987256</v>
      </c>
      <c r="N360" t="str">
        <f t="shared" si="60"/>
        <v/>
      </c>
      <c r="P360" s="8">
        <f t="shared" si="66"/>
        <v>1.086208299788366</v>
      </c>
      <c r="Q360" t="str">
        <f t="shared" si="67"/>
        <v/>
      </c>
    </row>
    <row r="361" spans="1:17">
      <c r="A361" s="1">
        <f t="shared" si="61"/>
        <v>39722.6875</v>
      </c>
      <c r="B361">
        <f t="shared" si="62"/>
        <v>28.749999999999861</v>
      </c>
      <c r="C361" t="str">
        <f>IFERROR(AVERAGEIFS('Hard Drives'!$I$5:$I$355,'Hard Drives'!$A$5:$A$355,"&gt;="&amp;Predictions!A360,'Hard Drives'!$A$5:$A$355,"&lt;"&amp;Predictions!A361), "")</f>
        <v/>
      </c>
      <c r="D361" t="str">
        <f t="shared" si="63"/>
        <v/>
      </c>
      <c r="E361" t="str">
        <f>IFERROR(AVERAGEIFS(SSDs!$H$5:$H$100,SSDs!$A$5:$A$100,"&gt;="&amp;Predictions!A360, SSDs!$A$5:$A$100,"&lt;"&amp;Predictions!A361), "")</f>
        <v/>
      </c>
      <c r="F361" t="str">
        <f t="shared" si="64"/>
        <v/>
      </c>
      <c r="G361" t="str">
        <f>IFERROR(AVERAGEIFS(XPoint!$H$5:$H$100,XPoint!$A$5:$A$100,"&gt;="&amp;Predictions!A360, XPoint!$A$5:$A$100,"&lt;"&amp;Predictions!A361), "")</f>
        <v/>
      </c>
      <c r="H361" t="str">
        <f t="shared" si="65"/>
        <v/>
      </c>
      <c r="J361" s="8">
        <f t="shared" si="57"/>
        <v>9.7528980889551988</v>
      </c>
      <c r="K361" t="str">
        <f t="shared" si="58"/>
        <v/>
      </c>
      <c r="M361" s="8">
        <f t="shared" si="59"/>
        <v>8.1859704242611464</v>
      </c>
      <c r="N361" t="str">
        <f t="shared" si="60"/>
        <v/>
      </c>
      <c r="P361" s="8">
        <f t="shared" si="66"/>
        <v>1.0862119574293678</v>
      </c>
      <c r="Q361" t="str">
        <f t="shared" si="67"/>
        <v/>
      </c>
    </row>
    <row r="362" spans="1:17">
      <c r="A362" s="1">
        <f t="shared" si="61"/>
        <v>39753.125</v>
      </c>
      <c r="B362">
        <f t="shared" si="62"/>
        <v>28.833333333333194</v>
      </c>
      <c r="C362" t="str">
        <f>IFERROR(AVERAGEIFS('Hard Drives'!$I$5:$I$355,'Hard Drives'!$A$5:$A$355,"&gt;="&amp;Predictions!A361,'Hard Drives'!$A$5:$A$355,"&lt;"&amp;Predictions!A362), "")</f>
        <v/>
      </c>
      <c r="D362" t="str">
        <f t="shared" si="63"/>
        <v/>
      </c>
      <c r="E362" t="str">
        <f>IFERROR(AVERAGEIFS(SSDs!$H$5:$H$100,SSDs!$A$5:$A$100,"&gt;="&amp;Predictions!A361, SSDs!$A$5:$A$100,"&lt;"&amp;Predictions!A362), "")</f>
        <v/>
      </c>
      <c r="F362" t="str">
        <f t="shared" si="64"/>
        <v/>
      </c>
      <c r="G362" t="str">
        <f>IFERROR(AVERAGEIFS(XPoint!$H$5:$H$100,XPoint!$A$5:$A$100,"&gt;="&amp;Predictions!A361, XPoint!$A$5:$A$100,"&lt;"&amp;Predictions!A362), "")</f>
        <v/>
      </c>
      <c r="H362" t="str">
        <f t="shared" si="65"/>
        <v/>
      </c>
      <c r="J362" s="8">
        <f t="shared" si="57"/>
        <v>9.7663501223018798</v>
      </c>
      <c r="K362" t="str">
        <f t="shared" si="58"/>
        <v/>
      </c>
      <c r="M362" s="8">
        <f t="shared" si="59"/>
        <v>8.2056879979000428</v>
      </c>
      <c r="N362" t="str">
        <f t="shared" si="60"/>
        <v/>
      </c>
      <c r="P362" s="8">
        <f t="shared" si="66"/>
        <v>1.0862160782332859</v>
      </c>
      <c r="Q362" t="str">
        <f t="shared" si="67"/>
        <v/>
      </c>
    </row>
    <row r="363" spans="1:17">
      <c r="A363" s="1">
        <f t="shared" si="61"/>
        <v>39783.5625</v>
      </c>
      <c r="B363">
        <f t="shared" si="62"/>
        <v>28.916666666666526</v>
      </c>
      <c r="C363" t="str">
        <f>IFERROR(AVERAGEIFS('Hard Drives'!$I$5:$I$355,'Hard Drives'!$A$5:$A$355,"&gt;="&amp;Predictions!A362,'Hard Drives'!$A$5:$A$355,"&lt;"&amp;Predictions!A363), "")</f>
        <v/>
      </c>
      <c r="D363" t="str">
        <f t="shared" si="63"/>
        <v/>
      </c>
      <c r="E363" t="str">
        <f>IFERROR(AVERAGEIFS(SSDs!$H$5:$H$100,SSDs!$A$5:$A$100,"&gt;="&amp;Predictions!A362, SSDs!$A$5:$A$100,"&lt;"&amp;Predictions!A363), "")</f>
        <v/>
      </c>
      <c r="F363" t="str">
        <f t="shared" si="64"/>
        <v/>
      </c>
      <c r="G363" t="str">
        <f>IFERROR(AVERAGEIFS(XPoint!$H$5:$H$100,XPoint!$A$5:$A$100,"&gt;="&amp;Predictions!A362, XPoint!$A$5:$A$100,"&lt;"&amp;Predictions!A363), "")</f>
        <v/>
      </c>
      <c r="H363" t="str">
        <f t="shared" si="65"/>
        <v/>
      </c>
      <c r="J363" s="8">
        <f t="shared" si="57"/>
        <v>9.7796878983628659</v>
      </c>
      <c r="K363" t="str">
        <f t="shared" si="58"/>
        <v/>
      </c>
      <c r="M363" s="8">
        <f t="shared" si="59"/>
        <v>8.225303365043894</v>
      </c>
      <c r="N363" t="str">
        <f t="shared" si="60"/>
        <v/>
      </c>
      <c r="P363" s="8">
        <f t="shared" si="66"/>
        <v>1.0862207208499128</v>
      </c>
      <c r="Q363" t="str">
        <f t="shared" si="67"/>
        <v/>
      </c>
    </row>
    <row r="364" spans="1:17">
      <c r="A364" s="1">
        <f t="shared" si="61"/>
        <v>39814</v>
      </c>
      <c r="B364">
        <f t="shared" si="62"/>
        <v>28.999999999999858</v>
      </c>
      <c r="C364" t="str">
        <f>IFERROR(AVERAGEIFS('Hard Drives'!$I$5:$I$355,'Hard Drives'!$A$5:$A$355,"&gt;="&amp;Predictions!A363,'Hard Drives'!$A$5:$A$355,"&lt;"&amp;Predictions!A364), "")</f>
        <v/>
      </c>
      <c r="D364" t="str">
        <f t="shared" si="63"/>
        <v/>
      </c>
      <c r="E364" t="str">
        <f>IFERROR(AVERAGEIFS(SSDs!$H$5:$H$100,SSDs!$A$5:$A$100,"&gt;="&amp;Predictions!A363, SSDs!$A$5:$A$100,"&lt;"&amp;Predictions!A364), "")</f>
        <v/>
      </c>
      <c r="F364" t="str">
        <f t="shared" si="64"/>
        <v/>
      </c>
      <c r="G364" t="str">
        <f>IFERROR(AVERAGEIFS(XPoint!$H$5:$H$100,XPoint!$A$5:$A$100,"&gt;="&amp;Predictions!A363, XPoint!$A$5:$A$100,"&lt;"&amp;Predictions!A364), "")</f>
        <v/>
      </c>
      <c r="H364" t="str">
        <f t="shared" si="65"/>
        <v/>
      </c>
      <c r="J364" s="8">
        <f t="shared" si="57"/>
        <v>9.7929120086364314</v>
      </c>
      <c r="K364" t="str">
        <f t="shared" si="58"/>
        <v/>
      </c>
      <c r="M364" s="8">
        <f t="shared" si="59"/>
        <v>8.2448162291361591</v>
      </c>
      <c r="N364" t="str">
        <f t="shared" si="60"/>
        <v/>
      </c>
      <c r="P364" s="8">
        <f t="shared" si="66"/>
        <v>1.0862259513557979</v>
      </c>
      <c r="Q364" t="str">
        <f t="shared" si="67"/>
        <v/>
      </c>
    </row>
    <row r="365" spans="1:17">
      <c r="A365" s="1">
        <f t="shared" si="61"/>
        <v>39844.4375</v>
      </c>
      <c r="B365">
        <f t="shared" si="62"/>
        <v>29.08333333333319</v>
      </c>
      <c r="C365" t="str">
        <f>IFERROR(AVERAGEIFS('Hard Drives'!$I$5:$I$355,'Hard Drives'!$A$5:$A$355,"&gt;="&amp;Predictions!A364,'Hard Drives'!$A$5:$A$355,"&lt;"&amp;Predictions!A365), "")</f>
        <v/>
      </c>
      <c r="D365" t="str">
        <f t="shared" si="63"/>
        <v/>
      </c>
      <c r="E365" t="str">
        <f>IFERROR(AVERAGEIFS(SSDs!$H$5:$H$100,SSDs!$A$5:$A$100,"&gt;="&amp;Predictions!A364, SSDs!$A$5:$A$100,"&lt;"&amp;Predictions!A365), "")</f>
        <v/>
      </c>
      <c r="F365" t="str">
        <f t="shared" si="64"/>
        <v/>
      </c>
      <c r="G365" t="str">
        <f>IFERROR(AVERAGEIFS(XPoint!$H$5:$H$100,XPoint!$A$5:$A$100,"&gt;="&amp;Predictions!A364, XPoint!$A$5:$A$100,"&lt;"&amp;Predictions!A365), "")</f>
        <v/>
      </c>
      <c r="H365" t="str">
        <f t="shared" si="65"/>
        <v/>
      </c>
      <c r="J365" s="8">
        <f t="shared" si="57"/>
        <v>9.8060230497148879</v>
      </c>
      <c r="K365" t="str">
        <f t="shared" si="58"/>
        <v/>
      </c>
      <c r="M365" s="8">
        <f t="shared" si="59"/>
        <v>8.2642263092925852</v>
      </c>
      <c r="N365" t="str">
        <f t="shared" si="60"/>
        <v/>
      </c>
      <c r="P365" s="8">
        <f t="shared" si="66"/>
        <v>1.0862318441946888</v>
      </c>
      <c r="Q365" t="str">
        <f t="shared" si="67"/>
        <v/>
      </c>
    </row>
    <row r="366" spans="1:17">
      <c r="A366" s="1">
        <f t="shared" si="61"/>
        <v>39874.875</v>
      </c>
      <c r="B366">
        <f t="shared" si="62"/>
        <v>29.166666666666522</v>
      </c>
      <c r="C366" t="str">
        <f>IFERROR(AVERAGEIFS('Hard Drives'!$I$5:$I$355,'Hard Drives'!$A$5:$A$355,"&gt;="&amp;Predictions!A365,'Hard Drives'!$A$5:$A$355,"&lt;"&amp;Predictions!A366), "")</f>
        <v/>
      </c>
      <c r="D366" t="str">
        <f t="shared" si="63"/>
        <v/>
      </c>
      <c r="E366">
        <f>IFERROR(AVERAGEIFS(SSDs!$H$5:$H$100,SSDs!$A$5:$A$100,"&gt;="&amp;Predictions!A365, SSDs!$A$5:$A$100,"&lt;"&amp;Predictions!A366), "")</f>
        <v>8.3524541363883209</v>
      </c>
      <c r="F366">
        <f t="shared" si="64"/>
        <v>0.10034106550142605</v>
      </c>
      <c r="G366" t="str">
        <f>IFERROR(AVERAGEIFS(XPoint!$H$5:$H$100,XPoint!$A$5:$A$100,"&gt;="&amp;Predictions!A365, XPoint!$A$5:$A$100,"&lt;"&amp;Predictions!A366), "")</f>
        <v/>
      </c>
      <c r="H366" t="str">
        <f t="shared" si="65"/>
        <v/>
      </c>
      <c r="J366" s="8">
        <f t="shared" si="57"/>
        <v>9.8190216230669556</v>
      </c>
      <c r="K366" t="str">
        <f t="shared" si="58"/>
        <v/>
      </c>
      <c r="M366" s="8">
        <f t="shared" si="59"/>
        <v>8.2835333401559961</v>
      </c>
      <c r="N366">
        <f t="shared" si="60"/>
        <v>4.7500761532976409E-3</v>
      </c>
      <c r="P366" s="8">
        <f t="shared" si="66"/>
        <v>1.08623848323706</v>
      </c>
      <c r="Q366" t="str">
        <f t="shared" si="67"/>
        <v/>
      </c>
    </row>
    <row r="367" spans="1:17">
      <c r="A367" s="1">
        <f t="shared" si="61"/>
        <v>39905.3125</v>
      </c>
      <c r="B367">
        <f t="shared" si="62"/>
        <v>29.249999999999854</v>
      </c>
      <c r="C367" t="str">
        <f>IFERROR(AVERAGEIFS('Hard Drives'!$I$5:$I$355,'Hard Drives'!$A$5:$A$355,"&gt;="&amp;Predictions!A366,'Hard Drives'!$A$5:$A$355,"&lt;"&amp;Predictions!A367), "")</f>
        <v/>
      </c>
      <c r="D367" t="str">
        <f t="shared" si="63"/>
        <v/>
      </c>
      <c r="E367" t="str">
        <f>IFERROR(AVERAGEIFS(SSDs!$H$5:$H$100,SSDs!$A$5:$A$100,"&gt;="&amp;Predictions!A366, SSDs!$A$5:$A$100,"&lt;"&amp;Predictions!A367), "")</f>
        <v/>
      </c>
      <c r="F367" t="str">
        <f t="shared" si="64"/>
        <v/>
      </c>
      <c r="G367" t="str">
        <f>IFERROR(AVERAGEIFS(XPoint!$H$5:$H$100,XPoint!$A$5:$A$100,"&gt;="&amp;Predictions!A366, XPoint!$A$5:$A$100,"&lt;"&amp;Predictions!A367), "")</f>
        <v/>
      </c>
      <c r="H367" t="str">
        <f t="shared" si="65"/>
        <v/>
      </c>
      <c r="J367" s="8">
        <f t="shared" si="57"/>
        <v>9.8319083348236092</v>
      </c>
      <c r="K367" t="str">
        <f t="shared" si="58"/>
        <v/>
      </c>
      <c r="M367" s="8">
        <f t="shared" si="59"/>
        <v>8.3027370717486111</v>
      </c>
      <c r="N367" t="str">
        <f t="shared" si="60"/>
        <v/>
      </c>
      <c r="P367" s="8">
        <f t="shared" si="66"/>
        <v>1.0862459629738086</v>
      </c>
      <c r="Q367" t="str">
        <f t="shared" si="67"/>
        <v/>
      </c>
    </row>
    <row r="368" spans="1:17">
      <c r="A368" s="1">
        <f t="shared" si="61"/>
        <v>39935.75</v>
      </c>
      <c r="B368">
        <f t="shared" si="62"/>
        <v>29.333333333333186</v>
      </c>
      <c r="C368" t="str">
        <f>IFERROR(AVERAGEIFS('Hard Drives'!$I$5:$I$355,'Hard Drives'!$A$5:$A$355,"&gt;="&amp;Predictions!A367,'Hard Drives'!$A$5:$A$355,"&lt;"&amp;Predictions!A368), "")</f>
        <v/>
      </c>
      <c r="D368" t="str">
        <f t="shared" si="63"/>
        <v/>
      </c>
      <c r="E368">
        <f>IFERROR(AVERAGEIFS(SSDs!$H$5:$H$100,SSDs!$A$5:$A$100,"&gt;="&amp;Predictions!A367, SSDs!$A$5:$A$100,"&lt;"&amp;Predictions!A368), "")</f>
        <v>8.332145210934188</v>
      </c>
      <c r="F368">
        <f t="shared" si="64"/>
        <v>8.7887140280468096E-2</v>
      </c>
      <c r="G368" t="str">
        <f>IFERROR(AVERAGEIFS(XPoint!$H$5:$H$100,XPoint!$A$5:$A$100,"&gt;="&amp;Predictions!A367, XPoint!$A$5:$A$100,"&lt;"&amp;Predictions!A368), "")</f>
        <v/>
      </c>
      <c r="H368" t="str">
        <f t="shared" si="65"/>
        <v/>
      </c>
      <c r="J368" s="8">
        <f t="shared" si="57"/>
        <v>9.8446837955673097</v>
      </c>
      <c r="K368" t="str">
        <f t="shared" si="58"/>
        <v/>
      </c>
      <c r="M368" s="8">
        <f t="shared" si="59"/>
        <v>8.3218372693220459</v>
      </c>
      <c r="N368">
        <f t="shared" si="60"/>
        <v>1.0625366027933071E-4</v>
      </c>
      <c r="P368" s="8">
        <f t="shared" si="66"/>
        <v>1.0862543898611068</v>
      </c>
      <c r="Q368" t="str">
        <f t="shared" si="67"/>
        <v/>
      </c>
    </row>
    <row r="369" spans="1:17">
      <c r="A369" s="1">
        <f t="shared" si="61"/>
        <v>39966.1875</v>
      </c>
      <c r="B369">
        <f t="shared" si="62"/>
        <v>29.416666666666519</v>
      </c>
      <c r="C369" t="str">
        <f>IFERROR(AVERAGEIFS('Hard Drives'!$I$5:$I$355,'Hard Drives'!$A$5:$A$355,"&gt;="&amp;Predictions!A368,'Hard Drives'!$A$5:$A$355,"&lt;"&amp;Predictions!A369), "")</f>
        <v/>
      </c>
      <c r="D369" t="str">
        <f t="shared" si="63"/>
        <v/>
      </c>
      <c r="E369" t="str">
        <f>IFERROR(AVERAGEIFS(SSDs!$H$5:$H$100,SSDs!$A$5:$A$100,"&gt;="&amp;Predictions!A368, SSDs!$A$5:$A$100,"&lt;"&amp;Predictions!A369), "")</f>
        <v/>
      </c>
      <c r="F369" t="str">
        <f t="shared" si="64"/>
        <v/>
      </c>
      <c r="G369" t="str">
        <f>IFERROR(AVERAGEIFS(XPoint!$H$5:$H$100,XPoint!$A$5:$A$100,"&gt;="&amp;Predictions!A368, XPoint!$A$5:$A$100,"&lt;"&amp;Predictions!A369), "")</f>
        <v/>
      </c>
      <c r="H369" t="str">
        <f t="shared" si="65"/>
        <v/>
      </c>
      <c r="J369" s="8">
        <f t="shared" si="57"/>
        <v>9.8573486201246698</v>
      </c>
      <c r="K369" t="str">
        <f t="shared" si="58"/>
        <v/>
      </c>
      <c r="M369" s="8">
        <f t="shared" si="59"/>
        <v>8.3408337132050718</v>
      </c>
      <c r="N369" t="str">
        <f t="shared" si="60"/>
        <v/>
      </c>
      <c r="P369" s="8">
        <f t="shared" si="66"/>
        <v>1.0862638838355498</v>
      </c>
      <c r="Q369" t="str">
        <f t="shared" si="67"/>
        <v/>
      </c>
    </row>
    <row r="370" spans="1:17">
      <c r="A370" s="1">
        <f t="shared" si="61"/>
        <v>39996.625</v>
      </c>
      <c r="B370">
        <f t="shared" si="62"/>
        <v>29.499999999999851</v>
      </c>
      <c r="C370" t="str">
        <f>IFERROR(AVERAGEIFS('Hard Drives'!$I$5:$I$355,'Hard Drives'!$A$5:$A$355,"&gt;="&amp;Predictions!A369,'Hard Drives'!$A$5:$A$355,"&lt;"&amp;Predictions!A370), "")</f>
        <v/>
      </c>
      <c r="D370" t="str">
        <f t="shared" si="63"/>
        <v/>
      </c>
      <c r="E370" t="str">
        <f>IFERROR(AVERAGEIFS(SSDs!$H$5:$H$100,SSDs!$A$5:$A$100,"&gt;="&amp;Predictions!A369, SSDs!$A$5:$A$100,"&lt;"&amp;Predictions!A370), "")</f>
        <v/>
      </c>
      <c r="F370" t="str">
        <f t="shared" si="64"/>
        <v/>
      </c>
      <c r="G370" t="str">
        <f>IFERROR(AVERAGEIFS(XPoint!$H$5:$H$100,XPoint!$A$5:$A$100,"&gt;="&amp;Predictions!A369, XPoint!$A$5:$A$100,"&lt;"&amp;Predictions!A370), "")</f>
        <v/>
      </c>
      <c r="H370" t="str">
        <f t="shared" si="65"/>
        <v/>
      </c>
      <c r="J370" s="8">
        <f t="shared" si="57"/>
        <v>9.8699034273625728</v>
      </c>
      <c r="K370" t="str">
        <f t="shared" si="58"/>
        <v/>
      </c>
      <c r="M370" s="8">
        <f t="shared" si="59"/>
        <v>8.3597261986492768</v>
      </c>
      <c r="N370" t="str">
        <f t="shared" si="60"/>
        <v/>
      </c>
      <c r="P370" s="8">
        <f t="shared" si="66"/>
        <v>1.0862745800211688</v>
      </c>
      <c r="Q370" t="str">
        <f t="shared" si="67"/>
        <v/>
      </c>
    </row>
    <row r="371" spans="1:17">
      <c r="A371" s="1">
        <f t="shared" si="61"/>
        <v>40027.0625</v>
      </c>
      <c r="B371">
        <f t="shared" si="62"/>
        <v>29.583333333333183</v>
      </c>
      <c r="C371" t="str">
        <f>IFERROR(AVERAGEIFS('Hard Drives'!$I$5:$I$355,'Hard Drives'!$A$5:$A$355,"&gt;="&amp;Predictions!A370,'Hard Drives'!$A$5:$A$355,"&lt;"&amp;Predictions!A371), "")</f>
        <v/>
      </c>
      <c r="D371" t="str">
        <f t="shared" si="63"/>
        <v/>
      </c>
      <c r="E371">
        <f>IFERROR(AVERAGEIFS(SSDs!$H$5:$H$100,SSDs!$A$5:$A$100,"&gt;="&amp;Predictions!A370, SSDs!$A$5:$A$100,"&lt;"&amp;Predictions!A371), "")</f>
        <v>8.5968794788241816</v>
      </c>
      <c r="F371">
        <f t="shared" si="64"/>
        <v>0.31493637256097068</v>
      </c>
      <c r="G371" t="str">
        <f>IFERROR(AVERAGEIFS(XPoint!$H$5:$H$100,XPoint!$A$5:$A$100,"&gt;="&amp;Predictions!A370, XPoint!$A$5:$A$100,"&lt;"&amp;Predictions!A371), "")</f>
        <v/>
      </c>
      <c r="H371" t="str">
        <f t="shared" si="65"/>
        <v/>
      </c>
      <c r="J371" s="8">
        <f t="shared" si="57"/>
        <v>9.8823488399876442</v>
      </c>
      <c r="K371" t="str">
        <f t="shared" si="58"/>
        <v/>
      </c>
      <c r="M371" s="8">
        <f t="shared" si="59"/>
        <v>8.3785145356726609</v>
      </c>
      <c r="N371">
        <f t="shared" si="60"/>
        <v>4.7683248397566852E-2</v>
      </c>
      <c r="P371" s="8">
        <f t="shared" si="66"/>
        <v>1.086286630652596</v>
      </c>
      <c r="Q371" t="str">
        <f t="shared" si="67"/>
        <v/>
      </c>
    </row>
    <row r="372" spans="1:17">
      <c r="A372" s="1">
        <f t="shared" si="61"/>
        <v>40057.5</v>
      </c>
      <c r="B372">
        <f t="shared" si="62"/>
        <v>29.666666666666515</v>
      </c>
      <c r="C372" t="str">
        <f>IFERROR(AVERAGEIFS('Hard Drives'!$I$5:$I$355,'Hard Drives'!$A$5:$A$355,"&gt;="&amp;Predictions!A371,'Hard Drives'!$A$5:$A$355,"&lt;"&amp;Predictions!A372), "")</f>
        <v/>
      </c>
      <c r="D372" t="str">
        <f t="shared" si="63"/>
        <v/>
      </c>
      <c r="E372" t="str">
        <f>IFERROR(AVERAGEIFS(SSDs!$H$5:$H$100,SSDs!$A$5:$A$100,"&gt;="&amp;Predictions!A371, SSDs!$A$5:$A$100,"&lt;"&amp;Predictions!A372), "")</f>
        <v/>
      </c>
      <c r="F372" t="str">
        <f t="shared" si="64"/>
        <v/>
      </c>
      <c r="G372" t="str">
        <f>IFERROR(AVERAGEIFS(XPoint!$H$5:$H$100,XPoint!$A$5:$A$100,"&gt;="&amp;Predictions!A371, XPoint!$A$5:$A$100,"&lt;"&amp;Predictions!A372), "")</f>
        <v/>
      </c>
      <c r="H372" t="str">
        <f t="shared" si="65"/>
        <v/>
      </c>
      <c r="J372" s="8">
        <f t="shared" si="57"/>
        <v>9.8946854843491732</v>
      </c>
      <c r="K372" t="str">
        <f t="shared" si="58"/>
        <v/>
      </c>
      <c r="M372" s="8">
        <f t="shared" si="59"/>
        <v>8.397198548901363</v>
      </c>
      <c r="N372" t="str">
        <f t="shared" si="60"/>
        <v/>
      </c>
      <c r="P372" s="8">
        <f t="shared" si="66"/>
        <v>1.086300207241762</v>
      </c>
      <c r="Q372" t="str">
        <f t="shared" si="67"/>
        <v/>
      </c>
    </row>
    <row r="373" spans="1:17">
      <c r="A373" s="1">
        <f t="shared" si="61"/>
        <v>40087.9375</v>
      </c>
      <c r="B373">
        <f t="shared" si="62"/>
        <v>29.749999999999847</v>
      </c>
      <c r="C373" t="str">
        <f>IFERROR(AVERAGEIFS('Hard Drives'!$I$5:$I$355,'Hard Drives'!$A$5:$A$355,"&gt;="&amp;Predictions!A372,'Hard Drives'!$A$5:$A$355,"&lt;"&amp;Predictions!A373), "")</f>
        <v/>
      </c>
      <c r="D373" t="str">
        <f t="shared" si="63"/>
        <v/>
      </c>
      <c r="E373" t="str">
        <f>IFERROR(AVERAGEIFS(SSDs!$H$5:$H$100,SSDs!$A$5:$A$100,"&gt;="&amp;Predictions!A372, SSDs!$A$5:$A$100,"&lt;"&amp;Predictions!A373), "")</f>
        <v/>
      </c>
      <c r="F373" t="str">
        <f t="shared" si="64"/>
        <v/>
      </c>
      <c r="G373" t="str">
        <f>IFERROR(AVERAGEIFS(XPoint!$H$5:$H$100,XPoint!$A$5:$A$100,"&gt;="&amp;Predictions!A372, XPoint!$A$5:$A$100,"&lt;"&amp;Predictions!A373), "")</f>
        <v/>
      </c>
      <c r="H373" t="str">
        <f t="shared" si="65"/>
        <v/>
      </c>
      <c r="J373" s="8">
        <f t="shared" si="57"/>
        <v>9.9069139902454033</v>
      </c>
      <c r="K373" t="str">
        <f t="shared" si="58"/>
        <v/>
      </c>
      <c r="M373" s="8">
        <f t="shared" si="59"/>
        <v>8.4157780774095254</v>
      </c>
      <c r="N373" t="str">
        <f t="shared" si="60"/>
        <v/>
      </c>
      <c r="P373" s="8">
        <f t="shared" si="66"/>
        <v>1.0863155030189582</v>
      </c>
      <c r="Q373" t="str">
        <f t="shared" si="67"/>
        <v/>
      </c>
    </row>
    <row r="374" spans="1:17">
      <c r="A374" s="1">
        <f t="shared" si="61"/>
        <v>40118.375</v>
      </c>
      <c r="B374">
        <f t="shared" si="62"/>
        <v>29.833333333333179</v>
      </c>
      <c r="C374" t="str">
        <f>IFERROR(AVERAGEIFS('Hard Drives'!$I$5:$I$355,'Hard Drives'!$A$5:$A$355,"&gt;="&amp;Predictions!A373,'Hard Drives'!$A$5:$A$355,"&lt;"&amp;Predictions!A374), "")</f>
        <v/>
      </c>
      <c r="D374" t="str">
        <f t="shared" si="63"/>
        <v/>
      </c>
      <c r="E374" t="str">
        <f>IFERROR(AVERAGEIFS(SSDs!$H$5:$H$100,SSDs!$A$5:$A$100,"&gt;="&amp;Predictions!A373, SSDs!$A$5:$A$100,"&lt;"&amp;Predictions!A374), "")</f>
        <v/>
      </c>
      <c r="F374" t="str">
        <f t="shared" si="64"/>
        <v/>
      </c>
      <c r="G374" t="str">
        <f>IFERROR(AVERAGEIFS(XPoint!$H$5:$H$100,XPoint!$A$5:$A$100,"&gt;="&amp;Predictions!A373, XPoint!$A$5:$A$100,"&lt;"&amp;Predictions!A374), "")</f>
        <v/>
      </c>
      <c r="H374" t="str">
        <f t="shared" si="65"/>
        <v/>
      </c>
      <c r="J374" s="8">
        <f t="shared" si="57"/>
        <v>9.9190349907332021</v>
      </c>
      <c r="K374" t="str">
        <f t="shared" si="58"/>
        <v/>
      </c>
      <c r="M374" s="8">
        <f t="shared" si="59"/>
        <v>8.4342529745574808</v>
      </c>
      <c r="N374" t="str">
        <f t="shared" si="60"/>
        <v/>
      </c>
      <c r="P374" s="8">
        <f t="shared" si="66"/>
        <v>1.0863327356830079</v>
      </c>
      <c r="Q374" t="str">
        <f t="shared" si="67"/>
        <v/>
      </c>
    </row>
    <row r="375" spans="1:17">
      <c r="A375" s="1">
        <f t="shared" si="61"/>
        <v>40148.8125</v>
      </c>
      <c r="B375">
        <f t="shared" si="62"/>
        <v>29.916666666666512</v>
      </c>
      <c r="C375" t="str">
        <f>IFERROR(AVERAGEIFS('Hard Drives'!$I$5:$I$355,'Hard Drives'!$A$5:$A$355,"&gt;="&amp;Predictions!A374,'Hard Drives'!$A$5:$A$355,"&lt;"&amp;Predictions!A375), "")</f>
        <v/>
      </c>
      <c r="D375" t="str">
        <f t="shared" si="63"/>
        <v/>
      </c>
      <c r="E375" t="str">
        <f>IFERROR(AVERAGEIFS(SSDs!$H$5:$H$100,SSDs!$A$5:$A$100,"&gt;="&amp;Predictions!A374, SSDs!$A$5:$A$100,"&lt;"&amp;Predictions!A375), "")</f>
        <v/>
      </c>
      <c r="F375" t="str">
        <f t="shared" si="64"/>
        <v/>
      </c>
      <c r="G375" t="str">
        <f>IFERROR(AVERAGEIFS(XPoint!$H$5:$H$100,XPoint!$A$5:$A$100,"&gt;="&amp;Predictions!A374, XPoint!$A$5:$A$100,"&lt;"&amp;Predictions!A375), "")</f>
        <v/>
      </c>
      <c r="H375" t="str">
        <f t="shared" si="65"/>
        <v/>
      </c>
      <c r="J375" s="8">
        <f t="shared" si="57"/>
        <v>9.9310491219411112</v>
      </c>
      <c r="K375" t="str">
        <f t="shared" si="58"/>
        <v/>
      </c>
      <c r="M375" s="8">
        <f t="shared" si="59"/>
        <v>8.4526231078282947</v>
      </c>
      <c r="N375" t="str">
        <f t="shared" si="60"/>
        <v/>
      </c>
      <c r="P375" s="8">
        <f t="shared" si="66"/>
        <v>1.0863521504996883</v>
      </c>
      <c r="Q375" t="str">
        <f t="shared" si="67"/>
        <v/>
      </c>
    </row>
    <row r="376" spans="1:17">
      <c r="A376" s="1">
        <f t="shared" si="61"/>
        <v>40179.25</v>
      </c>
      <c r="B376">
        <f t="shared" si="62"/>
        <v>29.999999999999844</v>
      </c>
      <c r="C376" t="str">
        <f>IFERROR(AVERAGEIFS('Hard Drives'!$I$5:$I$355,'Hard Drives'!$A$5:$A$355,"&gt;="&amp;Predictions!A375,'Hard Drives'!$A$5:$A$355,"&lt;"&amp;Predictions!A376), "")</f>
        <v/>
      </c>
      <c r="D376" t="str">
        <f t="shared" si="63"/>
        <v/>
      </c>
      <c r="E376" t="str">
        <f>IFERROR(AVERAGEIFS(SSDs!$H$5:$H$100,SSDs!$A$5:$A$100,"&gt;="&amp;Predictions!A375, SSDs!$A$5:$A$100,"&lt;"&amp;Predictions!A376), "")</f>
        <v/>
      </c>
      <c r="F376" t="str">
        <f t="shared" si="64"/>
        <v/>
      </c>
      <c r="G376" t="str">
        <f>IFERROR(AVERAGEIFS(XPoint!$H$5:$H$100,XPoint!$A$5:$A$100,"&gt;="&amp;Predictions!A375, XPoint!$A$5:$A$100,"&lt;"&amp;Predictions!A376), "")</f>
        <v/>
      </c>
      <c r="H376" t="str">
        <f t="shared" si="65"/>
        <v/>
      </c>
      <c r="J376" s="8">
        <f t="shared" si="57"/>
        <v>9.942957022885718</v>
      </c>
      <c r="K376" t="str">
        <f t="shared" si="58"/>
        <v/>
      </c>
      <c r="M376" s="8">
        <f t="shared" si="59"/>
        <v>8.4708883586627923</v>
      </c>
      <c r="N376" t="str">
        <f t="shared" si="60"/>
        <v/>
      </c>
      <c r="P376" s="8">
        <f t="shared" si="66"/>
        <v>1.0863740237925026</v>
      </c>
      <c r="Q376" t="str">
        <f t="shared" si="67"/>
        <v/>
      </c>
    </row>
    <row r="377" spans="1:17">
      <c r="A377" s="1">
        <f t="shared" si="61"/>
        <v>40209.6875</v>
      </c>
      <c r="B377">
        <f t="shared" si="62"/>
        <v>30.083333333333176</v>
      </c>
      <c r="C377" t="str">
        <f>IFERROR(AVERAGEIFS('Hard Drives'!$I$5:$I$355,'Hard Drives'!$A$5:$A$355,"&gt;="&amp;Predictions!A376,'Hard Drives'!$A$5:$A$355,"&lt;"&amp;Predictions!A377), "")</f>
        <v/>
      </c>
      <c r="D377" t="str">
        <f t="shared" si="63"/>
        <v/>
      </c>
      <c r="E377">
        <f>IFERROR(AVERAGEIFS(SSDs!$H$5:$H$100,SSDs!$A$5:$A$100,"&gt;="&amp;Predictions!A376, SSDs!$A$5:$A$100,"&lt;"&amp;Predictions!A377), "")</f>
        <v>8.52432881167557</v>
      </c>
      <c r="F377">
        <f t="shared" si="64"/>
        <v>0.23877027528353156</v>
      </c>
      <c r="G377" t="str">
        <f>IFERROR(AVERAGEIFS(XPoint!$H$5:$H$100,XPoint!$A$5:$A$100,"&gt;="&amp;Predictions!A376, XPoint!$A$5:$A$100,"&lt;"&amp;Predictions!A377), "")</f>
        <v/>
      </c>
      <c r="H377" t="str">
        <f t="shared" si="65"/>
        <v/>
      </c>
      <c r="J377" s="8">
        <f t="shared" si="57"/>
        <v>9.9547593352914028</v>
      </c>
      <c r="K377" t="str">
        <f t="shared" si="58"/>
        <v/>
      </c>
      <c r="M377" s="8">
        <f t="shared" si="59"/>
        <v>8.4890486222931827</v>
      </c>
      <c r="N377">
        <f t="shared" si="60"/>
        <v>1.2446917628571141E-3</v>
      </c>
      <c r="P377" s="8">
        <f t="shared" si="66"/>
        <v>1.086398666875485</v>
      </c>
      <c r="Q377" t="str">
        <f t="shared" si="67"/>
        <v/>
      </c>
    </row>
    <row r="378" spans="1:17">
      <c r="A378" s="1">
        <f t="shared" si="61"/>
        <v>40240.125</v>
      </c>
      <c r="B378">
        <f t="shared" si="62"/>
        <v>30.166666666666508</v>
      </c>
      <c r="C378" t="str">
        <f>IFERROR(AVERAGEIFS('Hard Drives'!$I$5:$I$355,'Hard Drives'!$A$5:$A$355,"&gt;="&amp;Predictions!A377,'Hard Drives'!$A$5:$A$355,"&lt;"&amp;Predictions!A378), "")</f>
        <v/>
      </c>
      <c r="D378" t="str">
        <f t="shared" si="63"/>
        <v/>
      </c>
      <c r="E378" t="str">
        <f>IFERROR(AVERAGEIFS(SSDs!$H$5:$H$100,SSDs!$A$5:$A$100,"&gt;="&amp;Predictions!A377, SSDs!$A$5:$A$100,"&lt;"&amp;Predictions!A378), "")</f>
        <v/>
      </c>
      <c r="F378" t="str">
        <f t="shared" si="64"/>
        <v/>
      </c>
      <c r="G378" t="str">
        <f>IFERROR(AVERAGEIFS(XPoint!$H$5:$H$100,XPoint!$A$5:$A$100,"&gt;="&amp;Predictions!A377, XPoint!$A$5:$A$100,"&lt;"&amp;Predictions!A378), "")</f>
        <v/>
      </c>
      <c r="H378" t="str">
        <f t="shared" si="65"/>
        <v/>
      </c>
      <c r="J378" s="8">
        <f t="shared" si="57"/>
        <v>9.9664567034133622</v>
      </c>
      <c r="K378" t="str">
        <f t="shared" si="58"/>
        <v/>
      </c>
      <c r="M378" s="8">
        <f t="shared" si="59"/>
        <v>8.5071038075753034</v>
      </c>
      <c r="N378" t="str">
        <f t="shared" si="60"/>
        <v/>
      </c>
      <c r="P378" s="8">
        <f t="shared" si="66"/>
        <v>1.0864264304840114</v>
      </c>
      <c r="Q378" t="str">
        <f t="shared" si="67"/>
        <v/>
      </c>
    </row>
    <row r="379" spans="1:17">
      <c r="A379" s="1">
        <f t="shared" si="61"/>
        <v>40270.5625</v>
      </c>
      <c r="B379">
        <f t="shared" si="62"/>
        <v>30.24999999999984</v>
      </c>
      <c r="C379" t="str">
        <f>IFERROR(AVERAGEIFS('Hard Drives'!$I$5:$I$355,'Hard Drives'!$A$5:$A$355,"&gt;="&amp;Predictions!A378,'Hard Drives'!$A$5:$A$355,"&lt;"&amp;Predictions!A379), "")</f>
        <v/>
      </c>
      <c r="D379" t="str">
        <f t="shared" si="63"/>
        <v/>
      </c>
      <c r="E379" t="str">
        <f>IFERROR(AVERAGEIFS(SSDs!$H$5:$H$100,SSDs!$A$5:$A$100,"&gt;="&amp;Predictions!A378, SSDs!$A$5:$A$100,"&lt;"&amp;Predictions!A379), "")</f>
        <v/>
      </c>
      <c r="F379" t="str">
        <f t="shared" si="64"/>
        <v/>
      </c>
      <c r="G379" t="str">
        <f>IFERROR(AVERAGEIFS(XPoint!$H$5:$H$100,XPoint!$A$5:$A$100,"&gt;="&amp;Predictions!A378, XPoint!$A$5:$A$100,"&lt;"&amp;Predictions!A379), "")</f>
        <v/>
      </c>
      <c r="H379" t="str">
        <f t="shared" si="65"/>
        <v/>
      </c>
      <c r="J379" s="8">
        <f t="shared" si="57"/>
        <v>9.9780497738639475</v>
      </c>
      <c r="K379" t="str">
        <f t="shared" si="58"/>
        <v/>
      </c>
      <c r="M379" s="8">
        <f t="shared" si="59"/>
        <v>8.5250538368197013</v>
      </c>
      <c r="N379" t="str">
        <f t="shared" si="60"/>
        <v/>
      </c>
      <c r="P379" s="8">
        <f t="shared" si="66"/>
        <v>1.086457709766679</v>
      </c>
      <c r="Q379" t="str">
        <f t="shared" si="67"/>
        <v/>
      </c>
    </row>
    <row r="380" spans="1:17">
      <c r="A380" s="1">
        <f t="shared" si="61"/>
        <v>40301</v>
      </c>
      <c r="B380">
        <f t="shared" si="62"/>
        <v>30.333333333333172</v>
      </c>
      <c r="C380" t="str">
        <f>IFERROR(AVERAGEIFS('Hard Drives'!$I$5:$I$355,'Hard Drives'!$A$5:$A$355,"&gt;="&amp;Predictions!A379,'Hard Drives'!$A$5:$A$355,"&lt;"&amp;Predictions!A380), "")</f>
        <v/>
      </c>
      <c r="D380" t="str">
        <f t="shared" si="63"/>
        <v/>
      </c>
      <c r="E380" t="str">
        <f>IFERROR(AVERAGEIFS(SSDs!$H$5:$H$100,SSDs!$A$5:$A$100,"&gt;="&amp;Predictions!A379, SSDs!$A$5:$A$100,"&lt;"&amp;Predictions!A380), "")</f>
        <v/>
      </c>
      <c r="F380" t="str">
        <f t="shared" si="64"/>
        <v/>
      </c>
      <c r="G380" t="str">
        <f>IFERROR(AVERAGEIFS(XPoint!$H$5:$H$100,XPoint!$A$5:$A$100,"&gt;="&amp;Predictions!A379, XPoint!$A$5:$A$100,"&lt;"&amp;Predictions!A380), "")</f>
        <v/>
      </c>
      <c r="H380" t="str">
        <f t="shared" si="65"/>
        <v/>
      </c>
      <c r="J380" s="8">
        <f t="shared" si="57"/>
        <v>9.9895391954423047</v>
      </c>
      <c r="K380" t="str">
        <f t="shared" si="58"/>
        <v/>
      </c>
      <c r="M380" s="8">
        <f t="shared" si="59"/>
        <v>8.5428986456215021</v>
      </c>
      <c r="N380" t="str">
        <f t="shared" si="60"/>
        <v/>
      </c>
      <c r="P380" s="8">
        <f t="shared" si="66"/>
        <v>1.0864929499093019</v>
      </c>
      <c r="Q380" t="str">
        <f t="shared" si="67"/>
        <v/>
      </c>
    </row>
    <row r="381" spans="1:17">
      <c r="A381" s="1">
        <f t="shared" si="61"/>
        <v>40331.4375</v>
      </c>
      <c r="B381">
        <f t="shared" si="62"/>
        <v>30.416666666666504</v>
      </c>
      <c r="C381">
        <f>IFERROR(AVERAGEIFS('Hard Drives'!$I$5:$I$355,'Hard Drives'!$A$5:$A$355,"&gt;="&amp;Predictions!A380,'Hard Drives'!$A$5:$A$355,"&lt;"&amp;Predictions!A381), "")</f>
        <v>10.199539220441384</v>
      </c>
      <c r="D381">
        <f t="shared" si="63"/>
        <v>6.3031068568324065</v>
      </c>
      <c r="E381">
        <f>IFERROR(AVERAGEIFS(SSDs!$H$5:$H$100,SSDs!$A$5:$A$100,"&gt;="&amp;Predictions!A380, SSDs!$A$5:$A$100,"&lt;"&amp;Predictions!A381), "")</f>
        <v>8.5923971422475365</v>
      </c>
      <c r="F381">
        <f t="shared" si="64"/>
        <v>0.30992556175120722</v>
      </c>
      <c r="G381" t="str">
        <f>IFERROR(AVERAGEIFS(XPoint!$H$5:$H$100,XPoint!$A$5:$A$100,"&gt;="&amp;Predictions!A380, XPoint!$A$5:$A$100,"&lt;"&amp;Predictions!A381), "")</f>
        <v/>
      </c>
      <c r="H381" t="str">
        <f t="shared" si="65"/>
        <v/>
      </c>
      <c r="J381" s="8">
        <f t="shared" si="57"/>
        <v>10.000925618967226</v>
      </c>
      <c r="K381">
        <f t="shared" si="58"/>
        <v>3.9447362690535469E-2</v>
      </c>
      <c r="M381" s="8">
        <f t="shared" si="59"/>
        <v>8.5606381826892726</v>
      </c>
      <c r="N381">
        <f t="shared" si="60"/>
        <v>1.0086315122234425E-3</v>
      </c>
      <c r="P381" s="8">
        <f t="shared" si="66"/>
        <v>1.086532652471067</v>
      </c>
      <c r="Q381" t="str">
        <f t="shared" si="67"/>
        <v/>
      </c>
    </row>
    <row r="382" spans="1:17">
      <c r="A382" s="1">
        <f t="shared" si="61"/>
        <v>40361.875</v>
      </c>
      <c r="B382">
        <f t="shared" si="62"/>
        <v>30.499999999999837</v>
      </c>
      <c r="C382" t="str">
        <f>IFERROR(AVERAGEIFS('Hard Drives'!$I$5:$I$355,'Hard Drives'!$A$5:$A$355,"&gt;="&amp;Predictions!A381,'Hard Drives'!$A$5:$A$355,"&lt;"&amp;Predictions!A382), "")</f>
        <v/>
      </c>
      <c r="D382" t="str">
        <f t="shared" si="63"/>
        <v/>
      </c>
      <c r="E382" t="str">
        <f>IFERROR(AVERAGEIFS(SSDs!$H$5:$H$100,SSDs!$A$5:$A$100,"&gt;="&amp;Predictions!A381, SSDs!$A$5:$A$100,"&lt;"&amp;Predictions!A382), "")</f>
        <v/>
      </c>
      <c r="F382" t="str">
        <f t="shared" si="64"/>
        <v/>
      </c>
      <c r="G382" t="str">
        <f>IFERROR(AVERAGEIFS(XPoint!$H$5:$H$100,XPoint!$A$5:$A$100,"&gt;="&amp;Predictions!A381, XPoint!$A$5:$A$100,"&lt;"&amp;Predictions!A382), "")</f>
        <v/>
      </c>
      <c r="H382" t="str">
        <f t="shared" si="65"/>
        <v/>
      </c>
      <c r="J382" s="8">
        <f t="shared" si="57"/>
        <v>10.012209697113281</v>
      </c>
      <c r="K382" t="str">
        <f t="shared" si="58"/>
        <v/>
      </c>
      <c r="M382" s="8">
        <f t="shared" si="59"/>
        <v>8.5782724096728913</v>
      </c>
      <c r="N382" t="str">
        <f t="shared" si="60"/>
        <v/>
      </c>
      <c r="P382" s="8">
        <f t="shared" si="66"/>
        <v>1.0865773825230305</v>
      </c>
      <c r="Q382" t="str">
        <f t="shared" si="67"/>
        <v/>
      </c>
    </row>
    <row r="383" spans="1:17">
      <c r="A383" s="1">
        <f t="shared" si="61"/>
        <v>40392.3125</v>
      </c>
      <c r="B383">
        <f t="shared" si="62"/>
        <v>30.583333333333169</v>
      </c>
      <c r="C383" t="str">
        <f>IFERROR(AVERAGEIFS('Hard Drives'!$I$5:$I$355,'Hard Drives'!$A$5:$A$355,"&gt;="&amp;Predictions!A382,'Hard Drives'!$A$5:$A$355,"&lt;"&amp;Predictions!A383), "")</f>
        <v/>
      </c>
      <c r="D383" t="str">
        <f t="shared" si="63"/>
        <v/>
      </c>
      <c r="E383" t="str">
        <f>IFERROR(AVERAGEIFS(SSDs!$H$5:$H$100,SSDs!$A$5:$A$100,"&gt;="&amp;Predictions!A382, SSDs!$A$5:$A$100,"&lt;"&amp;Predictions!A383), "")</f>
        <v/>
      </c>
      <c r="F383" t="str">
        <f t="shared" si="64"/>
        <v/>
      </c>
      <c r="G383" t="str">
        <f>IFERROR(AVERAGEIFS(XPoint!$H$5:$H$100,XPoint!$A$5:$A$100,"&gt;="&amp;Predictions!A382, XPoint!$A$5:$A$100,"&lt;"&amp;Predictions!A383), "")</f>
        <v/>
      </c>
      <c r="H383" t="str">
        <f t="shared" si="65"/>
        <v/>
      </c>
      <c r="J383" s="8">
        <f t="shared" si="57"/>
        <v>10.02339208425014</v>
      </c>
      <c r="K383" t="str">
        <f t="shared" si="58"/>
        <v/>
      </c>
      <c r="M383" s="8">
        <f t="shared" si="59"/>
        <v>8.5958013009905621</v>
      </c>
      <c r="N383" t="str">
        <f t="shared" si="60"/>
        <v/>
      </c>
      <c r="P383" s="8">
        <f t="shared" si="66"/>
        <v>1.0866277766905523</v>
      </c>
      <c r="Q383" t="str">
        <f t="shared" si="67"/>
        <v/>
      </c>
    </row>
    <row r="384" spans="1:17">
      <c r="A384" s="1">
        <f t="shared" si="61"/>
        <v>40422.75</v>
      </c>
      <c r="B384">
        <f t="shared" si="62"/>
        <v>30.666666666666501</v>
      </c>
      <c r="C384" t="str">
        <f>IFERROR(AVERAGEIFS('Hard Drives'!$I$5:$I$355,'Hard Drives'!$A$5:$A$355,"&gt;="&amp;Predictions!A383,'Hard Drives'!$A$5:$A$355,"&lt;"&amp;Predictions!A384), "")</f>
        <v/>
      </c>
      <c r="D384" t="str">
        <f t="shared" si="63"/>
        <v/>
      </c>
      <c r="E384" t="str">
        <f>IFERROR(AVERAGEIFS(SSDs!$H$5:$H$100,SSDs!$A$5:$A$100,"&gt;="&amp;Predictions!A383, SSDs!$A$5:$A$100,"&lt;"&amp;Predictions!A384), "")</f>
        <v/>
      </c>
      <c r="F384" t="str">
        <f t="shared" si="64"/>
        <v/>
      </c>
      <c r="G384" t="str">
        <f>IFERROR(AVERAGEIFS(XPoint!$H$5:$H$100,XPoint!$A$5:$A$100,"&gt;="&amp;Predictions!A383, XPoint!$A$5:$A$100,"&lt;"&amp;Predictions!A384), "")</f>
        <v/>
      </c>
      <c r="H384" t="str">
        <f t="shared" si="65"/>
        <v/>
      </c>
      <c r="J384" s="8">
        <f t="shared" si="57"/>
        <v>10.03447343628509</v>
      </c>
      <c r="K384" t="str">
        <f t="shared" si="58"/>
        <v/>
      </c>
      <c r="M384" s="8">
        <f t="shared" si="59"/>
        <v>8.6132248436550327</v>
      </c>
      <c r="N384" t="str">
        <f t="shared" si="60"/>
        <v/>
      </c>
      <c r="P384" s="8">
        <f t="shared" si="66"/>
        <v>1.086684552214138</v>
      </c>
      <c r="Q384" t="str">
        <f t="shared" si="67"/>
        <v/>
      </c>
    </row>
    <row r="385" spans="1:17">
      <c r="A385" s="1">
        <f t="shared" si="61"/>
        <v>40453.1875</v>
      </c>
      <c r="B385">
        <f t="shared" si="62"/>
        <v>30.749999999999833</v>
      </c>
      <c r="C385" t="str">
        <f>IFERROR(AVERAGEIFS('Hard Drives'!$I$5:$I$355,'Hard Drives'!$A$5:$A$355,"&gt;="&amp;Predictions!A384,'Hard Drives'!$A$5:$A$355,"&lt;"&amp;Predictions!A385), "")</f>
        <v/>
      </c>
      <c r="D385" t="str">
        <f t="shared" si="63"/>
        <v/>
      </c>
      <c r="E385" t="str">
        <f>IFERROR(AVERAGEIFS(SSDs!$H$5:$H$100,SSDs!$A$5:$A$100,"&gt;="&amp;Predictions!A384, SSDs!$A$5:$A$100,"&lt;"&amp;Predictions!A385), "")</f>
        <v/>
      </c>
      <c r="F385" t="str">
        <f t="shared" si="64"/>
        <v/>
      </c>
      <c r="G385" t="str">
        <f>IFERROR(AVERAGEIFS(XPoint!$H$5:$H$100,XPoint!$A$5:$A$100,"&gt;="&amp;Predictions!A384, XPoint!$A$5:$A$100,"&lt;"&amp;Predictions!A385), "")</f>
        <v/>
      </c>
      <c r="H385" t="str">
        <f t="shared" si="65"/>
        <v/>
      </c>
      <c r="J385" s="8">
        <f t="shared" si="57"/>
        <v>10.045454410508716</v>
      </c>
      <c r="K385" t="str">
        <f t="shared" si="58"/>
        <v/>
      </c>
      <c r="M385" s="8">
        <f t="shared" si="59"/>
        <v>8.6305430370991054</v>
      </c>
      <c r="N385" t="str">
        <f t="shared" si="60"/>
        <v/>
      </c>
      <c r="P385" s="8">
        <f t="shared" si="66"/>
        <v>1.086748517157641</v>
      </c>
      <c r="Q385" t="str">
        <f t="shared" si="67"/>
        <v/>
      </c>
    </row>
    <row r="386" spans="1:17">
      <c r="A386" s="1">
        <f t="shared" si="61"/>
        <v>40483.625</v>
      </c>
      <c r="B386">
        <f t="shared" si="62"/>
        <v>30.833333333333165</v>
      </c>
      <c r="C386" t="str">
        <f>IFERROR(AVERAGEIFS('Hard Drives'!$I$5:$I$355,'Hard Drives'!$A$5:$A$355,"&gt;="&amp;Predictions!A385,'Hard Drives'!$A$5:$A$355,"&lt;"&amp;Predictions!A386), "")</f>
        <v/>
      </c>
      <c r="D386" t="str">
        <f t="shared" si="63"/>
        <v/>
      </c>
      <c r="E386" t="str">
        <f>IFERROR(AVERAGEIFS(SSDs!$H$5:$H$100,SSDs!$A$5:$A$100,"&gt;="&amp;Predictions!A385, SSDs!$A$5:$A$100,"&lt;"&amp;Predictions!A386), "")</f>
        <v/>
      </c>
      <c r="F386" t="str">
        <f t="shared" si="64"/>
        <v/>
      </c>
      <c r="G386" t="str">
        <f>IFERROR(AVERAGEIFS(XPoint!$H$5:$H$100,XPoint!$A$5:$A$100,"&gt;="&amp;Predictions!A385, XPoint!$A$5:$A$100,"&lt;"&amp;Predictions!A386), "")</f>
        <v/>
      </c>
      <c r="H386" t="str">
        <f t="shared" si="65"/>
        <v/>
      </c>
      <c r="J386" s="8">
        <f t="shared" si="57"/>
        <v>10.05633566544374</v>
      </c>
      <c r="K386" t="str">
        <f t="shared" si="58"/>
        <v/>
      </c>
      <c r="M386" s="8">
        <f t="shared" si="59"/>
        <v>8.6477558930005181</v>
      </c>
      <c r="N386" t="str">
        <f t="shared" si="60"/>
        <v/>
      </c>
      <c r="P386" s="8">
        <f t="shared" si="66"/>
        <v>1.086820581909121</v>
      </c>
      <c r="Q386" t="str">
        <f t="shared" si="67"/>
        <v/>
      </c>
    </row>
    <row r="387" spans="1:17">
      <c r="A387" s="1">
        <f t="shared" si="61"/>
        <v>40514.0625</v>
      </c>
      <c r="B387">
        <f t="shared" si="62"/>
        <v>30.916666666666497</v>
      </c>
      <c r="C387" t="str">
        <f>IFERROR(AVERAGEIFS('Hard Drives'!$I$5:$I$355,'Hard Drives'!$A$5:$A$355,"&gt;="&amp;Predictions!A386,'Hard Drives'!$A$5:$A$355,"&lt;"&amp;Predictions!A387), "")</f>
        <v/>
      </c>
      <c r="D387" t="str">
        <f t="shared" si="63"/>
        <v/>
      </c>
      <c r="E387" t="str">
        <f>IFERROR(AVERAGEIFS(SSDs!$H$5:$H$100,SSDs!$A$5:$A$100,"&gt;="&amp;Predictions!A386, SSDs!$A$5:$A$100,"&lt;"&amp;Predictions!A387), "")</f>
        <v/>
      </c>
      <c r="F387" t="str">
        <f t="shared" si="64"/>
        <v/>
      </c>
      <c r="G387" t="str">
        <f>IFERROR(AVERAGEIFS(XPoint!$H$5:$H$100,XPoint!$A$5:$A$100,"&gt;="&amp;Predictions!A386, XPoint!$A$5:$A$100,"&lt;"&amp;Predictions!A387), "")</f>
        <v/>
      </c>
      <c r="H387" t="str">
        <f t="shared" si="65"/>
        <v/>
      </c>
      <c r="J387" s="8">
        <f t="shared" si="57"/>
        <v>10.067117860696946</v>
      </c>
      <c r="K387" t="str">
        <f t="shared" si="58"/>
        <v/>
      </c>
      <c r="M387" s="8">
        <f t="shared" si="59"/>
        <v>8.6648634351063052</v>
      </c>
      <c r="N387" t="str">
        <f t="shared" si="60"/>
        <v/>
      </c>
      <c r="P387" s="8">
        <f t="shared" si="66"/>
        <v>1.086901772138041</v>
      </c>
      <c r="Q387" t="str">
        <f t="shared" si="67"/>
        <v/>
      </c>
    </row>
    <row r="388" spans="1:17">
      <c r="A388" s="1">
        <f t="shared" si="61"/>
        <v>40544.5</v>
      </c>
      <c r="B388">
        <f t="shared" si="62"/>
        <v>30.999999999999829</v>
      </c>
      <c r="C388" t="str">
        <f>IFERROR(AVERAGEIFS('Hard Drives'!$I$5:$I$355,'Hard Drives'!$A$5:$A$355,"&gt;="&amp;Predictions!A387,'Hard Drives'!$A$5:$A$355,"&lt;"&amp;Predictions!A388), "")</f>
        <v/>
      </c>
      <c r="D388" t="str">
        <f t="shared" si="63"/>
        <v/>
      </c>
      <c r="E388" t="str">
        <f>IFERROR(AVERAGEIFS(SSDs!$H$5:$H$100,SSDs!$A$5:$A$100,"&gt;="&amp;Predictions!A387, SSDs!$A$5:$A$100,"&lt;"&amp;Predictions!A388), "")</f>
        <v/>
      </c>
      <c r="F388" t="str">
        <f t="shared" si="64"/>
        <v/>
      </c>
      <c r="G388" t="str">
        <f>IFERROR(AVERAGEIFS(XPoint!$H$5:$H$100,XPoint!$A$5:$A$100,"&gt;="&amp;Predictions!A387, XPoint!$A$5:$A$100,"&lt;"&amp;Predictions!A388), "")</f>
        <v/>
      </c>
      <c r="H388" t="str">
        <f t="shared" si="65"/>
        <v/>
      </c>
      <c r="J388" s="8">
        <f t="shared" si="57"/>
        <v>10.077801656814209</v>
      </c>
      <c r="K388" t="str">
        <f t="shared" si="58"/>
        <v/>
      </c>
      <c r="M388" s="8">
        <f t="shared" si="59"/>
        <v>8.6818656990566971</v>
      </c>
      <c r="N388" t="str">
        <f t="shared" si="60"/>
        <v/>
      </c>
      <c r="P388" s="8">
        <f t="shared" si="66"/>
        <v>1.0869932433932208</v>
      </c>
      <c r="Q388" t="str">
        <f t="shared" si="67"/>
        <v/>
      </c>
    </row>
    <row r="389" spans="1:17">
      <c r="A389" s="1">
        <f t="shared" si="61"/>
        <v>40574.9375</v>
      </c>
      <c r="B389">
        <f t="shared" si="62"/>
        <v>31.083333333333162</v>
      </c>
      <c r="C389" t="str">
        <f>IFERROR(AVERAGEIFS('Hard Drives'!$I$5:$I$355,'Hard Drives'!$A$5:$A$355,"&gt;="&amp;Predictions!A388,'Hard Drives'!$A$5:$A$355,"&lt;"&amp;Predictions!A389), "")</f>
        <v/>
      </c>
      <c r="D389" t="str">
        <f t="shared" si="63"/>
        <v/>
      </c>
      <c r="E389" t="str">
        <f>IFERROR(AVERAGEIFS(SSDs!$H$5:$H$100,SSDs!$A$5:$A$100,"&gt;="&amp;Predictions!A388, SSDs!$A$5:$A$100,"&lt;"&amp;Predictions!A389), "")</f>
        <v/>
      </c>
      <c r="F389" t="str">
        <f t="shared" si="64"/>
        <v/>
      </c>
      <c r="G389" t="str">
        <f>IFERROR(AVERAGEIFS(XPoint!$H$5:$H$100,XPoint!$A$5:$A$100,"&gt;="&amp;Predictions!A388, XPoint!$A$5:$A$100,"&lt;"&amp;Predictions!A389), "")</f>
        <v/>
      </c>
      <c r="H389" t="str">
        <f t="shared" si="65"/>
        <v/>
      </c>
      <c r="J389" s="8">
        <f t="shared" si="57"/>
        <v>10.088387715138591</v>
      </c>
      <c r="K389" t="str">
        <f t="shared" si="58"/>
        <v/>
      </c>
      <c r="M389" s="8">
        <f t="shared" si="59"/>
        <v>8.6987627322086141</v>
      </c>
      <c r="N389" t="str">
        <f t="shared" si="60"/>
        <v/>
      </c>
      <c r="P389" s="8">
        <f t="shared" si="66"/>
        <v>1.0870962975493115</v>
      </c>
      <c r="Q389" t="str">
        <f t="shared" si="67"/>
        <v/>
      </c>
    </row>
    <row r="390" spans="1:17">
      <c r="A390" s="1">
        <f t="shared" si="61"/>
        <v>40605.375</v>
      </c>
      <c r="B390">
        <f t="shared" si="62"/>
        <v>31.166666666666494</v>
      </c>
      <c r="C390" t="str">
        <f>IFERROR(AVERAGEIFS('Hard Drives'!$I$5:$I$355,'Hard Drives'!$A$5:$A$355,"&gt;="&amp;Predictions!A389,'Hard Drives'!$A$5:$A$355,"&lt;"&amp;Predictions!A390), "")</f>
        <v/>
      </c>
      <c r="D390" t="str">
        <f t="shared" si="63"/>
        <v/>
      </c>
      <c r="E390" t="str">
        <f>IFERROR(AVERAGEIFS(SSDs!$H$5:$H$100,SSDs!$A$5:$A$100,"&gt;="&amp;Predictions!A389, SSDs!$A$5:$A$100,"&lt;"&amp;Predictions!A390), "")</f>
        <v/>
      </c>
      <c r="F390" t="str">
        <f t="shared" si="64"/>
        <v/>
      </c>
      <c r="G390" t="str">
        <f>IFERROR(AVERAGEIFS(XPoint!$H$5:$H$100,XPoint!$A$5:$A$100,"&gt;="&amp;Predictions!A389, XPoint!$A$5:$A$100,"&lt;"&amp;Predictions!A390), "")</f>
        <v/>
      </c>
      <c r="H390" t="str">
        <f t="shared" si="65"/>
        <v/>
      </c>
      <c r="J390" s="8">
        <f t="shared" si="57"/>
        <v>10.09887669767145</v>
      </c>
      <c r="K390" t="str">
        <f t="shared" si="58"/>
        <v/>
      </c>
      <c r="M390" s="8">
        <f t="shared" si="59"/>
        <v>8.7155545934588687</v>
      </c>
      <c r="N390" t="str">
        <f t="shared" si="60"/>
        <v/>
      </c>
      <c r="P390" s="8">
        <f t="shared" si="66"/>
        <v>1.087212401335869</v>
      </c>
      <c r="Q390" t="str">
        <f t="shared" si="67"/>
        <v/>
      </c>
    </row>
    <row r="391" spans="1:17">
      <c r="A391" s="1">
        <f t="shared" si="61"/>
        <v>40635.8125</v>
      </c>
      <c r="B391">
        <f t="shared" si="62"/>
        <v>31.249999999999826</v>
      </c>
      <c r="C391">
        <f>IFERROR(AVERAGEIFS('Hard Drives'!$I$5:$I$355,'Hard Drives'!$A$5:$A$355,"&gt;="&amp;Predictions!A390,'Hard Drives'!$A$5:$A$355,"&lt;"&amp;Predictions!A391), "")</f>
        <v>10.336943881690619</v>
      </c>
      <c r="D391">
        <f t="shared" si="63"/>
        <v>7.0119228816426995</v>
      </c>
      <c r="E391">
        <f>IFERROR(AVERAGEIFS(SSDs!$H$5:$H$100,SSDs!$A$5:$A$100,"&gt;="&amp;Predictions!A390, SSDs!$A$5:$A$100,"&lt;"&amp;Predictions!A391), "")</f>
        <v>8.7003615478232152</v>
      </c>
      <c r="F391">
        <f t="shared" si="64"/>
        <v>0.44179151341389622</v>
      </c>
      <c r="G391" t="str">
        <f>IFERROR(AVERAGEIFS(XPoint!$H$5:$H$100,XPoint!$A$5:$A$100,"&gt;="&amp;Predictions!A390, XPoint!$A$5:$A$100,"&lt;"&amp;Predictions!A391), "")</f>
        <v/>
      </c>
      <c r="H391" t="str">
        <f t="shared" si="65"/>
        <v/>
      </c>
      <c r="J391" s="8">
        <f t="shared" si="57"/>
        <v>10.109269266936561</v>
      </c>
      <c r="K391">
        <f t="shared" si="58"/>
        <v>5.1835730203408641E-2</v>
      </c>
      <c r="M391" s="8">
        <f t="shared" si="59"/>
        <v>8.7322413530671561</v>
      </c>
      <c r="N391">
        <f t="shared" si="60"/>
        <v>1.0163219823915986E-3</v>
      </c>
      <c r="P391" s="8">
        <f t="shared" si="66"/>
        <v>1.087343207212744</v>
      </c>
      <c r="Q391" t="str">
        <f t="shared" si="67"/>
        <v/>
      </c>
    </row>
    <row r="392" spans="1:17">
      <c r="A392" s="1">
        <f t="shared" si="61"/>
        <v>40666.25</v>
      </c>
      <c r="B392">
        <f t="shared" si="62"/>
        <v>31.333333333333158</v>
      </c>
      <c r="C392" t="str">
        <f>IFERROR(AVERAGEIFS('Hard Drives'!$I$5:$I$355,'Hard Drives'!$A$5:$A$355,"&gt;="&amp;Predictions!A391,'Hard Drives'!$A$5:$A$355,"&lt;"&amp;Predictions!A392), "")</f>
        <v/>
      </c>
      <c r="D392" t="str">
        <f t="shared" si="63"/>
        <v/>
      </c>
      <c r="E392" t="str">
        <f>IFERROR(AVERAGEIFS(SSDs!$H$5:$H$100,SSDs!$A$5:$A$100,"&gt;="&amp;Predictions!A391, SSDs!$A$5:$A$100,"&lt;"&amp;Predictions!A392), "")</f>
        <v/>
      </c>
      <c r="F392" t="str">
        <f t="shared" si="64"/>
        <v/>
      </c>
      <c r="G392" t="str">
        <f>IFERROR(AVERAGEIFS(XPoint!$H$5:$H$100,XPoint!$A$5:$A$100,"&gt;="&amp;Predictions!A391, XPoint!$A$5:$A$100,"&lt;"&amp;Predictions!A392), "")</f>
        <v/>
      </c>
      <c r="H392" t="str">
        <f t="shared" si="65"/>
        <v/>
      </c>
      <c r="J392" s="8">
        <f t="shared" si="57"/>
        <v>10.119566085847222</v>
      </c>
      <c r="K392" t="str">
        <f t="shared" si="58"/>
        <v/>
      </c>
      <c r="M392" s="8">
        <f t="shared" si="59"/>
        <v>8.7488230924788688</v>
      </c>
      <c r="N392" t="str">
        <f t="shared" si="60"/>
        <v/>
      </c>
      <c r="P392" s="8">
        <f t="shared" si="66"/>
        <v>1.0874905768888956</v>
      </c>
      <c r="Q392" t="str">
        <f t="shared" si="67"/>
        <v/>
      </c>
    </row>
    <row r="393" spans="1:17">
      <c r="A393" s="1">
        <f t="shared" si="61"/>
        <v>40696.6875</v>
      </c>
      <c r="B393">
        <f t="shared" si="62"/>
        <v>31.41666666666649</v>
      </c>
      <c r="C393" t="str">
        <f>IFERROR(AVERAGEIFS('Hard Drives'!$I$5:$I$355,'Hard Drives'!$A$5:$A$355,"&gt;="&amp;Predictions!A392,'Hard Drives'!$A$5:$A$355,"&lt;"&amp;Predictions!A393), "")</f>
        <v/>
      </c>
      <c r="D393" t="str">
        <f t="shared" si="63"/>
        <v/>
      </c>
      <c r="E393" t="str">
        <f>IFERROR(AVERAGEIFS(SSDs!$H$5:$H$100,SSDs!$A$5:$A$100,"&gt;="&amp;Predictions!A392, SSDs!$A$5:$A$100,"&lt;"&amp;Predictions!A393), "")</f>
        <v/>
      </c>
      <c r="F393" t="str">
        <f t="shared" si="64"/>
        <v/>
      </c>
      <c r="G393" t="str">
        <f>IFERROR(AVERAGEIFS(XPoint!$H$5:$H$100,XPoint!$A$5:$A$100,"&gt;="&amp;Predictions!A392, XPoint!$A$5:$A$100,"&lt;"&amp;Predictions!A393), "")</f>
        <v/>
      </c>
      <c r="H393" t="str">
        <f t="shared" si="65"/>
        <v/>
      </c>
      <c r="J393" s="8">
        <f t="shared" si="57"/>
        <v>10.129767817576283</v>
      </c>
      <c r="K393" t="str">
        <f t="shared" si="58"/>
        <v/>
      </c>
      <c r="M393" s="8">
        <f t="shared" si="59"/>
        <v>8.7652999041478346</v>
      </c>
      <c r="N393" t="str">
        <f t="shared" si="60"/>
        <v/>
      </c>
      <c r="P393" s="8">
        <f t="shared" si="66"/>
        <v>1.0876566078193701</v>
      </c>
      <c r="Q393" t="str">
        <f t="shared" si="67"/>
        <v/>
      </c>
    </row>
    <row r="394" spans="1:17">
      <c r="A394" s="1">
        <f t="shared" si="61"/>
        <v>40727.125</v>
      </c>
      <c r="B394">
        <f t="shared" si="62"/>
        <v>31.499999999999822</v>
      </c>
      <c r="C394" t="str">
        <f>IFERROR(AVERAGEIFS('Hard Drives'!$I$5:$I$355,'Hard Drives'!$A$5:$A$355,"&gt;="&amp;Predictions!A393,'Hard Drives'!$A$5:$A$355,"&lt;"&amp;Predictions!A394), "")</f>
        <v/>
      </c>
      <c r="D394" t="str">
        <f t="shared" si="63"/>
        <v/>
      </c>
      <c r="E394" t="str">
        <f>IFERROR(AVERAGEIFS(SSDs!$H$5:$H$100,SSDs!$A$5:$A$100,"&gt;="&amp;Predictions!A393, SSDs!$A$5:$A$100,"&lt;"&amp;Predictions!A394), "")</f>
        <v/>
      </c>
      <c r="F394" t="str">
        <f t="shared" si="64"/>
        <v/>
      </c>
      <c r="G394" t="str">
        <f>IFERROR(AVERAGEIFS(XPoint!$H$5:$H$100,XPoint!$A$5:$A$100,"&gt;="&amp;Predictions!A393, XPoint!$A$5:$A$100,"&lt;"&amp;Predictions!A394), "")</f>
        <v/>
      </c>
      <c r="H394" t="str">
        <f t="shared" si="65"/>
        <v/>
      </c>
      <c r="J394" s="8">
        <f t="shared" si="57"/>
        <v>10.139875125429104</v>
      </c>
      <c r="K394" t="str">
        <f t="shared" si="58"/>
        <v/>
      </c>
      <c r="M394" s="8">
        <f t="shared" si="59"/>
        <v>8.781671891359025</v>
      </c>
      <c r="N394" t="str">
        <f t="shared" si="60"/>
        <v/>
      </c>
      <c r="P394" s="8">
        <f t="shared" si="66"/>
        <v>1.0878436630575581</v>
      </c>
      <c r="Q394" t="str">
        <f t="shared" si="67"/>
        <v/>
      </c>
    </row>
    <row r="395" spans="1:17">
      <c r="A395" s="1">
        <f t="shared" si="61"/>
        <v>40757.5625</v>
      </c>
      <c r="B395">
        <f t="shared" si="62"/>
        <v>31.583333333333155</v>
      </c>
      <c r="C395" t="str">
        <f>IFERROR(AVERAGEIFS('Hard Drives'!$I$5:$I$355,'Hard Drives'!$A$5:$A$355,"&gt;="&amp;Predictions!A394,'Hard Drives'!$A$5:$A$355,"&lt;"&amp;Predictions!A395), "")</f>
        <v/>
      </c>
      <c r="D395" t="str">
        <f t="shared" si="63"/>
        <v/>
      </c>
      <c r="E395" t="str">
        <f>IFERROR(AVERAGEIFS(SSDs!$H$5:$H$100,SSDs!$A$5:$A$100,"&gt;="&amp;Predictions!A394, SSDs!$A$5:$A$100,"&lt;"&amp;Predictions!A395), "")</f>
        <v/>
      </c>
      <c r="F395" t="str">
        <f t="shared" si="64"/>
        <v/>
      </c>
      <c r="G395" t="str">
        <f>IFERROR(AVERAGEIFS(XPoint!$H$5:$H$100,XPoint!$A$5:$A$100,"&gt;="&amp;Predictions!A394, XPoint!$A$5:$A$100,"&lt;"&amp;Predictions!A395), "")</f>
        <v/>
      </c>
      <c r="H395" t="str">
        <f t="shared" si="65"/>
        <v/>
      </c>
      <c r="J395" s="8">
        <f t="shared" si="57"/>
        <v>10.149888672719392</v>
      </c>
      <c r="K395" t="str">
        <f t="shared" si="58"/>
        <v/>
      </c>
      <c r="M395" s="8">
        <f t="shared" si="59"/>
        <v>8.7979391680513519</v>
      </c>
      <c r="N395" t="str">
        <f t="shared" si="60"/>
        <v/>
      </c>
      <c r="P395" s="8">
        <f t="shared" si="66"/>
        <v>1.0880544048876106</v>
      </c>
      <c r="Q395" t="str">
        <f t="shared" si="67"/>
        <v/>
      </c>
    </row>
    <row r="396" spans="1:17">
      <c r="A396" s="1">
        <f t="shared" si="61"/>
        <v>40788</v>
      </c>
      <c r="B396">
        <f t="shared" si="62"/>
        <v>31.666666666666487</v>
      </c>
      <c r="C396" t="str">
        <f>IFERROR(AVERAGEIFS('Hard Drives'!$I$5:$I$355,'Hard Drives'!$A$5:$A$355,"&gt;="&amp;Predictions!A395,'Hard Drives'!$A$5:$A$355,"&lt;"&amp;Predictions!A396), "")</f>
        <v/>
      </c>
      <c r="D396" t="str">
        <f t="shared" si="63"/>
        <v/>
      </c>
      <c r="E396" t="str">
        <f>IFERROR(AVERAGEIFS(SSDs!$H$5:$H$100,SSDs!$A$5:$A$100,"&gt;="&amp;Predictions!A395, SSDs!$A$5:$A$100,"&lt;"&amp;Predictions!A396), "")</f>
        <v/>
      </c>
      <c r="F396" t="str">
        <f t="shared" si="64"/>
        <v/>
      </c>
      <c r="G396" t="str">
        <f>IFERROR(AVERAGEIFS(XPoint!$H$5:$H$100,XPoint!$A$5:$A$100,"&gt;="&amp;Predictions!A395, XPoint!$A$5:$A$100,"&lt;"&amp;Predictions!A396), "")</f>
        <v/>
      </c>
      <c r="H396" t="str">
        <f t="shared" si="65"/>
        <v/>
      </c>
      <c r="J396" s="8">
        <f t="shared" si="57"/>
        <v>10.159809122647872</v>
      </c>
      <c r="K396" t="str">
        <f t="shared" si="58"/>
        <v/>
      </c>
      <c r="M396" s="8">
        <f t="shared" si="59"/>
        <v>8.8141018586405604</v>
      </c>
      <c r="N396" t="str">
        <f t="shared" si="60"/>
        <v/>
      </c>
      <c r="P396" s="8">
        <f t="shared" si="66"/>
        <v>1.0882918327156903</v>
      </c>
      <c r="Q396" t="str">
        <f t="shared" si="67"/>
        <v/>
      </c>
    </row>
    <row r="397" spans="1:17">
      <c r="A397" s="1">
        <f t="shared" si="61"/>
        <v>40818.4375</v>
      </c>
      <c r="B397">
        <f t="shared" si="62"/>
        <v>31.749999999999819</v>
      </c>
      <c r="C397" t="str">
        <f>IFERROR(AVERAGEIFS('Hard Drives'!$I$5:$I$355,'Hard Drives'!$A$5:$A$355,"&gt;="&amp;Predictions!A396,'Hard Drives'!$A$5:$A$355,"&lt;"&amp;Predictions!A397), "")</f>
        <v/>
      </c>
      <c r="D397" t="str">
        <f t="shared" si="63"/>
        <v/>
      </c>
      <c r="E397" t="str">
        <f>IFERROR(AVERAGEIFS(SSDs!$H$5:$H$100,SSDs!$A$5:$A$100,"&gt;="&amp;Predictions!A396, SSDs!$A$5:$A$100,"&lt;"&amp;Predictions!A397), "")</f>
        <v/>
      </c>
      <c r="F397" t="str">
        <f t="shared" si="64"/>
        <v/>
      </c>
      <c r="G397" t="str">
        <f>IFERROR(AVERAGEIFS(XPoint!$H$5:$H$100,XPoint!$A$5:$A$100,"&gt;="&amp;Predictions!A396, XPoint!$A$5:$A$100,"&lt;"&amp;Predictions!A397), "")</f>
        <v/>
      </c>
      <c r="H397" t="str">
        <f t="shared" si="65"/>
        <v/>
      </c>
      <c r="J397" s="8">
        <f t="shared" si="57"/>
        <v>10.169637138183806</v>
      </c>
      <c r="K397" t="str">
        <f t="shared" si="58"/>
        <v/>
      </c>
      <c r="M397" s="8">
        <f t="shared" si="59"/>
        <v>8.8301600978423238</v>
      </c>
      <c r="N397" t="str">
        <f t="shared" si="60"/>
        <v/>
      </c>
      <c r="P397" s="8">
        <f t="shared" si="66"/>
        <v>1.0885593257593478</v>
      </c>
      <c r="Q397" t="str">
        <f t="shared" si="67"/>
        <v/>
      </c>
    </row>
    <row r="398" spans="1:17">
      <c r="A398" s="1">
        <f t="shared" si="61"/>
        <v>40848.875</v>
      </c>
      <c r="B398">
        <f t="shared" si="62"/>
        <v>31.833333333333151</v>
      </c>
      <c r="C398" t="str">
        <f>IFERROR(AVERAGEIFS('Hard Drives'!$I$5:$I$355,'Hard Drives'!$A$5:$A$355,"&gt;="&amp;Predictions!A397,'Hard Drives'!$A$5:$A$355,"&lt;"&amp;Predictions!A398), "")</f>
        <v/>
      </c>
      <c r="D398" t="str">
        <f t="shared" si="63"/>
        <v/>
      </c>
      <c r="E398" t="str">
        <f>IFERROR(AVERAGEIFS(SSDs!$H$5:$H$100,SSDs!$A$5:$A$100,"&gt;="&amp;Predictions!A397, SSDs!$A$5:$A$100,"&lt;"&amp;Predictions!A398), "")</f>
        <v/>
      </c>
      <c r="F398" t="str">
        <f t="shared" si="64"/>
        <v/>
      </c>
      <c r="G398" t="str">
        <f>IFERROR(AVERAGEIFS(XPoint!$H$5:$H$100,XPoint!$A$5:$A$100,"&gt;="&amp;Predictions!A397, XPoint!$A$5:$A$100,"&lt;"&amp;Predictions!A398), "")</f>
        <v/>
      </c>
      <c r="H398" t="str">
        <f t="shared" si="65"/>
        <v/>
      </c>
      <c r="J398" s="8">
        <f t="shared" si="57"/>
        <v>10.179373381949279</v>
      </c>
      <c r="K398" t="str">
        <f t="shared" si="58"/>
        <v/>
      </c>
      <c r="M398" s="8">
        <f t="shared" si="59"/>
        <v>8.8461140304955777</v>
      </c>
      <c r="N398" t="str">
        <f t="shared" si="60"/>
        <v/>
      </c>
      <c r="P398" s="8">
        <f t="shared" si="66"/>
        <v>1.0888606911426044</v>
      </c>
      <c r="Q398" t="str">
        <f t="shared" si="67"/>
        <v/>
      </c>
    </row>
    <row r="399" spans="1:17">
      <c r="A399" s="1">
        <f t="shared" si="61"/>
        <v>40879.3125</v>
      </c>
      <c r="B399">
        <f t="shared" si="62"/>
        <v>31.916666666666483</v>
      </c>
      <c r="C399" t="str">
        <f>IFERROR(AVERAGEIFS('Hard Drives'!$I$5:$I$355,'Hard Drives'!$A$5:$A$355,"&gt;="&amp;Predictions!A398,'Hard Drives'!$A$5:$A$355,"&lt;"&amp;Predictions!A399), "")</f>
        <v/>
      </c>
      <c r="D399" t="str">
        <f t="shared" si="63"/>
        <v/>
      </c>
      <c r="E399" t="str">
        <f>IFERROR(AVERAGEIFS(SSDs!$H$5:$H$100,SSDs!$A$5:$A$100,"&gt;="&amp;Predictions!A398, SSDs!$A$5:$A$100,"&lt;"&amp;Predictions!A399), "")</f>
        <v/>
      </c>
      <c r="F399" t="str">
        <f t="shared" si="64"/>
        <v/>
      </c>
      <c r="G399" t="str">
        <f>IFERROR(AVERAGEIFS(XPoint!$H$5:$H$100,XPoint!$A$5:$A$100,"&gt;="&amp;Predictions!A398, XPoint!$A$5:$A$100,"&lt;"&amp;Predictions!A399), "")</f>
        <v/>
      </c>
      <c r="H399" t="str">
        <f t="shared" si="65"/>
        <v/>
      </c>
      <c r="J399" s="8">
        <f t="shared" si="57"/>
        <v>10.189018516106241</v>
      </c>
      <c r="K399" t="str">
        <f t="shared" si="58"/>
        <v/>
      </c>
      <c r="M399" s="8">
        <f t="shared" si="59"/>
        <v>8.8619638113861789</v>
      </c>
      <c r="N399" t="str">
        <f t="shared" si="60"/>
        <v/>
      </c>
      <c r="P399" s="8">
        <f t="shared" si="66"/>
        <v>1.0892002180812632</v>
      </c>
      <c r="Q399" t="str">
        <f t="shared" si="67"/>
        <v/>
      </c>
    </row>
    <row r="400" spans="1:17">
      <c r="A400" s="1">
        <f t="shared" si="61"/>
        <v>40909.75</v>
      </c>
      <c r="B400">
        <f t="shared" si="62"/>
        <v>31.999999999999815</v>
      </c>
      <c r="C400" t="str">
        <f>IFERROR(AVERAGEIFS('Hard Drives'!$I$5:$I$355,'Hard Drives'!$A$5:$A$355,"&gt;="&amp;Predictions!A399,'Hard Drives'!$A$5:$A$355,"&lt;"&amp;Predictions!A400), "")</f>
        <v/>
      </c>
      <c r="D400" t="str">
        <f t="shared" si="63"/>
        <v/>
      </c>
      <c r="E400" t="str">
        <f>IFERROR(AVERAGEIFS(SSDs!$H$5:$H$100,SSDs!$A$5:$A$100,"&gt;="&amp;Predictions!A399, SSDs!$A$5:$A$100,"&lt;"&amp;Predictions!A400), "")</f>
        <v/>
      </c>
      <c r="F400" t="str">
        <f t="shared" si="64"/>
        <v/>
      </c>
      <c r="G400" t="str">
        <f>IFERROR(AVERAGEIFS(XPoint!$H$5:$H$100,XPoint!$A$5:$A$100,"&gt;="&amp;Predictions!A399, XPoint!$A$5:$A$100,"&lt;"&amp;Predictions!A400), "")</f>
        <v/>
      </c>
      <c r="H400" t="str">
        <f t="shared" si="65"/>
        <v/>
      </c>
      <c r="J400" s="8">
        <f t="shared" si="57"/>
        <v>10.198573202246283</v>
      </c>
      <c r="K400" t="str">
        <f t="shared" si="58"/>
        <v/>
      </c>
      <c r="M400" s="8">
        <f t="shared" si="59"/>
        <v>8.8777096050709368</v>
      </c>
      <c r="N400" t="str">
        <f t="shared" si="60"/>
        <v/>
      </c>
      <c r="P400" s="8">
        <f t="shared" si="66"/>
        <v>1.0895827389296409</v>
      </c>
      <c r="Q400" t="str">
        <f t="shared" si="67"/>
        <v/>
      </c>
    </row>
    <row r="401" spans="1:17">
      <c r="A401" s="1">
        <f t="shared" si="61"/>
        <v>40940.1875</v>
      </c>
      <c r="B401">
        <f t="shared" si="62"/>
        <v>32.083333333333151</v>
      </c>
      <c r="C401" t="str">
        <f>IFERROR(AVERAGEIFS('Hard Drives'!$I$5:$I$355,'Hard Drives'!$A$5:$A$355,"&gt;="&amp;Predictions!A400,'Hard Drives'!$A$5:$A$355,"&lt;"&amp;Predictions!A401), "")</f>
        <v/>
      </c>
      <c r="D401" t="str">
        <f t="shared" si="63"/>
        <v/>
      </c>
      <c r="E401" t="str">
        <f>IFERROR(AVERAGEIFS(SSDs!$H$5:$H$100,SSDs!$A$5:$A$100,"&gt;="&amp;Predictions!A400, SSDs!$A$5:$A$100,"&lt;"&amp;Predictions!A401), "")</f>
        <v/>
      </c>
      <c r="F401" t="str">
        <f t="shared" si="64"/>
        <v/>
      </c>
      <c r="G401" t="str">
        <f>IFERROR(AVERAGEIFS(XPoint!$H$5:$H$100,XPoint!$A$5:$A$100,"&gt;="&amp;Predictions!A400, XPoint!$A$5:$A$100,"&lt;"&amp;Predictions!A401), "")</f>
        <v/>
      </c>
      <c r="H401" t="str">
        <f t="shared" si="65"/>
        <v/>
      </c>
      <c r="J401" s="8">
        <f t="shared" ref="J401:J464" si="68">$J$6+(($J$7-$J$6)/POWER(1+$J$8*EXP(-$J$9*(B401-$J$10)), 1/$J$11))</f>
        <v>10.208038101283078</v>
      </c>
      <c r="K401" t="str">
        <f t="shared" ref="K401:K464" si="69">IF(C401&lt;&gt;"", (C401-J401)^2, "")</f>
        <v/>
      </c>
      <c r="M401" s="8">
        <f t="shared" ref="M401:M464" si="70">$M$6+(($M$7-$M$6)/POWER(1+$M$8*EXP(-$M$9*(B401-$M$10)), 1/$M$11))</f>
        <v>8.893351585702078</v>
      </c>
      <c r="N401" t="str">
        <f t="shared" ref="N401:N464" si="71">IF(E401&lt;&gt;"", (E401-M401)^2, "")</f>
        <v/>
      </c>
      <c r="P401" s="8">
        <f t="shared" si="66"/>
        <v>1.0900136979575799</v>
      </c>
      <c r="Q401" t="str">
        <f t="shared" si="67"/>
        <v/>
      </c>
    </row>
    <row r="402" spans="1:17">
      <c r="A402" s="1">
        <f t="shared" ref="A402:A465" si="72">A401+365.25/12</f>
        <v>40970.625</v>
      </c>
      <c r="B402">
        <f t="shared" ref="B402:B465" si="73">B401+1/12</f>
        <v>32.166666666666487</v>
      </c>
      <c r="C402" t="str">
        <f>IFERROR(AVERAGEIFS('Hard Drives'!$I$5:$I$355,'Hard Drives'!$A$5:$A$355,"&gt;="&amp;Predictions!A401,'Hard Drives'!$A$5:$A$355,"&lt;"&amp;Predictions!A402), "")</f>
        <v/>
      </c>
      <c r="D402" t="str">
        <f t="shared" ref="D402:D465" si="74">IF(C402&lt;&gt;"", (C402-$C$14)^2, "")</f>
        <v/>
      </c>
      <c r="E402" t="str">
        <f>IFERROR(AVERAGEIFS(SSDs!$H$5:$H$100,SSDs!$A$5:$A$100,"&gt;="&amp;Predictions!A401, SSDs!$A$5:$A$100,"&lt;"&amp;Predictions!A402), "")</f>
        <v/>
      </c>
      <c r="F402" t="str">
        <f t="shared" ref="F402:F465" si="75">IF(E402&lt;&gt;"", (E402-$E$14)^2, "")</f>
        <v/>
      </c>
      <c r="G402" t="str">
        <f>IFERROR(AVERAGEIFS(XPoint!$H$5:$H$100,XPoint!$A$5:$A$100,"&gt;="&amp;Predictions!A401, XPoint!$A$5:$A$100,"&lt;"&amp;Predictions!A402), "")</f>
        <v/>
      </c>
      <c r="H402" t="str">
        <f t="shared" ref="H402:H465" si="76">IF(G402&lt;&gt;"", (G402-$G$14)^2, "")</f>
        <v/>
      </c>
      <c r="J402" s="8">
        <f t="shared" si="68"/>
        <v>10.217413873347503</v>
      </c>
      <c r="K402" t="str">
        <f t="shared" si="69"/>
        <v/>
      </c>
      <c r="M402" s="8">
        <f t="shared" si="70"/>
        <v>8.9088899368522085</v>
      </c>
      <c r="N402" t="str">
        <f t="shared" si="71"/>
        <v/>
      </c>
      <c r="P402" s="8">
        <f t="shared" ref="P402:P465" si="77">$P$6+(($P$7-$P$6)/POWER(1+$P$8*EXP(-$P$9*(B402-$P$10)), 1/$P$11))</f>
        <v>1.0904992288366151</v>
      </c>
      <c r="Q402" t="str">
        <f t="shared" ref="Q402:Q465" si="78">IF(G402&lt;&gt;"", (G402-P402)^2, "")</f>
        <v/>
      </c>
    </row>
    <row r="403" spans="1:17">
      <c r="A403" s="1">
        <f t="shared" si="72"/>
        <v>41001.0625</v>
      </c>
      <c r="B403">
        <f t="shared" si="73"/>
        <v>32.249999999999822</v>
      </c>
      <c r="C403" t="str">
        <f>IFERROR(AVERAGEIFS('Hard Drives'!$I$5:$I$355,'Hard Drives'!$A$5:$A$355,"&gt;="&amp;Predictions!A402,'Hard Drives'!$A$5:$A$355,"&lt;"&amp;Predictions!A403), "")</f>
        <v/>
      </c>
      <c r="D403" t="str">
        <f t="shared" si="74"/>
        <v/>
      </c>
      <c r="E403" t="str">
        <f>IFERROR(AVERAGEIFS(SSDs!$H$5:$H$100,SSDs!$A$5:$A$100,"&gt;="&amp;Predictions!A402, SSDs!$A$5:$A$100,"&lt;"&amp;Predictions!A403), "")</f>
        <v/>
      </c>
      <c r="F403" t="str">
        <f t="shared" si="75"/>
        <v/>
      </c>
      <c r="G403" t="str">
        <f>IFERROR(AVERAGEIFS(XPoint!$H$5:$H$100,XPoint!$A$5:$A$100,"&gt;="&amp;Predictions!A402, XPoint!$A$5:$A$100,"&lt;"&amp;Predictions!A403), "")</f>
        <v/>
      </c>
      <c r="H403" t="str">
        <f t="shared" si="76"/>
        <v/>
      </c>
      <c r="J403" s="8">
        <f t="shared" si="68"/>
        <v>10.226701177685365</v>
      </c>
      <c r="K403" t="str">
        <f t="shared" si="69"/>
        <v/>
      </c>
      <c r="M403" s="8">
        <f t="shared" si="70"/>
        <v>8.9243248513398008</v>
      </c>
      <c r="N403" t="str">
        <f t="shared" si="71"/>
        <v/>
      </c>
      <c r="P403" s="8">
        <f t="shared" si="77"/>
        <v>1.0910462419381255</v>
      </c>
      <c r="Q403" t="str">
        <f t="shared" si="78"/>
        <v/>
      </c>
    </row>
    <row r="404" spans="1:17">
      <c r="A404" s="1">
        <f t="shared" si="72"/>
        <v>41031.5</v>
      </c>
      <c r="B404">
        <f t="shared" si="73"/>
        <v>32.333333333333158</v>
      </c>
      <c r="C404">
        <f>IFERROR(AVERAGEIFS('Hard Drives'!$I$5:$I$355,'Hard Drives'!$A$5:$A$355,"&gt;="&amp;Predictions!A403,'Hard Drives'!$A$5:$A$355,"&lt;"&amp;Predictions!A404), "")</f>
        <v>10.197287975503453</v>
      </c>
      <c r="D404">
        <f t="shared" si="74"/>
        <v>6.2918079787885093</v>
      </c>
      <c r="E404">
        <f>IFERROR(AVERAGEIFS(SSDs!$H$5:$H$100,SSDs!$A$5:$A$100,"&gt;="&amp;Predictions!A403, SSDs!$A$5:$A$100,"&lt;"&amp;Predictions!A404), "")</f>
        <v>8.9013674629900432</v>
      </c>
      <c r="F404">
        <f t="shared" si="75"/>
        <v>0.749401698771478</v>
      </c>
      <c r="G404" t="str">
        <f>IFERROR(AVERAGEIFS(XPoint!$H$5:$H$100,XPoint!$A$5:$A$100,"&gt;="&amp;Predictions!A403, XPoint!$A$5:$A$100,"&lt;"&amp;Predictions!A404), "")</f>
        <v/>
      </c>
      <c r="H404" t="str">
        <f t="shared" si="76"/>
        <v/>
      </c>
      <c r="J404" s="8">
        <f t="shared" si="68"/>
        <v>10.235900672557722</v>
      </c>
      <c r="K404">
        <f t="shared" si="69"/>
        <v>1.4909403738047587E-3</v>
      </c>
      <c r="M404" s="8">
        <f t="shared" si="70"/>
        <v>8.9396565310553164</v>
      </c>
      <c r="N404">
        <f t="shared" si="71"/>
        <v>1.4660527333071249E-3</v>
      </c>
      <c r="P404" s="8">
        <f t="shared" si="77"/>
        <v>1.0916625226859507</v>
      </c>
      <c r="Q404" t="str">
        <f t="shared" si="78"/>
        <v/>
      </c>
    </row>
    <row r="405" spans="1:17">
      <c r="A405" s="1">
        <f t="shared" si="72"/>
        <v>41061.9375</v>
      </c>
      <c r="B405">
        <f t="shared" si="73"/>
        <v>32.416666666666494</v>
      </c>
      <c r="C405" t="str">
        <f>IFERROR(AVERAGEIFS('Hard Drives'!$I$5:$I$355,'Hard Drives'!$A$5:$A$355,"&gt;="&amp;Predictions!A404,'Hard Drives'!$A$5:$A$355,"&lt;"&amp;Predictions!A405), "")</f>
        <v/>
      </c>
      <c r="D405" t="str">
        <f t="shared" si="74"/>
        <v/>
      </c>
      <c r="E405" t="str">
        <f>IFERROR(AVERAGEIFS(SSDs!$H$5:$H$100,SSDs!$A$5:$A$100,"&gt;="&amp;Predictions!A404, SSDs!$A$5:$A$100,"&lt;"&amp;Predictions!A405), "")</f>
        <v/>
      </c>
      <c r="F405" t="str">
        <f t="shared" si="75"/>
        <v/>
      </c>
      <c r="G405" t="str">
        <f>IFERROR(AVERAGEIFS(XPoint!$H$5:$H$100,XPoint!$A$5:$A$100,"&gt;="&amp;Predictions!A404, XPoint!$A$5:$A$100,"&lt;"&amp;Predictions!A405), "")</f>
        <v/>
      </c>
      <c r="H405" t="str">
        <f t="shared" si="76"/>
        <v/>
      </c>
      <c r="J405" s="8">
        <f t="shared" si="68"/>
        <v>10.245013015143748</v>
      </c>
      <c r="K405" t="str">
        <f t="shared" si="69"/>
        <v/>
      </c>
      <c r="M405" s="8">
        <f t="shared" si="70"/>
        <v>8.9548851867879584</v>
      </c>
      <c r="N405" t="str">
        <f t="shared" si="71"/>
        <v/>
      </c>
      <c r="P405" s="8">
        <f t="shared" si="77"/>
        <v>1.0923568423632877</v>
      </c>
      <c r="Q405" t="str">
        <f t="shared" si="78"/>
        <v/>
      </c>
    </row>
    <row r="406" spans="1:17">
      <c r="A406" s="1">
        <f t="shared" si="72"/>
        <v>41092.375</v>
      </c>
      <c r="B406">
        <f t="shared" si="73"/>
        <v>32.499999999999829</v>
      </c>
      <c r="C406" t="str">
        <f>IFERROR(AVERAGEIFS('Hard Drives'!$I$5:$I$355,'Hard Drives'!$A$5:$A$355,"&gt;="&amp;Predictions!A405,'Hard Drives'!$A$5:$A$355,"&lt;"&amp;Predictions!A406), "")</f>
        <v/>
      </c>
      <c r="D406" t="str">
        <f t="shared" si="74"/>
        <v/>
      </c>
      <c r="E406" t="str">
        <f>IFERROR(AVERAGEIFS(SSDs!$H$5:$H$100,SSDs!$A$5:$A$100,"&gt;="&amp;Predictions!A405, SSDs!$A$5:$A$100,"&lt;"&amp;Predictions!A406), "")</f>
        <v/>
      </c>
      <c r="F406" t="str">
        <f t="shared" si="75"/>
        <v/>
      </c>
      <c r="G406" t="str">
        <f>IFERROR(AVERAGEIFS(XPoint!$H$5:$H$100,XPoint!$A$5:$A$100,"&gt;="&amp;Predictions!A405, XPoint!$A$5:$A$100,"&lt;"&amp;Predictions!A406), "")</f>
        <v/>
      </c>
      <c r="H406" t="str">
        <f t="shared" si="76"/>
        <v/>
      </c>
      <c r="J406" s="8">
        <f t="shared" si="68"/>
        <v>10.254038861446151</v>
      </c>
      <c r="K406" t="str">
        <f t="shared" si="69"/>
        <v/>
      </c>
      <c r="M406" s="8">
        <f t="shared" si="70"/>
        <v>8.9700110380531264</v>
      </c>
      <c r="N406" t="str">
        <f t="shared" si="71"/>
        <v/>
      </c>
      <c r="P406" s="8">
        <f t="shared" si="77"/>
        <v>1.0931390829509398</v>
      </c>
      <c r="Q406" t="str">
        <f t="shared" si="78"/>
        <v/>
      </c>
    </row>
    <row r="407" spans="1:17">
      <c r="A407" s="1">
        <f t="shared" si="72"/>
        <v>41122.8125</v>
      </c>
      <c r="B407">
        <f t="shared" si="73"/>
        <v>32.583333333333165</v>
      </c>
      <c r="C407" t="str">
        <f>IFERROR(AVERAGEIFS('Hard Drives'!$I$5:$I$355,'Hard Drives'!$A$5:$A$355,"&gt;="&amp;Predictions!A406,'Hard Drives'!$A$5:$A$355,"&lt;"&amp;Predictions!A407), "")</f>
        <v/>
      </c>
      <c r="D407" t="str">
        <f t="shared" si="74"/>
        <v/>
      </c>
      <c r="E407" t="str">
        <f>IFERROR(AVERAGEIFS(SSDs!$H$5:$H$100,SSDs!$A$5:$A$100,"&gt;="&amp;Predictions!A406, SSDs!$A$5:$A$100,"&lt;"&amp;Predictions!A407), "")</f>
        <v/>
      </c>
      <c r="F407" t="str">
        <f t="shared" si="75"/>
        <v/>
      </c>
      <c r="G407" t="str">
        <f>IFERROR(AVERAGEIFS(XPoint!$H$5:$H$100,XPoint!$A$5:$A$100,"&gt;="&amp;Predictions!A406, XPoint!$A$5:$A$100,"&lt;"&amp;Predictions!A407), "")</f>
        <v/>
      </c>
      <c r="H407" t="str">
        <f t="shared" si="76"/>
        <v/>
      </c>
      <c r="J407" s="8">
        <f t="shared" si="68"/>
        <v>10.26297886619901</v>
      </c>
      <c r="K407" t="str">
        <f t="shared" si="69"/>
        <v/>
      </c>
      <c r="M407" s="8">
        <f t="shared" si="70"/>
        <v>8.98503431292065</v>
      </c>
      <c r="N407" t="str">
        <f t="shared" si="71"/>
        <v/>
      </c>
      <c r="P407" s="8">
        <f t="shared" si="77"/>
        <v>1.0940203777736894</v>
      </c>
      <c r="Q407" t="str">
        <f t="shared" si="78"/>
        <v/>
      </c>
    </row>
    <row r="408" spans="1:17">
      <c r="A408" s="1">
        <f t="shared" si="72"/>
        <v>41153.25</v>
      </c>
      <c r="B408">
        <f t="shared" si="73"/>
        <v>32.666666666666501</v>
      </c>
      <c r="C408" t="str">
        <f>IFERROR(AVERAGEIFS('Hard Drives'!$I$5:$I$355,'Hard Drives'!$A$5:$A$355,"&gt;="&amp;Predictions!A407,'Hard Drives'!$A$5:$A$355,"&lt;"&amp;Predictions!A408), "")</f>
        <v/>
      </c>
      <c r="D408" t="str">
        <f t="shared" si="74"/>
        <v/>
      </c>
      <c r="E408" t="str">
        <f>IFERROR(AVERAGEIFS(SSDs!$H$5:$H$100,SSDs!$A$5:$A$100,"&gt;="&amp;Predictions!A407, SSDs!$A$5:$A$100,"&lt;"&amp;Predictions!A408), "")</f>
        <v/>
      </c>
      <c r="F408" t="str">
        <f t="shared" si="75"/>
        <v/>
      </c>
      <c r="G408" t="str">
        <f>IFERROR(AVERAGEIFS(XPoint!$H$5:$H$100,XPoint!$A$5:$A$100,"&gt;="&amp;Predictions!A407, XPoint!$A$5:$A$100,"&lt;"&amp;Predictions!A408), "")</f>
        <v/>
      </c>
      <c r="H408" t="str">
        <f t="shared" si="76"/>
        <v/>
      </c>
      <c r="J408" s="8">
        <f t="shared" si="68"/>
        <v>10.271833682778148</v>
      </c>
      <c r="K408" t="str">
        <f t="shared" si="69"/>
        <v/>
      </c>
      <c r="M408" s="8">
        <f t="shared" si="70"/>
        <v>8.9999552478438059</v>
      </c>
      <c r="N408" t="str">
        <f t="shared" si="71"/>
        <v/>
      </c>
      <c r="P408" s="8">
        <f t="shared" si="77"/>
        <v>1.095013269956562</v>
      </c>
      <c r="Q408" t="str">
        <f t="shared" si="78"/>
        <v/>
      </c>
    </row>
    <row r="409" spans="1:17">
      <c r="A409" s="1">
        <f t="shared" si="72"/>
        <v>41183.6875</v>
      </c>
      <c r="B409">
        <f t="shared" si="73"/>
        <v>32.749999999999837</v>
      </c>
      <c r="C409" t="str">
        <f>IFERROR(AVERAGEIFS('Hard Drives'!$I$5:$I$355,'Hard Drives'!$A$5:$A$355,"&gt;="&amp;Predictions!A408,'Hard Drives'!$A$5:$A$355,"&lt;"&amp;Predictions!A409), "")</f>
        <v/>
      </c>
      <c r="D409" t="str">
        <f t="shared" si="74"/>
        <v/>
      </c>
      <c r="E409" t="str">
        <f>IFERROR(AVERAGEIFS(SSDs!$H$5:$H$100,SSDs!$A$5:$A$100,"&gt;="&amp;Predictions!A408, SSDs!$A$5:$A$100,"&lt;"&amp;Predictions!A409), "")</f>
        <v/>
      </c>
      <c r="F409" t="str">
        <f t="shared" si="75"/>
        <v/>
      </c>
      <c r="G409" t="str">
        <f>IFERROR(AVERAGEIFS(XPoint!$H$5:$H$100,XPoint!$A$5:$A$100,"&gt;="&amp;Predictions!A408, XPoint!$A$5:$A$100,"&lt;"&amp;Predictions!A409), "")</f>
        <v/>
      </c>
      <c r="H409" t="str">
        <f t="shared" si="76"/>
        <v/>
      </c>
      <c r="J409" s="8">
        <f t="shared" si="68"/>
        <v>10.28060396311384</v>
      </c>
      <c r="K409" t="str">
        <f t="shared" si="69"/>
        <v/>
      </c>
      <c r="M409" s="8">
        <f t="shared" si="70"/>
        <v>9.014774087489176</v>
      </c>
      <c r="N409" t="str">
        <f t="shared" si="71"/>
        <v/>
      </c>
      <c r="P409" s="8">
        <f t="shared" si="77"/>
        <v>1.0961318909462252</v>
      </c>
      <c r="Q409" t="str">
        <f t="shared" si="78"/>
        <v/>
      </c>
    </row>
    <row r="410" spans="1:17">
      <c r="A410" s="1">
        <f t="shared" si="72"/>
        <v>41214.125</v>
      </c>
      <c r="B410">
        <f t="shared" si="73"/>
        <v>32.833333333333172</v>
      </c>
      <c r="C410" t="str">
        <f>IFERROR(AVERAGEIFS('Hard Drives'!$I$5:$I$355,'Hard Drives'!$A$5:$A$355,"&gt;="&amp;Predictions!A409,'Hard Drives'!$A$5:$A$355,"&lt;"&amp;Predictions!A410), "")</f>
        <v/>
      </c>
      <c r="D410" t="str">
        <f t="shared" si="74"/>
        <v/>
      </c>
      <c r="E410" t="str">
        <f>IFERROR(AVERAGEIFS(SSDs!$H$5:$H$100,SSDs!$A$5:$A$100,"&gt;="&amp;Predictions!A409, SSDs!$A$5:$A$100,"&lt;"&amp;Predictions!A410), "")</f>
        <v/>
      </c>
      <c r="F410" t="str">
        <f t="shared" si="75"/>
        <v/>
      </c>
      <c r="G410" t="str">
        <f>IFERROR(AVERAGEIFS(XPoint!$H$5:$H$100,XPoint!$A$5:$A$100,"&gt;="&amp;Predictions!A409, XPoint!$A$5:$A$100,"&lt;"&amp;Predictions!A410), "")</f>
        <v/>
      </c>
      <c r="H410" t="str">
        <f t="shared" si="76"/>
        <v/>
      </c>
      <c r="J410" s="8">
        <f t="shared" si="68"/>
        <v>10.289290357605967</v>
      </c>
      <c r="K410" t="str">
        <f t="shared" si="69"/>
        <v/>
      </c>
      <c r="M410" s="8">
        <f t="shared" si="70"/>
        <v>9.0294910845674252</v>
      </c>
      <c r="N410" t="str">
        <f t="shared" si="71"/>
        <v/>
      </c>
      <c r="P410" s="8">
        <f t="shared" si="77"/>
        <v>1.0973921616383513</v>
      </c>
      <c r="Q410" t="str">
        <f t="shared" si="78"/>
        <v/>
      </c>
    </row>
    <row r="411" spans="1:17">
      <c r="A411" s="1">
        <f t="shared" si="72"/>
        <v>41244.5625</v>
      </c>
      <c r="B411">
        <f t="shared" si="73"/>
        <v>32.916666666666508</v>
      </c>
      <c r="C411" t="str">
        <f>IFERROR(AVERAGEIFS('Hard Drives'!$I$5:$I$355,'Hard Drives'!$A$5:$A$355,"&gt;="&amp;Predictions!A410,'Hard Drives'!$A$5:$A$355,"&lt;"&amp;Predictions!A411), "")</f>
        <v/>
      </c>
      <c r="D411" t="str">
        <f t="shared" si="74"/>
        <v/>
      </c>
      <c r="E411" t="str">
        <f>IFERROR(AVERAGEIFS(SSDs!$H$5:$H$100,SSDs!$A$5:$A$100,"&gt;="&amp;Predictions!A410, SSDs!$A$5:$A$100,"&lt;"&amp;Predictions!A411), "")</f>
        <v/>
      </c>
      <c r="F411" t="str">
        <f t="shared" si="75"/>
        <v/>
      </c>
      <c r="G411" t="str">
        <f>IFERROR(AVERAGEIFS(XPoint!$H$5:$H$100,XPoint!$A$5:$A$100,"&gt;="&amp;Predictions!A410, XPoint!$A$5:$A$100,"&lt;"&amp;Predictions!A411), "")</f>
        <v/>
      </c>
      <c r="H411" t="str">
        <f t="shared" si="76"/>
        <v/>
      </c>
      <c r="J411" s="8">
        <f t="shared" si="68"/>
        <v>10.297893515041483</v>
      </c>
      <c r="K411" t="str">
        <f t="shared" si="69"/>
        <v/>
      </c>
      <c r="M411" s="8">
        <f t="shared" si="70"/>
        <v>9.0441064996649949</v>
      </c>
      <c r="N411" t="str">
        <f t="shared" si="71"/>
        <v/>
      </c>
      <c r="P411" s="8">
        <f t="shared" si="77"/>
        <v>1.0988120189735062</v>
      </c>
      <c r="Q411" t="str">
        <f t="shared" si="78"/>
        <v/>
      </c>
    </row>
    <row r="412" spans="1:17">
      <c r="A412" s="1">
        <f t="shared" si="72"/>
        <v>41275</v>
      </c>
      <c r="B412">
        <f t="shared" si="73"/>
        <v>32.999999999999844</v>
      </c>
      <c r="C412" t="str">
        <f>IFERROR(AVERAGEIFS('Hard Drives'!$I$5:$I$355,'Hard Drives'!$A$5:$A$355,"&gt;="&amp;Predictions!A411,'Hard Drives'!$A$5:$A$355,"&lt;"&amp;Predictions!A412), "")</f>
        <v/>
      </c>
      <c r="D412" t="str">
        <f t="shared" si="74"/>
        <v/>
      </c>
      <c r="E412" t="str">
        <f>IFERROR(AVERAGEIFS(SSDs!$H$5:$H$100,SSDs!$A$5:$A$100,"&gt;="&amp;Predictions!A411, SSDs!$A$5:$A$100,"&lt;"&amp;Predictions!A412), "")</f>
        <v/>
      </c>
      <c r="F412" t="str">
        <f t="shared" si="75"/>
        <v/>
      </c>
      <c r="G412" t="str">
        <f>IFERROR(AVERAGEIFS(XPoint!$H$5:$H$100,XPoint!$A$5:$A$100,"&gt;="&amp;Predictions!A411, XPoint!$A$5:$A$100,"&lt;"&amp;Predictions!A412), "")</f>
        <v/>
      </c>
      <c r="H412" t="str">
        <f t="shared" si="76"/>
        <v/>
      </c>
      <c r="J412" s="8">
        <f t="shared" si="68"/>
        <v>10.3064140825142</v>
      </c>
      <c r="K412" t="str">
        <f t="shared" si="69"/>
        <v/>
      </c>
      <c r="M412" s="8">
        <f t="shared" si="70"/>
        <v>9.0586206010767825</v>
      </c>
      <c r="N412" t="str">
        <f t="shared" si="71"/>
        <v/>
      </c>
      <c r="P412" s="8">
        <f t="shared" si="77"/>
        <v>1.1004116712266205</v>
      </c>
      <c r="Q412" t="str">
        <f t="shared" si="78"/>
        <v/>
      </c>
    </row>
    <row r="413" spans="1:17">
      <c r="A413" s="1">
        <f t="shared" si="72"/>
        <v>41305.4375</v>
      </c>
      <c r="B413">
        <f t="shared" si="73"/>
        <v>33.083333333333179</v>
      </c>
      <c r="C413" t="str">
        <f>IFERROR(AVERAGEIFS('Hard Drives'!$I$5:$I$355,'Hard Drives'!$A$5:$A$355,"&gt;="&amp;Predictions!A412,'Hard Drives'!$A$5:$A$355,"&lt;"&amp;Predictions!A413), "")</f>
        <v/>
      </c>
      <c r="D413" t="str">
        <f t="shared" si="74"/>
        <v/>
      </c>
      <c r="E413" t="str">
        <f>IFERROR(AVERAGEIFS(SSDs!$H$5:$H$100,SSDs!$A$5:$A$100,"&gt;="&amp;Predictions!A412, SSDs!$A$5:$A$100,"&lt;"&amp;Predictions!A413), "")</f>
        <v/>
      </c>
      <c r="F413" t="str">
        <f t="shared" si="75"/>
        <v/>
      </c>
      <c r="G413" t="str">
        <f>IFERROR(AVERAGEIFS(XPoint!$H$5:$H$100,XPoint!$A$5:$A$100,"&gt;="&amp;Predictions!A412, XPoint!$A$5:$A$100,"&lt;"&amp;Predictions!A413), "")</f>
        <v/>
      </c>
      <c r="H413" t="str">
        <f t="shared" si="76"/>
        <v/>
      </c>
      <c r="J413" s="8">
        <f t="shared" si="68"/>
        <v>10.314852705346858</v>
      </c>
      <c r="K413" t="str">
        <f t="shared" si="69"/>
        <v/>
      </c>
      <c r="M413" s="8">
        <f t="shared" si="70"/>
        <v>9.0730336646398442</v>
      </c>
      <c r="N413" t="str">
        <f t="shared" si="71"/>
        <v/>
      </c>
      <c r="P413" s="8">
        <f t="shared" si="77"/>
        <v>1.1022138856234736</v>
      </c>
      <c r="Q413" t="str">
        <f t="shared" si="78"/>
        <v/>
      </c>
    </row>
    <row r="414" spans="1:17">
      <c r="A414" s="1">
        <f t="shared" si="72"/>
        <v>41335.875</v>
      </c>
      <c r="B414">
        <f t="shared" si="73"/>
        <v>33.166666666666515</v>
      </c>
      <c r="C414" t="str">
        <f>IFERROR(AVERAGEIFS('Hard Drives'!$I$5:$I$355,'Hard Drives'!$A$5:$A$355,"&gt;="&amp;Predictions!A413,'Hard Drives'!$A$5:$A$355,"&lt;"&amp;Predictions!A414), "")</f>
        <v/>
      </c>
      <c r="D414" t="str">
        <f t="shared" si="74"/>
        <v/>
      </c>
      <c r="E414" t="str">
        <f>IFERROR(AVERAGEIFS(SSDs!$H$5:$H$100,SSDs!$A$5:$A$100,"&gt;="&amp;Predictions!A413, SSDs!$A$5:$A$100,"&lt;"&amp;Predictions!A414), "")</f>
        <v/>
      </c>
      <c r="F414" t="str">
        <f t="shared" si="75"/>
        <v/>
      </c>
      <c r="G414" t="str">
        <f>IFERROR(AVERAGEIFS(XPoint!$H$5:$H$100,XPoint!$A$5:$A$100,"&gt;="&amp;Predictions!A413, XPoint!$A$5:$A$100,"&lt;"&amp;Predictions!A414), "")</f>
        <v/>
      </c>
      <c r="H414" t="str">
        <f t="shared" si="76"/>
        <v/>
      </c>
      <c r="J414" s="8">
        <f t="shared" si="68"/>
        <v>10.323210027015449</v>
      </c>
      <c r="K414" t="str">
        <f t="shared" si="69"/>
        <v/>
      </c>
      <c r="M414" s="8">
        <f t="shared" si="70"/>
        <v>9.0873459735681372</v>
      </c>
      <c r="N414" t="str">
        <f t="shared" si="71"/>
        <v/>
      </c>
      <c r="P414" s="8">
        <f t="shared" si="77"/>
        <v>1.1042443123777266</v>
      </c>
      <c r="Q414" t="str">
        <f t="shared" si="78"/>
        <v/>
      </c>
    </row>
    <row r="415" spans="1:17">
      <c r="A415" s="1">
        <f t="shared" si="72"/>
        <v>41366.3125</v>
      </c>
      <c r="B415">
        <f t="shared" si="73"/>
        <v>33.249999999999851</v>
      </c>
      <c r="C415" t="str">
        <f>IFERROR(AVERAGEIFS('Hard Drives'!$I$5:$I$355,'Hard Drives'!$A$5:$A$355,"&gt;="&amp;Predictions!A414,'Hard Drives'!$A$5:$A$355,"&lt;"&amp;Predictions!A415), "")</f>
        <v/>
      </c>
      <c r="D415" t="str">
        <f t="shared" si="74"/>
        <v/>
      </c>
      <c r="E415" t="str">
        <f>IFERROR(AVERAGEIFS(SSDs!$H$5:$H$100,SSDs!$A$5:$A$100,"&gt;="&amp;Predictions!A414, SSDs!$A$5:$A$100,"&lt;"&amp;Predictions!A415), "")</f>
        <v/>
      </c>
      <c r="F415" t="str">
        <f t="shared" si="75"/>
        <v/>
      </c>
      <c r="G415" t="str">
        <f>IFERROR(AVERAGEIFS(XPoint!$H$5:$H$100,XPoint!$A$5:$A$100,"&gt;="&amp;Predictions!A414, XPoint!$A$5:$A$100,"&lt;"&amp;Predictions!A415), "")</f>
        <v/>
      </c>
      <c r="H415" t="str">
        <f t="shared" si="76"/>
        <v/>
      </c>
      <c r="J415" s="8">
        <f t="shared" si="68"/>
        <v>10.331486689075737</v>
      </c>
      <c r="K415" t="str">
        <f t="shared" si="69"/>
        <v/>
      </c>
      <c r="M415" s="8">
        <f t="shared" si="70"/>
        <v>9.1015578182883949</v>
      </c>
      <c r="N415" t="str">
        <f t="shared" si="71"/>
        <v/>
      </c>
      <c r="P415" s="8">
        <f t="shared" si="77"/>
        <v>1.1065318497603964</v>
      </c>
      <c r="Q415" t="str">
        <f t="shared" si="78"/>
        <v/>
      </c>
    </row>
    <row r="416" spans="1:17">
      <c r="A416" s="1">
        <f t="shared" si="72"/>
        <v>41396.75</v>
      </c>
      <c r="B416">
        <f t="shared" si="73"/>
        <v>33.333333333333186</v>
      </c>
      <c r="C416" t="str">
        <f>IFERROR(AVERAGEIFS('Hard Drives'!$I$5:$I$355,'Hard Drives'!$A$5:$A$355,"&gt;="&amp;Predictions!A415,'Hard Drives'!$A$5:$A$355,"&lt;"&amp;Predictions!A416), "")</f>
        <v/>
      </c>
      <c r="D416" t="str">
        <f t="shared" si="74"/>
        <v/>
      </c>
      <c r="E416" t="str">
        <f>IFERROR(AVERAGEIFS(SSDs!$H$5:$H$100,SSDs!$A$5:$A$100,"&gt;="&amp;Predictions!A415, SSDs!$A$5:$A$100,"&lt;"&amp;Predictions!A416), "")</f>
        <v/>
      </c>
      <c r="F416" t="str">
        <f t="shared" si="75"/>
        <v/>
      </c>
      <c r="G416" t="str">
        <f>IFERROR(AVERAGEIFS(XPoint!$H$5:$H$100,XPoint!$A$5:$A$100,"&gt;="&amp;Predictions!A415, XPoint!$A$5:$A$100,"&lt;"&amp;Predictions!A416), "")</f>
        <v/>
      </c>
      <c r="H416" t="str">
        <f t="shared" si="76"/>
        <v/>
      </c>
      <c r="J416" s="8">
        <f t="shared" si="68"/>
        <v>10.339683331091933</v>
      </c>
      <c r="K416" t="str">
        <f t="shared" si="69"/>
        <v/>
      </c>
      <c r="M416" s="8">
        <f t="shared" si="70"/>
        <v>9.1156694962770892</v>
      </c>
      <c r="N416" t="str">
        <f t="shared" si="71"/>
        <v/>
      </c>
      <c r="P416" s="8">
        <f t="shared" si="77"/>
        <v>1.1091090553976597</v>
      </c>
      <c r="Q416" t="str">
        <f t="shared" si="78"/>
        <v/>
      </c>
    </row>
    <row r="417" spans="1:17">
      <c r="A417" s="1">
        <f t="shared" si="72"/>
        <v>41427.1875</v>
      </c>
      <c r="B417">
        <f t="shared" si="73"/>
        <v>33.416666666666522</v>
      </c>
      <c r="C417">
        <f>IFERROR(AVERAGEIFS('Hard Drives'!$I$5:$I$355,'Hard Drives'!$A$5:$A$355,"&gt;="&amp;Predictions!A416,'Hard Drives'!$A$5:$A$355,"&lt;"&amp;Predictions!A417), "")</f>
        <v>10.359152686268081</v>
      </c>
      <c r="D417">
        <f t="shared" si="74"/>
        <v>7.1300341000461307</v>
      </c>
      <c r="E417">
        <f>IFERROR(AVERAGEIFS(SSDs!$H$5:$H$100,SSDs!$A$5:$A$100,"&gt;="&amp;Predictions!A416, SSDs!$A$5:$A$100,"&lt;"&amp;Predictions!A417), "")</f>
        <v>9.1130846265123555</v>
      </c>
      <c r="F417">
        <f t="shared" si="75"/>
        <v>1.160784444319187</v>
      </c>
      <c r="G417" t="str">
        <f>IFERROR(AVERAGEIFS(XPoint!$H$5:$H$100,XPoint!$A$5:$A$100,"&gt;="&amp;Predictions!A416, XPoint!$A$5:$A$100,"&lt;"&amp;Predictions!A417), "")</f>
        <v/>
      </c>
      <c r="H417" t="str">
        <f t="shared" si="76"/>
        <v/>
      </c>
      <c r="J417" s="8">
        <f t="shared" si="68"/>
        <v>10.347800590567577</v>
      </c>
      <c r="K417">
        <f t="shared" si="69"/>
        <v>1.2887007679340129E-4</v>
      </c>
      <c r="M417" s="8">
        <f t="shared" si="70"/>
        <v>9.1296813118985902</v>
      </c>
      <c r="N417">
        <f t="shared" si="71"/>
        <v>2.7544996580965679E-4</v>
      </c>
      <c r="P417" s="8">
        <f t="shared" si="77"/>
        <v>1.112012609650832</v>
      </c>
      <c r="Q417" t="str">
        <f t="shared" si="78"/>
        <v/>
      </c>
    </row>
    <row r="418" spans="1:17">
      <c r="A418" s="1">
        <f t="shared" si="72"/>
        <v>41457.625</v>
      </c>
      <c r="B418">
        <f t="shared" si="73"/>
        <v>33.499999999999858</v>
      </c>
      <c r="C418" t="str">
        <f>IFERROR(AVERAGEIFS('Hard Drives'!$I$5:$I$355,'Hard Drives'!$A$5:$A$355,"&gt;="&amp;Predictions!A417,'Hard Drives'!$A$5:$A$355,"&lt;"&amp;Predictions!A418), "")</f>
        <v/>
      </c>
      <c r="D418" t="str">
        <f t="shared" si="74"/>
        <v/>
      </c>
      <c r="E418" t="str">
        <f>IFERROR(AVERAGEIFS(SSDs!$H$5:$H$100,SSDs!$A$5:$A$100,"&gt;="&amp;Predictions!A417, SSDs!$A$5:$A$100,"&lt;"&amp;Predictions!A418), "")</f>
        <v/>
      </c>
      <c r="F418" t="str">
        <f t="shared" si="75"/>
        <v/>
      </c>
      <c r="G418" t="str">
        <f>IFERROR(AVERAGEIFS(XPoint!$H$5:$H$100,XPoint!$A$5:$A$100,"&gt;="&amp;Predictions!A417, XPoint!$A$5:$A$100,"&lt;"&amp;Predictions!A418), "")</f>
        <v/>
      </c>
      <c r="H418" t="str">
        <f t="shared" si="76"/>
        <v/>
      </c>
      <c r="J418" s="8">
        <f t="shared" si="68"/>
        <v>10.355839102878459</v>
      </c>
      <c r="K418" t="str">
        <f t="shared" si="69"/>
        <v/>
      </c>
      <c r="M418" s="8">
        <f t="shared" si="70"/>
        <v>9.1435935762445055</v>
      </c>
      <c r="N418" t="str">
        <f t="shared" si="71"/>
        <v/>
      </c>
      <c r="P418" s="8">
        <f t="shared" si="77"/>
        <v>1.1152838376736249</v>
      </c>
      <c r="Q418" t="str">
        <f t="shared" si="78"/>
        <v/>
      </c>
    </row>
    <row r="419" spans="1:17">
      <c r="A419" s="1">
        <f t="shared" si="72"/>
        <v>41488.0625</v>
      </c>
      <c r="B419">
        <f t="shared" si="73"/>
        <v>33.583333333333194</v>
      </c>
      <c r="C419" t="str">
        <f>IFERROR(AVERAGEIFS('Hard Drives'!$I$5:$I$355,'Hard Drives'!$A$5:$A$355,"&gt;="&amp;Predictions!A418,'Hard Drives'!$A$5:$A$355,"&lt;"&amp;Predictions!A419), "")</f>
        <v/>
      </c>
      <c r="D419" t="str">
        <f t="shared" si="74"/>
        <v/>
      </c>
      <c r="E419" t="str">
        <f>IFERROR(AVERAGEIFS(SSDs!$H$5:$H$100,SSDs!$A$5:$A$100,"&gt;="&amp;Predictions!A418, SSDs!$A$5:$A$100,"&lt;"&amp;Predictions!A419), "")</f>
        <v/>
      </c>
      <c r="F419" t="str">
        <f t="shared" si="75"/>
        <v/>
      </c>
      <c r="G419" t="str">
        <f>IFERROR(AVERAGEIFS(XPoint!$H$5:$H$100,XPoint!$A$5:$A$100,"&gt;="&amp;Predictions!A418, XPoint!$A$5:$A$100,"&lt;"&amp;Predictions!A419), "")</f>
        <v/>
      </c>
      <c r="H419" t="str">
        <f t="shared" si="76"/>
        <v/>
      </c>
      <c r="J419" s="8">
        <f t="shared" si="68"/>
        <v>10.363799501207637</v>
      </c>
      <c r="K419" t="str">
        <f t="shared" si="69"/>
        <v/>
      </c>
      <c r="M419" s="8">
        <f t="shared" si="70"/>
        <v>9.1574066069742699</v>
      </c>
      <c r="N419" t="str">
        <f t="shared" si="71"/>
        <v/>
      </c>
      <c r="P419" s="8">
        <f t="shared" si="77"/>
        <v>1.118969297576919</v>
      </c>
      <c r="Q419" t="str">
        <f t="shared" si="78"/>
        <v/>
      </c>
    </row>
    <row r="420" spans="1:17">
      <c r="A420" s="1">
        <f t="shared" si="72"/>
        <v>41518.5</v>
      </c>
      <c r="B420">
        <f t="shared" si="73"/>
        <v>33.666666666666529</v>
      </c>
      <c r="C420" t="str">
        <f>IFERROR(AVERAGEIFS('Hard Drives'!$I$5:$I$355,'Hard Drives'!$A$5:$A$355,"&gt;="&amp;Predictions!A419,'Hard Drives'!$A$5:$A$355,"&lt;"&amp;Predictions!A420), "")</f>
        <v/>
      </c>
      <c r="D420" t="str">
        <f t="shared" si="74"/>
        <v/>
      </c>
      <c r="E420" t="str">
        <f>IFERROR(AVERAGEIFS(SSDs!$H$5:$H$100,SSDs!$A$5:$A$100,"&gt;="&amp;Predictions!A419, SSDs!$A$5:$A$100,"&lt;"&amp;Predictions!A420), "")</f>
        <v/>
      </c>
      <c r="F420" t="str">
        <f t="shared" si="75"/>
        <v/>
      </c>
      <c r="G420" t="str">
        <f>IFERROR(AVERAGEIFS(XPoint!$H$5:$H$100,XPoint!$A$5:$A$100,"&gt;="&amp;Predictions!A419, XPoint!$A$5:$A$100,"&lt;"&amp;Predictions!A420), "")</f>
        <v/>
      </c>
      <c r="H420" t="str">
        <f t="shared" si="76"/>
        <v/>
      </c>
      <c r="J420" s="8">
        <f t="shared" si="68"/>
        <v>10.371682416482525</v>
      </c>
      <c r="K420" t="str">
        <f t="shared" si="69"/>
        <v/>
      </c>
      <c r="M420" s="8">
        <f t="shared" si="70"/>
        <v>9.1711207281569784</v>
      </c>
      <c r="N420" t="str">
        <f t="shared" si="71"/>
        <v/>
      </c>
      <c r="P420" s="8">
        <f t="shared" si="77"/>
        <v>1.1231214430721728</v>
      </c>
      <c r="Q420" t="str">
        <f t="shared" si="78"/>
        <v/>
      </c>
    </row>
    <row r="421" spans="1:17">
      <c r="A421" s="1">
        <f t="shared" si="72"/>
        <v>41548.9375</v>
      </c>
      <c r="B421">
        <f t="shared" si="73"/>
        <v>33.749999999999865</v>
      </c>
      <c r="C421" t="str">
        <f>IFERROR(AVERAGEIFS('Hard Drives'!$I$5:$I$355,'Hard Drives'!$A$5:$A$355,"&gt;="&amp;Predictions!A420,'Hard Drives'!$A$5:$A$355,"&lt;"&amp;Predictions!A421), "")</f>
        <v/>
      </c>
      <c r="D421" t="str">
        <f t="shared" si="74"/>
        <v/>
      </c>
      <c r="E421" t="str">
        <f>IFERROR(AVERAGEIFS(SSDs!$H$5:$H$100,SSDs!$A$5:$A$100,"&gt;="&amp;Predictions!A420, SSDs!$A$5:$A$100,"&lt;"&amp;Predictions!A421), "")</f>
        <v/>
      </c>
      <c r="F421" t="str">
        <f t="shared" si="75"/>
        <v/>
      </c>
      <c r="G421" t="str">
        <f>IFERROR(AVERAGEIFS(XPoint!$H$5:$H$100,XPoint!$A$5:$A$100,"&gt;="&amp;Predictions!A420, XPoint!$A$5:$A$100,"&lt;"&amp;Predictions!A421), "")</f>
        <v/>
      </c>
      <c r="H421" t="str">
        <f t="shared" si="76"/>
        <v/>
      </c>
      <c r="J421" s="8">
        <f t="shared" si="68"/>
        <v>10.379488477313938</v>
      </c>
      <c r="K421" t="str">
        <f t="shared" si="69"/>
        <v/>
      </c>
      <c r="M421" s="8">
        <f t="shared" si="70"/>
        <v>9.1847362701145094</v>
      </c>
      <c r="N421" t="str">
        <f t="shared" si="71"/>
        <v/>
      </c>
      <c r="P421" s="8">
        <f t="shared" si="77"/>
        <v>1.1277993700246132</v>
      </c>
      <c r="Q421" t="str">
        <f t="shared" si="78"/>
        <v/>
      </c>
    </row>
    <row r="422" spans="1:17">
      <c r="A422" s="1">
        <f t="shared" si="72"/>
        <v>41579.375</v>
      </c>
      <c r="B422">
        <f t="shared" si="73"/>
        <v>33.833333333333201</v>
      </c>
      <c r="C422" t="str">
        <f>IFERROR(AVERAGEIFS('Hard Drives'!$I$5:$I$355,'Hard Drives'!$A$5:$A$355,"&gt;="&amp;Predictions!A421,'Hard Drives'!$A$5:$A$355,"&lt;"&amp;Predictions!A422), "")</f>
        <v/>
      </c>
      <c r="D422" t="str">
        <f t="shared" si="74"/>
        <v/>
      </c>
      <c r="E422" t="str">
        <f>IFERROR(AVERAGEIFS(SSDs!$H$5:$H$100,SSDs!$A$5:$A$100,"&gt;="&amp;Predictions!A421, SSDs!$A$5:$A$100,"&lt;"&amp;Predictions!A422), "")</f>
        <v/>
      </c>
      <c r="F422" t="str">
        <f t="shared" si="75"/>
        <v/>
      </c>
      <c r="G422" t="str">
        <f>IFERROR(AVERAGEIFS(XPoint!$H$5:$H$100,XPoint!$A$5:$A$100,"&gt;="&amp;Predictions!A421, XPoint!$A$5:$A$100,"&lt;"&amp;Predictions!A422), "")</f>
        <v/>
      </c>
      <c r="H422" t="str">
        <f t="shared" si="76"/>
        <v/>
      </c>
      <c r="J422" s="8">
        <f t="shared" si="68"/>
        <v>10.387218309937143</v>
      </c>
      <c r="K422" t="str">
        <f t="shared" si="69"/>
        <v/>
      </c>
      <c r="M422" s="8">
        <f t="shared" si="70"/>
        <v>9.1982535692659955</v>
      </c>
      <c r="N422" t="str">
        <f t="shared" si="71"/>
        <v/>
      </c>
      <c r="P422" s="8">
        <f t="shared" si="77"/>
        <v>1.1330696575416046</v>
      </c>
      <c r="Q422" t="str">
        <f t="shared" si="78"/>
        <v/>
      </c>
    </row>
    <row r="423" spans="1:17">
      <c r="A423" s="1">
        <f t="shared" si="72"/>
        <v>41609.8125</v>
      </c>
      <c r="B423">
        <f t="shared" si="73"/>
        <v>33.916666666666536</v>
      </c>
      <c r="C423" t="str">
        <f>IFERROR(AVERAGEIFS('Hard Drives'!$I$5:$I$355,'Hard Drives'!$A$5:$A$355,"&gt;="&amp;Predictions!A422,'Hard Drives'!$A$5:$A$355,"&lt;"&amp;Predictions!A423), "")</f>
        <v/>
      </c>
      <c r="D423" t="str">
        <f t="shared" si="74"/>
        <v/>
      </c>
      <c r="E423" t="str">
        <f>IFERROR(AVERAGEIFS(SSDs!$H$5:$H$100,SSDs!$A$5:$A$100,"&gt;="&amp;Predictions!A422, SSDs!$A$5:$A$100,"&lt;"&amp;Predictions!A423), "")</f>
        <v/>
      </c>
      <c r="F423" t="str">
        <f t="shared" si="75"/>
        <v/>
      </c>
      <c r="G423" t="str">
        <f>IFERROR(AVERAGEIFS(XPoint!$H$5:$H$100,XPoint!$A$5:$A$100,"&gt;="&amp;Predictions!A422, XPoint!$A$5:$A$100,"&lt;"&amp;Predictions!A423), "")</f>
        <v/>
      </c>
      <c r="H423" t="str">
        <f t="shared" si="76"/>
        <v/>
      </c>
      <c r="J423" s="8">
        <f t="shared" si="68"/>
        <v>10.39487253815483</v>
      </c>
      <c r="K423" t="str">
        <f t="shared" si="69"/>
        <v/>
      </c>
      <c r="M423" s="8">
        <f t="shared" si="70"/>
        <v>9.2116729679735823</v>
      </c>
      <c r="N423" t="str">
        <f t="shared" si="71"/>
        <v/>
      </c>
      <c r="P423" s="8">
        <f t="shared" si="77"/>
        <v>1.1390073155670817</v>
      </c>
      <c r="Q423" t="str">
        <f t="shared" si="78"/>
        <v/>
      </c>
    </row>
    <row r="424" spans="1:17">
      <c r="A424" s="1">
        <f t="shared" si="72"/>
        <v>41640.25</v>
      </c>
      <c r="B424">
        <f t="shared" si="73"/>
        <v>33.999999999999872</v>
      </c>
      <c r="C424" t="str">
        <f>IFERROR(AVERAGEIFS('Hard Drives'!$I$5:$I$355,'Hard Drives'!$A$5:$A$355,"&gt;="&amp;Predictions!A423,'Hard Drives'!$A$5:$A$355,"&lt;"&amp;Predictions!A424), "")</f>
        <v/>
      </c>
      <c r="D424" t="str">
        <f t="shared" si="74"/>
        <v/>
      </c>
      <c r="E424" t="str">
        <f>IFERROR(AVERAGEIFS(SSDs!$H$5:$H$100,SSDs!$A$5:$A$100,"&gt;="&amp;Predictions!A423, SSDs!$A$5:$A$100,"&lt;"&amp;Predictions!A424), "")</f>
        <v/>
      </c>
      <c r="F424" t="str">
        <f t="shared" si="75"/>
        <v/>
      </c>
      <c r="G424" t="str">
        <f>IFERROR(AVERAGEIFS(XPoint!$H$5:$H$100,XPoint!$A$5:$A$100,"&gt;="&amp;Predictions!A423, XPoint!$A$5:$A$100,"&lt;"&amp;Predictions!A424), "")</f>
        <v/>
      </c>
      <c r="H424" t="str">
        <f t="shared" si="76"/>
        <v/>
      </c>
      <c r="J424" s="8">
        <f t="shared" si="68"/>
        <v>10.402451783282018</v>
      </c>
      <c r="K424" t="str">
        <f t="shared" si="69"/>
        <v/>
      </c>
      <c r="M424" s="8">
        <f t="shared" si="70"/>
        <v>9.2249948143896283</v>
      </c>
      <c r="N424" t="str">
        <f t="shared" si="71"/>
        <v/>
      </c>
      <c r="P424" s="8">
        <f t="shared" si="77"/>
        <v>1.1456968524687878</v>
      </c>
      <c r="Q424" t="str">
        <f t="shared" si="78"/>
        <v/>
      </c>
    </row>
    <row r="425" spans="1:17">
      <c r="A425" s="1">
        <f t="shared" si="72"/>
        <v>41670.6875</v>
      </c>
      <c r="B425">
        <f t="shared" si="73"/>
        <v>34.083333333333208</v>
      </c>
      <c r="C425" t="str">
        <f>IFERROR(AVERAGEIFS('Hard Drives'!$I$5:$I$355,'Hard Drives'!$A$5:$A$355,"&gt;="&amp;Predictions!A424,'Hard Drives'!$A$5:$A$355,"&lt;"&amp;Predictions!A425), "")</f>
        <v/>
      </c>
      <c r="D425" t="str">
        <f t="shared" si="74"/>
        <v/>
      </c>
      <c r="E425" t="str">
        <f>IFERROR(AVERAGEIFS(SSDs!$H$5:$H$100,SSDs!$A$5:$A$100,"&gt;="&amp;Predictions!A424, SSDs!$A$5:$A$100,"&lt;"&amp;Predictions!A425), "")</f>
        <v/>
      </c>
      <c r="F425" t="str">
        <f t="shared" si="75"/>
        <v/>
      </c>
      <c r="G425" t="str">
        <f>IFERROR(AVERAGEIFS(XPoint!$H$5:$H$100,XPoint!$A$5:$A$100,"&gt;="&amp;Predictions!A424, XPoint!$A$5:$A$100,"&lt;"&amp;Predictions!A425), "")</f>
        <v/>
      </c>
      <c r="H425" t="str">
        <f t="shared" si="76"/>
        <v/>
      </c>
      <c r="J425" s="8">
        <f t="shared" si="68"/>
        <v>10.409956664092782</v>
      </c>
      <c r="K425" t="str">
        <f t="shared" si="69"/>
        <v/>
      </c>
      <c r="M425" s="8">
        <f t="shared" si="70"/>
        <v>9.2382194623052278</v>
      </c>
      <c r="N425" t="str">
        <f t="shared" si="71"/>
        <v/>
      </c>
      <c r="P425" s="8">
        <f t="shared" si="77"/>
        <v>1.1532334778128672</v>
      </c>
      <c r="Q425" t="str">
        <f t="shared" si="78"/>
        <v/>
      </c>
    </row>
    <row r="426" spans="1:17">
      <c r="A426" s="1">
        <f t="shared" si="72"/>
        <v>41701.125</v>
      </c>
      <c r="B426">
        <f t="shared" si="73"/>
        <v>34.166666666666544</v>
      </c>
      <c r="C426" t="str">
        <f>IFERROR(AVERAGEIFS('Hard Drives'!$I$5:$I$355,'Hard Drives'!$A$5:$A$355,"&gt;="&amp;Predictions!A425,'Hard Drives'!$A$5:$A$355,"&lt;"&amp;Predictions!A426), "")</f>
        <v/>
      </c>
      <c r="D426" t="str">
        <f t="shared" si="74"/>
        <v/>
      </c>
      <c r="E426" t="str">
        <f>IFERROR(AVERAGEIFS(SSDs!$H$5:$H$100,SSDs!$A$5:$A$100,"&gt;="&amp;Predictions!A425, SSDs!$A$5:$A$100,"&lt;"&amp;Predictions!A426), "")</f>
        <v/>
      </c>
      <c r="F426" t="str">
        <f t="shared" si="75"/>
        <v/>
      </c>
      <c r="G426" t="str">
        <f>IFERROR(AVERAGEIFS(XPoint!$H$5:$H$100,XPoint!$A$5:$A$100,"&gt;="&amp;Predictions!A425, XPoint!$A$5:$A$100,"&lt;"&amp;Predictions!A426), "")</f>
        <v/>
      </c>
      <c r="H426" t="str">
        <f t="shared" si="76"/>
        <v/>
      </c>
      <c r="J426" s="8">
        <f t="shared" si="68"/>
        <v>10.417387796768875</v>
      </c>
      <c r="K426" t="str">
        <f t="shared" si="69"/>
        <v/>
      </c>
      <c r="M426" s="8">
        <f t="shared" si="70"/>
        <v>9.2513472710002063</v>
      </c>
      <c r="N426" t="str">
        <f t="shared" si="71"/>
        <v/>
      </c>
      <c r="P426" s="8">
        <f t="shared" si="77"/>
        <v>1.161724457444437</v>
      </c>
      <c r="Q426" t="str">
        <f t="shared" si="78"/>
        <v/>
      </c>
    </row>
    <row r="427" spans="1:17">
      <c r="A427" s="1">
        <f t="shared" si="72"/>
        <v>41731.5625</v>
      </c>
      <c r="B427">
        <f t="shared" si="73"/>
        <v>34.249999999999879</v>
      </c>
      <c r="C427" t="str">
        <f>IFERROR(AVERAGEIFS('Hard Drives'!$I$5:$I$355,'Hard Drives'!$A$5:$A$355,"&gt;="&amp;Predictions!A426,'Hard Drives'!$A$5:$A$355,"&lt;"&amp;Predictions!A427), "")</f>
        <v/>
      </c>
      <c r="D427" t="str">
        <f t="shared" si="74"/>
        <v/>
      </c>
      <c r="E427" t="str">
        <f>IFERROR(AVERAGEIFS(SSDs!$H$5:$H$100,SSDs!$A$5:$A$100,"&gt;="&amp;Predictions!A426, SSDs!$A$5:$A$100,"&lt;"&amp;Predictions!A427), "")</f>
        <v/>
      </c>
      <c r="F427" t="str">
        <f t="shared" si="75"/>
        <v/>
      </c>
      <c r="G427" t="str">
        <f>IFERROR(AVERAGEIFS(XPoint!$H$5:$H$100,XPoint!$A$5:$A$100,"&gt;="&amp;Predictions!A426, XPoint!$A$5:$A$100,"&lt;"&amp;Predictions!A427), "")</f>
        <v/>
      </c>
      <c r="H427" t="str">
        <f t="shared" si="76"/>
        <v/>
      </c>
      <c r="J427" s="8">
        <f t="shared" si="68"/>
        <v>10.424745794850132</v>
      </c>
      <c r="K427" t="str">
        <f t="shared" si="69"/>
        <v/>
      </c>
      <c r="M427" s="8">
        <f t="shared" si="70"/>
        <v>9.2643786050945067</v>
      </c>
      <c r="N427" t="str">
        <f t="shared" si="71"/>
        <v/>
      </c>
      <c r="P427" s="8">
        <f t="shared" si="77"/>
        <v>1.1712906401604675</v>
      </c>
      <c r="Q427" t="str">
        <f t="shared" si="78"/>
        <v/>
      </c>
    </row>
    <row r="428" spans="1:17">
      <c r="A428" s="1">
        <f t="shared" si="72"/>
        <v>41762</v>
      </c>
      <c r="B428">
        <f t="shared" si="73"/>
        <v>34.333333333333215</v>
      </c>
      <c r="C428">
        <f>IFERROR(AVERAGEIFS('Hard Drives'!$I$5:$I$355,'Hard Drives'!$A$5:$A$355,"&gt;="&amp;Predictions!A427,'Hard Drives'!$A$5:$A$355,"&lt;"&amp;Predictions!A428), "")</f>
        <v>10.429073029868164</v>
      </c>
      <c r="D428">
        <f t="shared" si="74"/>
        <v>7.508327287264084</v>
      </c>
      <c r="E428">
        <f>IFERROR(AVERAGEIFS(SSDs!$H$5:$H$100,SSDs!$A$5:$A$100,"&gt;="&amp;Predictions!A427, SSDs!$A$5:$A$100,"&lt;"&amp;Predictions!A428), "")</f>
        <v>9.22034132491485</v>
      </c>
      <c r="F428">
        <f t="shared" si="75"/>
        <v>1.4034045486532465</v>
      </c>
      <c r="G428" t="str">
        <f>IFERROR(AVERAGEIFS(XPoint!$H$5:$H$100,XPoint!$A$5:$A$100,"&gt;="&amp;Predictions!A427, XPoint!$A$5:$A$100,"&lt;"&amp;Predictions!A428), "")</f>
        <v/>
      </c>
      <c r="H428" t="str">
        <f t="shared" si="76"/>
        <v/>
      </c>
      <c r="J428" s="8">
        <f t="shared" si="68"/>
        <v>10.432031269186638</v>
      </c>
      <c r="K428">
        <f t="shared" si="69"/>
        <v>8.7511798653651791E-6</v>
      </c>
      <c r="M428" s="8">
        <f t="shared" si="70"/>
        <v>9.2773138344010864</v>
      </c>
      <c r="N428">
        <f t="shared" si="71"/>
        <v>3.245866837159289E-3</v>
      </c>
      <c r="P428" s="8">
        <f t="shared" si="77"/>
        <v>1.1820681777035134</v>
      </c>
      <c r="Q428" t="str">
        <f t="shared" si="78"/>
        <v/>
      </c>
    </row>
    <row r="429" spans="1:17">
      <c r="A429" s="1">
        <f t="shared" si="72"/>
        <v>41792.4375</v>
      </c>
      <c r="B429">
        <f t="shared" si="73"/>
        <v>34.416666666666551</v>
      </c>
      <c r="C429" t="str">
        <f>IFERROR(AVERAGEIFS('Hard Drives'!$I$5:$I$355,'Hard Drives'!$A$5:$A$355,"&gt;="&amp;Predictions!A428,'Hard Drives'!$A$5:$A$355,"&lt;"&amp;Predictions!A429), "")</f>
        <v/>
      </c>
      <c r="D429" t="str">
        <f t="shared" si="74"/>
        <v/>
      </c>
      <c r="E429" t="str">
        <f>IFERROR(AVERAGEIFS(SSDs!$H$5:$H$100,SSDs!$A$5:$A$100,"&gt;="&amp;Predictions!A428, SSDs!$A$5:$A$100,"&lt;"&amp;Predictions!A429), "")</f>
        <v/>
      </c>
      <c r="F429" t="str">
        <f t="shared" si="75"/>
        <v/>
      </c>
      <c r="G429" t="str">
        <f>IFERROR(AVERAGEIFS(XPoint!$H$5:$H$100,XPoint!$A$5:$A$100,"&gt;="&amp;Predictions!A428, XPoint!$A$5:$A$100,"&lt;"&amp;Predictions!A429), "")</f>
        <v/>
      </c>
      <c r="H429" t="str">
        <f t="shared" si="76"/>
        <v/>
      </c>
      <c r="J429" s="8">
        <f t="shared" si="68"/>
        <v>10.439244827892667</v>
      </c>
      <c r="K429" t="str">
        <f t="shared" si="69"/>
        <v/>
      </c>
      <c r="M429" s="8">
        <f t="shared" si="70"/>
        <v>9.2901533337802249</v>
      </c>
      <c r="N429" t="str">
        <f t="shared" si="71"/>
        <v/>
      </c>
      <c r="P429" s="8">
        <f t="shared" si="77"/>
        <v>1.1942104625562917</v>
      </c>
      <c r="Q429" t="str">
        <f t="shared" si="78"/>
        <v/>
      </c>
    </row>
    <row r="430" spans="1:17">
      <c r="A430" s="1">
        <f t="shared" si="72"/>
        <v>41822.875</v>
      </c>
      <c r="B430">
        <f t="shared" si="73"/>
        <v>34.499999999999886</v>
      </c>
      <c r="C430" t="str">
        <f>IFERROR(AVERAGEIFS('Hard Drives'!$I$5:$I$355,'Hard Drives'!$A$5:$A$355,"&gt;="&amp;Predictions!A429,'Hard Drives'!$A$5:$A$355,"&lt;"&amp;Predictions!A430), "")</f>
        <v/>
      </c>
      <c r="D430" t="str">
        <f t="shared" si="74"/>
        <v/>
      </c>
      <c r="E430" t="str">
        <f>IFERROR(AVERAGEIFS(SSDs!$H$5:$H$100,SSDs!$A$5:$A$100,"&gt;="&amp;Predictions!A429, SSDs!$A$5:$A$100,"&lt;"&amp;Predictions!A430), "")</f>
        <v/>
      </c>
      <c r="F430" t="str">
        <f t="shared" si="75"/>
        <v/>
      </c>
      <c r="G430" t="str">
        <f>IFERROR(AVERAGEIFS(XPoint!$H$5:$H$100,XPoint!$A$5:$A$100,"&gt;="&amp;Predictions!A429, XPoint!$A$5:$A$100,"&lt;"&amp;Predictions!A430), "")</f>
        <v/>
      </c>
      <c r="H430" t="str">
        <f t="shared" si="76"/>
        <v/>
      </c>
      <c r="J430" s="8">
        <f t="shared" si="68"/>
        <v>10.446387076302305</v>
      </c>
      <c r="K430" t="str">
        <f t="shared" si="69"/>
        <v/>
      </c>
      <c r="M430" s="8">
        <f t="shared" si="70"/>
        <v>9.3028974829954016</v>
      </c>
      <c r="N430" t="str">
        <f t="shared" si="71"/>
        <v/>
      </c>
      <c r="P430" s="8">
        <f t="shared" si="77"/>
        <v>1.2078903111169803</v>
      </c>
      <c r="Q430" t="str">
        <f t="shared" si="78"/>
        <v/>
      </c>
    </row>
    <row r="431" spans="1:17">
      <c r="A431" s="1">
        <f t="shared" si="72"/>
        <v>41853.3125</v>
      </c>
      <c r="B431">
        <f t="shared" si="73"/>
        <v>34.583333333333222</v>
      </c>
      <c r="C431" t="str">
        <f>IFERROR(AVERAGEIFS('Hard Drives'!$I$5:$I$355,'Hard Drives'!$A$5:$A$355,"&gt;="&amp;Predictions!A430,'Hard Drives'!$A$5:$A$355,"&lt;"&amp;Predictions!A431), "")</f>
        <v/>
      </c>
      <c r="D431" t="str">
        <f t="shared" si="74"/>
        <v/>
      </c>
      <c r="E431" t="str">
        <f>IFERROR(AVERAGEIFS(SSDs!$H$5:$H$100,SSDs!$A$5:$A$100,"&gt;="&amp;Predictions!A430, SSDs!$A$5:$A$100,"&lt;"&amp;Predictions!A431), "")</f>
        <v/>
      </c>
      <c r="F431" t="str">
        <f t="shared" si="75"/>
        <v/>
      </c>
      <c r="G431" t="str">
        <f>IFERROR(AVERAGEIFS(XPoint!$H$5:$H$100,XPoint!$A$5:$A$100,"&gt;="&amp;Predictions!A430, XPoint!$A$5:$A$100,"&lt;"&amp;Predictions!A431), "")</f>
        <v/>
      </c>
      <c r="H431" t="str">
        <f t="shared" si="76"/>
        <v/>
      </c>
      <c r="J431" s="8">
        <f t="shared" si="68"/>
        <v>10.453458616926774</v>
      </c>
      <c r="K431" t="str">
        <f t="shared" si="69"/>
        <v/>
      </c>
      <c r="M431" s="8">
        <f t="shared" si="70"/>
        <v>9.3155466665706061</v>
      </c>
      <c r="N431" t="str">
        <f t="shared" si="71"/>
        <v/>
      </c>
      <c r="P431" s="8">
        <f t="shared" si="77"/>
        <v>1.2233024233275223</v>
      </c>
      <c r="Q431" t="str">
        <f t="shared" si="78"/>
        <v/>
      </c>
    </row>
    <row r="432" spans="1:17">
      <c r="A432" s="1">
        <f t="shared" si="72"/>
        <v>41883.75</v>
      </c>
      <c r="B432">
        <f t="shared" si="73"/>
        <v>34.666666666666558</v>
      </c>
      <c r="C432" t="str">
        <f>IFERROR(AVERAGEIFS('Hard Drives'!$I$5:$I$355,'Hard Drives'!$A$5:$A$355,"&gt;="&amp;Predictions!A431,'Hard Drives'!$A$5:$A$355,"&lt;"&amp;Predictions!A432), "")</f>
        <v/>
      </c>
      <c r="D432" t="str">
        <f t="shared" si="74"/>
        <v/>
      </c>
      <c r="E432" t="str">
        <f>IFERROR(AVERAGEIFS(SSDs!$H$5:$H$100,SSDs!$A$5:$A$100,"&gt;="&amp;Predictions!A431, SSDs!$A$5:$A$100,"&lt;"&amp;Predictions!A432), "")</f>
        <v/>
      </c>
      <c r="F432" t="str">
        <f t="shared" si="75"/>
        <v/>
      </c>
      <c r="G432" t="str">
        <f>IFERROR(AVERAGEIFS(XPoint!$H$5:$H$100,XPoint!$A$5:$A$100,"&gt;="&amp;Predictions!A431, XPoint!$A$5:$A$100,"&lt;"&amp;Predictions!A432), "")</f>
        <v/>
      </c>
      <c r="H432" t="str">
        <f t="shared" si="76"/>
        <v/>
      </c>
      <c r="J432" s="8">
        <f t="shared" si="68"/>
        <v>10.460460049413388</v>
      </c>
      <c r="K432" t="str">
        <f t="shared" si="69"/>
        <v/>
      </c>
      <c r="M432" s="8">
        <f t="shared" si="70"/>
        <v>9.3281012736492457</v>
      </c>
      <c r="N432" t="str">
        <f t="shared" si="71"/>
        <v/>
      </c>
      <c r="P432" s="8">
        <f t="shared" si="77"/>
        <v>1.2406661537618575</v>
      </c>
      <c r="Q432" t="str">
        <f t="shared" si="78"/>
        <v/>
      </c>
    </row>
    <row r="433" spans="1:17">
      <c r="A433" s="1">
        <f t="shared" si="72"/>
        <v>41914.1875</v>
      </c>
      <c r="B433">
        <f t="shared" si="73"/>
        <v>34.749999999999893</v>
      </c>
      <c r="C433" t="str">
        <f>IFERROR(AVERAGEIFS('Hard Drives'!$I$5:$I$355,'Hard Drives'!$A$5:$A$355,"&gt;="&amp;Predictions!A432,'Hard Drives'!$A$5:$A$355,"&lt;"&amp;Predictions!A433), "")</f>
        <v/>
      </c>
      <c r="D433" t="str">
        <f t="shared" si="74"/>
        <v/>
      </c>
      <c r="E433" t="str">
        <f>IFERROR(AVERAGEIFS(SSDs!$H$5:$H$100,SSDs!$A$5:$A$100,"&gt;="&amp;Predictions!A432, SSDs!$A$5:$A$100,"&lt;"&amp;Predictions!A433), "")</f>
        <v/>
      </c>
      <c r="F433" t="str">
        <f t="shared" si="75"/>
        <v/>
      </c>
      <c r="G433" t="str">
        <f>IFERROR(AVERAGEIFS(XPoint!$H$5:$H$100,XPoint!$A$5:$A$100,"&gt;="&amp;Predictions!A432, XPoint!$A$5:$A$100,"&lt;"&amp;Predictions!A433), "")</f>
        <v/>
      </c>
      <c r="H433" t="str">
        <f t="shared" si="76"/>
        <v/>
      </c>
      <c r="J433" s="8">
        <f t="shared" si="68"/>
        <v>10.467391970506135</v>
      </c>
      <c r="K433" t="str">
        <f t="shared" si="69"/>
        <v/>
      </c>
      <c r="M433" s="8">
        <f t="shared" si="70"/>
        <v>9.340561697854552</v>
      </c>
      <c r="N433" t="str">
        <f t="shared" si="71"/>
        <v/>
      </c>
      <c r="P433" s="8">
        <f t="shared" si="77"/>
        <v>1.2602286336139077</v>
      </c>
      <c r="Q433" t="str">
        <f t="shared" si="78"/>
        <v/>
      </c>
    </row>
    <row r="434" spans="1:17">
      <c r="A434" s="1">
        <f t="shared" si="72"/>
        <v>41944.625</v>
      </c>
      <c r="B434">
        <f t="shared" si="73"/>
        <v>34.833333333333229</v>
      </c>
      <c r="C434" t="str">
        <f>IFERROR(AVERAGEIFS('Hard Drives'!$I$5:$I$355,'Hard Drives'!$A$5:$A$355,"&gt;="&amp;Predictions!A433,'Hard Drives'!$A$5:$A$355,"&lt;"&amp;Predictions!A434), "")</f>
        <v/>
      </c>
      <c r="D434" t="str">
        <f t="shared" si="74"/>
        <v/>
      </c>
      <c r="E434" t="str">
        <f>IFERROR(AVERAGEIFS(SSDs!$H$5:$H$100,SSDs!$A$5:$A$100,"&gt;="&amp;Predictions!A433, SSDs!$A$5:$A$100,"&lt;"&amp;Predictions!A434), "")</f>
        <v/>
      </c>
      <c r="F434" t="str">
        <f t="shared" si="75"/>
        <v/>
      </c>
      <c r="G434" t="str">
        <f>IFERROR(AVERAGEIFS(XPoint!$H$5:$H$100,XPoint!$A$5:$A$100,"&gt;="&amp;Predictions!A433, XPoint!$A$5:$A$100,"&lt;"&amp;Predictions!A434), "")</f>
        <v/>
      </c>
      <c r="H434" t="str">
        <f t="shared" si="76"/>
        <v/>
      </c>
      <c r="J434" s="8">
        <f t="shared" si="68"/>
        <v>10.474254974007838</v>
      </c>
      <c r="K434" t="str">
        <f t="shared" si="69"/>
        <v/>
      </c>
      <c r="M434" s="8">
        <f t="shared" si="70"/>
        <v>9.3529283371515604</v>
      </c>
      <c r="N434" t="str">
        <f t="shared" si="71"/>
        <v/>
      </c>
      <c r="P434" s="8">
        <f t="shared" si="77"/>
        <v>1.2822682880193415</v>
      </c>
      <c r="Q434" t="str">
        <f t="shared" si="78"/>
        <v/>
      </c>
    </row>
    <row r="435" spans="1:17">
      <c r="A435" s="1">
        <f t="shared" si="72"/>
        <v>41975.0625</v>
      </c>
      <c r="B435">
        <f t="shared" si="73"/>
        <v>34.916666666666565</v>
      </c>
      <c r="C435" t="str">
        <f>IFERROR(AVERAGEIFS('Hard Drives'!$I$5:$I$355,'Hard Drives'!$A$5:$A$355,"&gt;="&amp;Predictions!A434,'Hard Drives'!$A$5:$A$355,"&lt;"&amp;Predictions!A435), "")</f>
        <v/>
      </c>
      <c r="D435" t="str">
        <f t="shared" si="74"/>
        <v/>
      </c>
      <c r="E435" t="str">
        <f>IFERROR(AVERAGEIFS(SSDs!$H$5:$H$100,SSDs!$A$5:$A$100,"&gt;="&amp;Predictions!A434, SSDs!$A$5:$A$100,"&lt;"&amp;Predictions!A435), "")</f>
        <v/>
      </c>
      <c r="F435" t="str">
        <f t="shared" si="75"/>
        <v/>
      </c>
      <c r="G435" t="str">
        <f>IFERROR(AVERAGEIFS(XPoint!$H$5:$H$100,XPoint!$A$5:$A$100,"&gt;="&amp;Predictions!A434, XPoint!$A$5:$A$100,"&lt;"&amp;Predictions!A435), "")</f>
        <v/>
      </c>
      <c r="H435" t="str">
        <f t="shared" si="76"/>
        <v/>
      </c>
      <c r="J435" s="8">
        <f t="shared" si="68"/>
        <v>10.481049650743895</v>
      </c>
      <c r="K435" t="str">
        <f t="shared" si="69"/>
        <v/>
      </c>
      <c r="M435" s="8">
        <f t="shared" si="70"/>
        <v>9.3652015937106405</v>
      </c>
      <c r="N435" t="str">
        <f t="shared" si="71"/>
        <v/>
      </c>
      <c r="P435" s="8">
        <f t="shared" si="77"/>
        <v>1.3070987987717915</v>
      </c>
      <c r="Q435" t="str">
        <f t="shared" si="78"/>
        <v/>
      </c>
    </row>
    <row r="436" spans="1:17">
      <c r="A436" s="1">
        <f t="shared" si="72"/>
        <v>42005.5</v>
      </c>
      <c r="B436">
        <f t="shared" si="73"/>
        <v>34.999999999999901</v>
      </c>
      <c r="C436" t="str">
        <f>IFERROR(AVERAGEIFS('Hard Drives'!$I$5:$I$355,'Hard Drives'!$A$5:$A$355,"&gt;="&amp;Predictions!A435,'Hard Drives'!$A$5:$A$355,"&lt;"&amp;Predictions!A436), "")</f>
        <v/>
      </c>
      <c r="D436" t="str">
        <f t="shared" si="74"/>
        <v/>
      </c>
      <c r="E436" t="str">
        <f>IFERROR(AVERAGEIFS(SSDs!$H$5:$H$100,SSDs!$A$5:$A$100,"&gt;="&amp;Predictions!A435, SSDs!$A$5:$A$100,"&lt;"&amp;Predictions!A436), "")</f>
        <v/>
      </c>
      <c r="F436" t="str">
        <f t="shared" si="75"/>
        <v/>
      </c>
      <c r="G436" t="str">
        <f>IFERROR(AVERAGEIFS(XPoint!$H$5:$H$100,XPoint!$A$5:$A$100,"&gt;="&amp;Predictions!A435, XPoint!$A$5:$A$100,"&lt;"&amp;Predictions!A436), "")</f>
        <v/>
      </c>
      <c r="H436" t="str">
        <f t="shared" si="76"/>
        <v/>
      </c>
      <c r="J436" s="8">
        <f t="shared" si="68"/>
        <v>10.487776588527492</v>
      </c>
      <c r="K436" t="str">
        <f t="shared" si="69"/>
        <v/>
      </c>
      <c r="M436" s="8">
        <f t="shared" si="70"/>
        <v>9.377381873772638</v>
      </c>
      <c r="N436" t="str">
        <f t="shared" si="71"/>
        <v/>
      </c>
      <c r="P436" s="8">
        <f t="shared" si="77"/>
        <v>1.3350735688333142</v>
      </c>
      <c r="Q436" t="str">
        <f t="shared" si="78"/>
        <v/>
      </c>
    </row>
    <row r="437" spans="1:17">
      <c r="A437" s="1">
        <f t="shared" si="72"/>
        <v>42035.9375</v>
      </c>
      <c r="B437">
        <f t="shared" si="73"/>
        <v>35.083333333333236</v>
      </c>
      <c r="C437" t="str">
        <f>IFERROR(AVERAGEIFS('Hard Drives'!$I$5:$I$355,'Hard Drives'!$A$5:$A$355,"&gt;="&amp;Predictions!A436,'Hard Drives'!$A$5:$A$355,"&lt;"&amp;Predictions!A437), "")</f>
        <v/>
      </c>
      <c r="D437" t="str">
        <f t="shared" si="74"/>
        <v/>
      </c>
      <c r="E437" t="str">
        <f>IFERROR(AVERAGEIFS(SSDs!$H$5:$H$100,SSDs!$A$5:$A$100,"&gt;="&amp;Predictions!A436, SSDs!$A$5:$A$100,"&lt;"&amp;Predictions!A437), "")</f>
        <v/>
      </c>
      <c r="F437" t="str">
        <f t="shared" si="75"/>
        <v/>
      </c>
      <c r="G437" t="str">
        <f>IFERROR(AVERAGEIFS(XPoint!$H$5:$H$100,XPoint!$A$5:$A$100,"&gt;="&amp;Predictions!A436, XPoint!$A$5:$A$100,"&lt;"&amp;Predictions!A437), "")</f>
        <v/>
      </c>
      <c r="H437" t="str">
        <f t="shared" si="76"/>
        <v/>
      </c>
      <c r="J437" s="8">
        <f t="shared" si="68"/>
        <v>10.494436372126387</v>
      </c>
      <c r="K437" t="str">
        <f t="shared" si="69"/>
        <v/>
      </c>
      <c r="M437" s="8">
        <f t="shared" si="70"/>
        <v>9.3894695875155563</v>
      </c>
      <c r="N437" t="str">
        <f t="shared" si="71"/>
        <v/>
      </c>
      <c r="P437" s="8">
        <f t="shared" si="77"/>
        <v>1.3665907521807215</v>
      </c>
      <c r="Q437" t="str">
        <f t="shared" si="78"/>
        <v/>
      </c>
    </row>
    <row r="438" spans="1:17">
      <c r="A438" s="1">
        <f t="shared" si="72"/>
        <v>42066.375</v>
      </c>
      <c r="B438">
        <f t="shared" si="73"/>
        <v>35.166666666666572</v>
      </c>
      <c r="C438" t="str">
        <f>IFERROR(AVERAGEIFS('Hard Drives'!$I$5:$I$355,'Hard Drives'!$A$5:$A$355,"&gt;="&amp;Predictions!A437,'Hard Drives'!$A$5:$A$355,"&lt;"&amp;Predictions!A438), "")</f>
        <v/>
      </c>
      <c r="D438" t="str">
        <f t="shared" si="74"/>
        <v/>
      </c>
      <c r="E438" t="str">
        <f>IFERROR(AVERAGEIFS(SSDs!$H$5:$H$100,SSDs!$A$5:$A$100,"&gt;="&amp;Predictions!A437, SSDs!$A$5:$A$100,"&lt;"&amp;Predictions!A438), "")</f>
        <v/>
      </c>
      <c r="F438" t="str">
        <f t="shared" si="75"/>
        <v/>
      </c>
      <c r="G438" t="str">
        <f>IFERROR(AVERAGEIFS(XPoint!$H$5:$H$100,XPoint!$A$5:$A$100,"&gt;="&amp;Predictions!A437, XPoint!$A$5:$A$100,"&lt;"&amp;Predictions!A438), "")</f>
        <v/>
      </c>
      <c r="H438" t="str">
        <f t="shared" si="76"/>
        <v/>
      </c>
      <c r="J438" s="8">
        <f t="shared" si="68"/>
        <v>10.50102958323108</v>
      </c>
      <c r="K438" t="str">
        <f t="shared" si="69"/>
        <v/>
      </c>
      <c r="M438" s="8">
        <f t="shared" si="70"/>
        <v>9.4014651489228989</v>
      </c>
      <c r="N438" t="str">
        <f t="shared" si="71"/>
        <v/>
      </c>
      <c r="P438" s="8">
        <f t="shared" si="77"/>
        <v>1.4020989205756149</v>
      </c>
      <c r="Q438" t="str">
        <f t="shared" si="78"/>
        <v/>
      </c>
    </row>
    <row r="439" spans="1:17">
      <c r="A439" s="1">
        <f t="shared" si="72"/>
        <v>42096.8125</v>
      </c>
      <c r="B439">
        <f t="shared" si="73"/>
        <v>35.249999999999908</v>
      </c>
      <c r="C439" t="str">
        <f>IFERROR(AVERAGEIFS('Hard Drives'!$I$5:$I$355,'Hard Drives'!$A$5:$A$355,"&gt;="&amp;Predictions!A438,'Hard Drives'!$A$5:$A$355,"&lt;"&amp;Predictions!A439), "")</f>
        <v/>
      </c>
      <c r="D439" t="str">
        <f t="shared" si="74"/>
        <v/>
      </c>
      <c r="E439" t="str">
        <f>IFERROR(AVERAGEIFS(SSDs!$H$5:$H$100,SSDs!$A$5:$A$100,"&gt;="&amp;Predictions!A438, SSDs!$A$5:$A$100,"&lt;"&amp;Predictions!A439), "")</f>
        <v/>
      </c>
      <c r="F439" t="str">
        <f t="shared" si="75"/>
        <v/>
      </c>
      <c r="G439" t="str">
        <f>IFERROR(AVERAGEIFS(XPoint!$H$5:$H$100,XPoint!$A$5:$A$100,"&gt;="&amp;Predictions!A438, XPoint!$A$5:$A$100,"&lt;"&amp;Predictions!A439), "")</f>
        <v/>
      </c>
      <c r="H439" t="str">
        <f t="shared" si="76"/>
        <v/>
      </c>
      <c r="J439" s="8">
        <f t="shared" si="68"/>
        <v>10.507556800424485</v>
      </c>
      <c r="K439" t="str">
        <f t="shared" si="69"/>
        <v/>
      </c>
      <c r="M439" s="8">
        <f t="shared" si="70"/>
        <v>9.4133689756535723</v>
      </c>
      <c r="N439" t="str">
        <f t="shared" si="71"/>
        <v/>
      </c>
      <c r="P439" s="8">
        <f t="shared" si="77"/>
        <v>1.4421034479110193</v>
      </c>
      <c r="Q439" t="str">
        <f t="shared" si="78"/>
        <v/>
      </c>
    </row>
    <row r="440" spans="1:17">
      <c r="A440" s="1">
        <f t="shared" si="72"/>
        <v>42127.25</v>
      </c>
      <c r="B440">
        <f t="shared" si="73"/>
        <v>35.333333333333243</v>
      </c>
      <c r="C440" t="str">
        <f>IFERROR(AVERAGEIFS('Hard Drives'!$I$5:$I$355,'Hard Drives'!$A$5:$A$355,"&gt;="&amp;Predictions!A439,'Hard Drives'!$A$5:$A$355,"&lt;"&amp;Predictions!A440), "")</f>
        <v/>
      </c>
      <c r="D440" t="str">
        <f t="shared" si="74"/>
        <v/>
      </c>
      <c r="E440" t="str">
        <f>IFERROR(AVERAGEIFS(SSDs!$H$5:$H$100,SSDs!$A$5:$A$100,"&gt;="&amp;Predictions!A439, SSDs!$A$5:$A$100,"&lt;"&amp;Predictions!A440), "")</f>
        <v/>
      </c>
      <c r="F440" t="str">
        <f t="shared" si="75"/>
        <v/>
      </c>
      <c r="G440" t="str">
        <f>IFERROR(AVERAGEIFS(XPoint!$H$5:$H$100,XPoint!$A$5:$A$100,"&gt;="&amp;Predictions!A439, XPoint!$A$5:$A$100,"&lt;"&amp;Predictions!A440), "")</f>
        <v/>
      </c>
      <c r="H440" t="str">
        <f t="shared" si="76"/>
        <v/>
      </c>
      <c r="J440" s="8">
        <f t="shared" si="68"/>
        <v>10.514018599152967</v>
      </c>
      <c r="K440" t="str">
        <f t="shared" si="69"/>
        <v/>
      </c>
      <c r="M440" s="8">
        <f t="shared" si="70"/>
        <v>9.4251814889134096</v>
      </c>
      <c r="N440" t="str">
        <f t="shared" si="71"/>
        <v/>
      </c>
      <c r="P440" s="8">
        <f t="shared" si="77"/>
        <v>1.4871737030004568</v>
      </c>
      <c r="Q440" t="str">
        <f t="shared" si="78"/>
        <v/>
      </c>
    </row>
    <row r="441" spans="1:17">
      <c r="A441" s="1">
        <f t="shared" si="72"/>
        <v>42157.6875</v>
      </c>
      <c r="B441">
        <f t="shared" si="73"/>
        <v>35.416666666666579</v>
      </c>
      <c r="C441">
        <f>IFERROR(AVERAGEIFS('Hard Drives'!$I$5:$I$355,'Hard Drives'!$A$5:$A$355,"&gt;="&amp;Predictions!A440,'Hard Drives'!$A$5:$A$355,"&lt;"&amp;Predictions!A441), "")</f>
        <v>10.549065304266286</v>
      </c>
      <c r="D441">
        <f t="shared" si="74"/>
        <v>8.1803149460560451</v>
      </c>
      <c r="E441">
        <f>IFERROR(AVERAGEIFS(SSDs!$H$5:$H$100,SSDs!$A$5:$A$100,"&gt;="&amp;Predictions!A440, SSDs!$A$5:$A$100,"&lt;"&amp;Predictions!A441), "")</f>
        <v>9.4013643342774973</v>
      </c>
      <c r="F441">
        <f t="shared" si="75"/>
        <v>1.8650730586328887</v>
      </c>
      <c r="G441" t="str">
        <f>IFERROR(AVERAGEIFS(XPoint!$H$5:$H$100,XPoint!$A$5:$A$100,"&gt;="&amp;Predictions!A440, XPoint!$A$5:$A$100,"&lt;"&amp;Predictions!A441), "")</f>
        <v/>
      </c>
      <c r="H441" t="str">
        <f t="shared" si="76"/>
        <v/>
      </c>
      <c r="J441" s="8">
        <f t="shared" si="68"/>
        <v>10.520415551698775</v>
      </c>
      <c r="K441">
        <f t="shared" si="69"/>
        <v>8.208083221795592E-4</v>
      </c>
      <c r="M441" s="8">
        <f t="shared" si="70"/>
        <v>9.4369031133283485</v>
      </c>
      <c r="N441">
        <f t="shared" si="71"/>
        <v>1.2630048164252224E-3</v>
      </c>
      <c r="P441" s="8">
        <f t="shared" si="77"/>
        <v>1.5379511531813823</v>
      </c>
      <c r="Q441" t="str">
        <f t="shared" si="78"/>
        <v/>
      </c>
    </row>
    <row r="442" spans="1:17">
      <c r="A442" s="1">
        <f t="shared" si="72"/>
        <v>42188.125</v>
      </c>
      <c r="B442">
        <f t="shared" si="73"/>
        <v>35.499999999999915</v>
      </c>
      <c r="C442" t="str">
        <f>IFERROR(AVERAGEIFS('Hard Drives'!$I$5:$I$355,'Hard Drives'!$A$5:$A$355,"&gt;="&amp;Predictions!A441,'Hard Drives'!$A$5:$A$355,"&lt;"&amp;Predictions!A442), "")</f>
        <v/>
      </c>
      <c r="D442" t="str">
        <f t="shared" si="74"/>
        <v/>
      </c>
      <c r="E442" t="str">
        <f>IFERROR(AVERAGEIFS(SSDs!$H$5:$H$100,SSDs!$A$5:$A$100,"&gt;="&amp;Predictions!A441, SSDs!$A$5:$A$100,"&lt;"&amp;Predictions!A442), "")</f>
        <v/>
      </c>
      <c r="F442" t="str">
        <f t="shared" si="75"/>
        <v/>
      </c>
      <c r="G442" t="str">
        <f>IFERROR(AVERAGEIFS(XPoint!$H$5:$H$100,XPoint!$A$5:$A$100,"&gt;="&amp;Predictions!A441, XPoint!$A$5:$A$100,"&lt;"&amp;Predictions!A442), "")</f>
        <v/>
      </c>
      <c r="H442" t="str">
        <f t="shared" si="76"/>
        <v/>
      </c>
      <c r="J442" s="8">
        <f t="shared" si="68"/>
        <v>10.526748227153831</v>
      </c>
      <c r="K442" t="str">
        <f t="shared" si="69"/>
        <v/>
      </c>
      <c r="M442" s="8">
        <f t="shared" si="70"/>
        <v>9.4485342768191956</v>
      </c>
      <c r="N442" t="str">
        <f t="shared" si="71"/>
        <v/>
      </c>
      <c r="P442" s="8">
        <f t="shared" si="77"/>
        <v>1.5951584940677233</v>
      </c>
      <c r="Q442" t="str">
        <f t="shared" si="78"/>
        <v/>
      </c>
    </row>
    <row r="443" spans="1:17">
      <c r="A443" s="1">
        <f t="shared" si="72"/>
        <v>42218.5625</v>
      </c>
      <c r="B443">
        <f t="shared" si="73"/>
        <v>35.58333333333325</v>
      </c>
      <c r="C443" t="str">
        <f>IFERROR(AVERAGEIFS('Hard Drives'!$I$5:$I$355,'Hard Drives'!$A$5:$A$355,"&gt;="&amp;Predictions!A442,'Hard Drives'!$A$5:$A$355,"&lt;"&amp;Predictions!A443), "")</f>
        <v/>
      </c>
      <c r="D443" t="str">
        <f t="shared" si="74"/>
        <v/>
      </c>
      <c r="E443" t="str">
        <f>IFERROR(AVERAGEIFS(SSDs!$H$5:$H$100,SSDs!$A$5:$A$100,"&gt;="&amp;Predictions!A442, SSDs!$A$5:$A$100,"&lt;"&amp;Predictions!A443), "")</f>
        <v/>
      </c>
      <c r="F443" t="str">
        <f t="shared" si="75"/>
        <v/>
      </c>
      <c r="G443" t="str">
        <f>IFERROR(AVERAGEIFS(XPoint!$H$5:$H$100,XPoint!$A$5:$A$100,"&gt;="&amp;Predictions!A442, XPoint!$A$5:$A$100,"&lt;"&amp;Predictions!A443), "")</f>
        <v/>
      </c>
      <c r="H443" t="str">
        <f t="shared" si="76"/>
        <v/>
      </c>
      <c r="J443" s="8">
        <f t="shared" si="68"/>
        <v>10.533017191394826</v>
      </c>
      <c r="K443" t="str">
        <f t="shared" si="69"/>
        <v/>
      </c>
      <c r="M443" s="8">
        <f t="shared" si="70"/>
        <v>9.4600754104780513</v>
      </c>
      <c r="N443" t="str">
        <f t="shared" si="71"/>
        <v/>
      </c>
      <c r="P443" s="8">
        <f t="shared" si="77"/>
        <v>1.6596099353897209</v>
      </c>
      <c r="Q443" t="str">
        <f t="shared" si="78"/>
        <v/>
      </c>
    </row>
    <row r="444" spans="1:17">
      <c r="A444" s="1">
        <f t="shared" si="72"/>
        <v>42249</v>
      </c>
      <c r="B444">
        <f t="shared" si="73"/>
        <v>35.666666666666586</v>
      </c>
      <c r="C444" t="str">
        <f>IFERROR(AVERAGEIFS('Hard Drives'!$I$5:$I$355,'Hard Drives'!$A$5:$A$355,"&gt;="&amp;Predictions!A443,'Hard Drives'!$A$5:$A$355,"&lt;"&amp;Predictions!A444), "")</f>
        <v/>
      </c>
      <c r="D444" t="str">
        <f t="shared" si="74"/>
        <v/>
      </c>
      <c r="E444" t="str">
        <f>IFERROR(AVERAGEIFS(SSDs!$H$5:$H$100,SSDs!$A$5:$A$100,"&gt;="&amp;Predictions!A443, SSDs!$A$5:$A$100,"&lt;"&amp;Predictions!A444), "")</f>
        <v/>
      </c>
      <c r="F444" t="str">
        <f t="shared" si="75"/>
        <v/>
      </c>
      <c r="G444" t="str">
        <f>IFERROR(AVERAGEIFS(XPoint!$H$5:$H$100,XPoint!$A$5:$A$100,"&gt;="&amp;Predictions!A443, XPoint!$A$5:$A$100,"&lt;"&amp;Predictions!A444), "")</f>
        <v/>
      </c>
      <c r="H444" t="str">
        <f t="shared" si="76"/>
        <v/>
      </c>
      <c r="J444" s="8">
        <f t="shared" si="68"/>
        <v>10.539223007059626</v>
      </c>
      <c r="K444" t="str">
        <f t="shared" si="69"/>
        <v/>
      </c>
      <c r="M444" s="8">
        <f t="shared" si="70"/>
        <v>9.4715269484463622</v>
      </c>
      <c r="N444" t="str">
        <f t="shared" si="71"/>
        <v/>
      </c>
      <c r="P444" s="8">
        <f t="shared" si="77"/>
        <v>1.7322227893094153</v>
      </c>
      <c r="Q444" t="str">
        <f t="shared" si="78"/>
        <v/>
      </c>
    </row>
    <row r="445" spans="1:17">
      <c r="A445" s="1">
        <f t="shared" si="72"/>
        <v>42279.4375</v>
      </c>
      <c r="B445">
        <f t="shared" si="73"/>
        <v>35.749999999999922</v>
      </c>
      <c r="C445" t="str">
        <f>IFERROR(AVERAGEIFS('Hard Drives'!$I$5:$I$355,'Hard Drives'!$A$5:$A$355,"&gt;="&amp;Predictions!A444,'Hard Drives'!$A$5:$A$355,"&lt;"&amp;Predictions!A445), "")</f>
        <v/>
      </c>
      <c r="D445" t="str">
        <f t="shared" si="74"/>
        <v/>
      </c>
      <c r="E445" t="str">
        <f>IFERROR(AVERAGEIFS(SSDs!$H$5:$H$100,SSDs!$A$5:$A$100,"&gt;="&amp;Predictions!A444, SSDs!$A$5:$A$100,"&lt;"&amp;Predictions!A445), "")</f>
        <v/>
      </c>
      <c r="F445" t="str">
        <f t="shared" si="75"/>
        <v/>
      </c>
      <c r="G445" t="str">
        <f>IFERROR(AVERAGEIFS(XPoint!$H$5:$H$100,XPoint!$A$5:$A$100,"&gt;="&amp;Predictions!A444, XPoint!$A$5:$A$100,"&lt;"&amp;Predictions!A445), "")</f>
        <v/>
      </c>
      <c r="H445" t="str">
        <f t="shared" si="76"/>
        <v/>
      </c>
      <c r="J445" s="8">
        <f t="shared" si="68"/>
        <v>10.545366233524911</v>
      </c>
      <c r="K445" t="str">
        <f t="shared" si="69"/>
        <v/>
      </c>
      <c r="M445" s="8">
        <f t="shared" si="70"/>
        <v>9.4828893277946218</v>
      </c>
      <c r="N445" t="str">
        <f t="shared" si="71"/>
        <v/>
      </c>
      <c r="P445" s="8">
        <f t="shared" si="77"/>
        <v>1.8140305261260139</v>
      </c>
      <c r="Q445" t="str">
        <f t="shared" si="78"/>
        <v/>
      </c>
    </row>
    <row r="446" spans="1:17">
      <c r="A446" s="1">
        <f t="shared" si="72"/>
        <v>42309.875</v>
      </c>
      <c r="B446">
        <f t="shared" si="73"/>
        <v>35.833333333333258</v>
      </c>
      <c r="C446" t="str">
        <f>IFERROR(AVERAGEIFS('Hard Drives'!$I$5:$I$355,'Hard Drives'!$A$5:$A$355,"&gt;="&amp;Predictions!A445,'Hard Drives'!$A$5:$A$355,"&lt;"&amp;Predictions!A446), "")</f>
        <v/>
      </c>
      <c r="D446" t="str">
        <f t="shared" si="74"/>
        <v/>
      </c>
      <c r="E446" t="str">
        <f>IFERROR(AVERAGEIFS(SSDs!$H$5:$H$100,SSDs!$A$5:$A$100,"&gt;="&amp;Predictions!A445, SSDs!$A$5:$A$100,"&lt;"&amp;Predictions!A446), "")</f>
        <v/>
      </c>
      <c r="F446" t="str">
        <f t="shared" si="75"/>
        <v/>
      </c>
      <c r="G446" t="str">
        <f>IFERROR(AVERAGEIFS(XPoint!$H$5:$H$100,XPoint!$A$5:$A$100,"&gt;="&amp;Predictions!A445, XPoint!$A$5:$A$100,"&lt;"&amp;Predictions!A446), "")</f>
        <v/>
      </c>
      <c r="H446" t="str">
        <f t="shared" si="76"/>
        <v/>
      </c>
      <c r="J446" s="8">
        <f t="shared" si="68"/>
        <v>10.551447426885126</v>
      </c>
      <c r="K446" t="str">
        <f t="shared" si="69"/>
        <v/>
      </c>
      <c r="M446" s="8">
        <f t="shared" si="70"/>
        <v>9.4941629884036836</v>
      </c>
      <c r="N446" t="str">
        <f t="shared" si="71"/>
        <v/>
      </c>
      <c r="P446" s="8">
        <f t="shared" si="77"/>
        <v>1.9061974831352728</v>
      </c>
      <c r="Q446" t="str">
        <f t="shared" si="78"/>
        <v/>
      </c>
    </row>
    <row r="447" spans="1:17">
      <c r="A447" s="1">
        <f t="shared" si="72"/>
        <v>42340.3125</v>
      </c>
      <c r="B447">
        <f t="shared" si="73"/>
        <v>35.916666666666593</v>
      </c>
      <c r="C447" t="str">
        <f>IFERROR(AVERAGEIFS('Hard Drives'!$I$5:$I$355,'Hard Drives'!$A$5:$A$355,"&gt;="&amp;Predictions!A446,'Hard Drives'!$A$5:$A$355,"&lt;"&amp;Predictions!A447), "")</f>
        <v/>
      </c>
      <c r="D447" t="str">
        <f t="shared" si="74"/>
        <v/>
      </c>
      <c r="E447" t="str">
        <f>IFERROR(AVERAGEIFS(SSDs!$H$5:$H$100,SSDs!$A$5:$A$100,"&gt;="&amp;Predictions!A446, SSDs!$A$5:$A$100,"&lt;"&amp;Predictions!A447), "")</f>
        <v/>
      </c>
      <c r="F447" t="str">
        <f t="shared" si="75"/>
        <v/>
      </c>
      <c r="G447" t="str">
        <f>IFERROR(AVERAGEIFS(XPoint!$H$5:$H$100,XPoint!$A$5:$A$100,"&gt;="&amp;Predictions!A446, XPoint!$A$5:$A$100,"&lt;"&amp;Predictions!A447), "")</f>
        <v/>
      </c>
      <c r="H447" t="str">
        <f t="shared" si="76"/>
        <v/>
      </c>
      <c r="J447" s="8">
        <f t="shared" si="68"/>
        <v>10.557467139932555</v>
      </c>
      <c r="K447" t="str">
        <f t="shared" si="69"/>
        <v/>
      </c>
      <c r="M447" s="8">
        <f t="shared" si="70"/>
        <v>9.505348372847779</v>
      </c>
      <c r="N447" t="str">
        <f t="shared" si="71"/>
        <v/>
      </c>
      <c r="P447" s="8">
        <f t="shared" si="77"/>
        <v>2.0100354358322647</v>
      </c>
      <c r="Q447" t="str">
        <f t="shared" si="78"/>
        <v/>
      </c>
    </row>
    <row r="448" spans="1:17">
      <c r="A448" s="1">
        <f t="shared" si="72"/>
        <v>42370.75</v>
      </c>
      <c r="B448">
        <f t="shared" si="73"/>
        <v>35.999999999999929</v>
      </c>
      <c r="C448" t="str">
        <f>IFERROR(AVERAGEIFS('Hard Drives'!$I$5:$I$355,'Hard Drives'!$A$5:$A$355,"&gt;="&amp;Predictions!A447,'Hard Drives'!$A$5:$A$355,"&lt;"&amp;Predictions!A448), "")</f>
        <v/>
      </c>
      <c r="D448" t="str">
        <f t="shared" si="74"/>
        <v/>
      </c>
      <c r="E448" t="str">
        <f>IFERROR(AVERAGEIFS(SSDs!$H$5:$H$100,SSDs!$A$5:$A$100,"&gt;="&amp;Predictions!A447, SSDs!$A$5:$A$100,"&lt;"&amp;Predictions!A448), "")</f>
        <v/>
      </c>
      <c r="F448" t="str">
        <f t="shared" si="75"/>
        <v/>
      </c>
      <c r="G448" t="str">
        <f>IFERROR(AVERAGEIFS(XPoint!$H$5:$H$100,XPoint!$A$5:$A$100,"&gt;="&amp;Predictions!A447, XPoint!$A$5:$A$100,"&lt;"&amp;Predictions!A448), "")</f>
        <v/>
      </c>
      <c r="H448" t="str">
        <f t="shared" si="76"/>
        <v/>
      </c>
      <c r="J448" s="8">
        <f t="shared" si="68"/>
        <v>10.563425922138656</v>
      </c>
      <c r="K448" t="str">
        <f t="shared" si="69"/>
        <v/>
      </c>
      <c r="M448" s="8">
        <f t="shared" si="70"/>
        <v>9.5164459262791077</v>
      </c>
      <c r="N448" t="str">
        <f t="shared" si="71"/>
        <v/>
      </c>
      <c r="P448" s="8">
        <f t="shared" si="77"/>
        <v>2.1270222668460672</v>
      </c>
      <c r="Q448" t="str">
        <f t="shared" si="78"/>
        <v/>
      </c>
    </row>
    <row r="449" spans="1:17">
      <c r="A449" s="1">
        <f t="shared" si="72"/>
        <v>42401.1875</v>
      </c>
      <c r="B449">
        <f t="shared" si="73"/>
        <v>36.083333333333265</v>
      </c>
      <c r="C449" t="str">
        <f>IFERROR(AVERAGEIFS('Hard Drives'!$I$5:$I$355,'Hard Drives'!$A$5:$A$355,"&gt;="&amp;Predictions!A448,'Hard Drives'!$A$5:$A$355,"&lt;"&amp;Predictions!A449), "")</f>
        <v/>
      </c>
      <c r="D449" t="str">
        <f t="shared" si="74"/>
        <v/>
      </c>
      <c r="E449" t="str">
        <f>IFERROR(AVERAGEIFS(SSDs!$H$5:$H$100,SSDs!$A$5:$A$100,"&gt;="&amp;Predictions!A448, SSDs!$A$5:$A$100,"&lt;"&amp;Predictions!A449), "")</f>
        <v/>
      </c>
      <c r="F449" t="str">
        <f t="shared" si="75"/>
        <v/>
      </c>
      <c r="G449" t="str">
        <f>IFERROR(AVERAGEIFS(XPoint!$H$5:$H$100,XPoint!$A$5:$A$100,"&gt;="&amp;Predictions!A448, XPoint!$A$5:$A$100,"&lt;"&amp;Predictions!A449), "")</f>
        <v/>
      </c>
      <c r="H449" t="str">
        <f t="shared" si="76"/>
        <v/>
      </c>
      <c r="J449" s="8">
        <f t="shared" si="68"/>
        <v>10.5693243196365</v>
      </c>
      <c r="K449" t="str">
        <f t="shared" si="69"/>
        <v/>
      </c>
      <c r="M449" s="8">
        <f t="shared" si="70"/>
        <v>9.5274560963141379</v>
      </c>
      <c r="N449" t="str">
        <f t="shared" si="71"/>
        <v/>
      </c>
      <c r="P449" s="8">
        <f t="shared" si="77"/>
        <v>2.2588229969410332</v>
      </c>
      <c r="Q449" t="str">
        <f t="shared" si="78"/>
        <v/>
      </c>
    </row>
    <row r="450" spans="1:17">
      <c r="A450" s="1">
        <f t="shared" si="72"/>
        <v>42431.625</v>
      </c>
      <c r="B450">
        <f t="shared" si="73"/>
        <v>36.1666666666666</v>
      </c>
      <c r="C450" t="str">
        <f>IFERROR(AVERAGEIFS('Hard Drives'!$I$5:$I$355,'Hard Drives'!$A$5:$A$355,"&gt;="&amp;Predictions!A449,'Hard Drives'!$A$5:$A$355,"&lt;"&amp;Predictions!A450), "")</f>
        <v/>
      </c>
      <c r="D450" t="str">
        <f t="shared" si="74"/>
        <v/>
      </c>
      <c r="E450" t="str">
        <f>IFERROR(AVERAGEIFS(SSDs!$H$5:$H$100,SSDs!$A$5:$A$100,"&gt;="&amp;Predictions!A449, SSDs!$A$5:$A$100,"&lt;"&amp;Predictions!A450), "")</f>
        <v/>
      </c>
      <c r="F450" t="str">
        <f t="shared" si="75"/>
        <v/>
      </c>
      <c r="G450" t="str">
        <f>IFERROR(AVERAGEIFS(XPoint!$H$5:$H$100,XPoint!$A$5:$A$100,"&gt;="&amp;Predictions!A449, XPoint!$A$5:$A$100,"&lt;"&amp;Predictions!A450), "")</f>
        <v/>
      </c>
      <c r="H450" t="str">
        <f t="shared" si="76"/>
        <v/>
      </c>
      <c r="J450" s="8">
        <f t="shared" si="68"/>
        <v>10.575162875204406</v>
      </c>
      <c r="K450" t="str">
        <f t="shared" si="69"/>
        <v/>
      </c>
      <c r="M450" s="8">
        <f t="shared" si="70"/>
        <v>9.5383793329215028</v>
      </c>
      <c r="N450" t="str">
        <f t="shared" si="71"/>
        <v/>
      </c>
      <c r="P450" s="8">
        <f t="shared" si="77"/>
        <v>2.4073134733383372</v>
      </c>
      <c r="Q450" t="str">
        <f t="shared" si="78"/>
        <v/>
      </c>
    </row>
    <row r="451" spans="1:17">
      <c r="A451" s="1">
        <f t="shared" si="72"/>
        <v>42462.0625</v>
      </c>
      <c r="B451">
        <f t="shared" si="73"/>
        <v>36.249999999999936</v>
      </c>
      <c r="C451" t="str">
        <f>IFERROR(AVERAGEIFS('Hard Drives'!$I$5:$I$355,'Hard Drives'!$A$5:$A$355,"&gt;="&amp;Predictions!A450,'Hard Drives'!$A$5:$A$355,"&lt;"&amp;Predictions!A451), "")</f>
        <v/>
      </c>
      <c r="D451" t="str">
        <f t="shared" si="74"/>
        <v/>
      </c>
      <c r="E451" t="str">
        <f>IFERROR(AVERAGEIFS(SSDs!$H$5:$H$100,SSDs!$A$5:$A$100,"&gt;="&amp;Predictions!A450, SSDs!$A$5:$A$100,"&lt;"&amp;Predictions!A451), "")</f>
        <v/>
      </c>
      <c r="F451" t="str">
        <f t="shared" si="75"/>
        <v/>
      </c>
      <c r="G451" t="str">
        <f>IFERROR(AVERAGEIFS(XPoint!$H$5:$H$100,XPoint!$A$5:$A$100,"&gt;="&amp;Predictions!A450, XPoint!$A$5:$A$100,"&lt;"&amp;Predictions!A451), "")</f>
        <v/>
      </c>
      <c r="H451" t="str">
        <f t="shared" si="76"/>
        <v/>
      </c>
      <c r="J451" s="8">
        <f t="shared" si="68"/>
        <v>10.580942128250619</v>
      </c>
      <c r="K451" t="str">
        <f t="shared" si="69"/>
        <v/>
      </c>
      <c r="M451" s="8">
        <f t="shared" si="70"/>
        <v>9.5492160883115851</v>
      </c>
      <c r="N451" t="str">
        <f t="shared" si="71"/>
        <v/>
      </c>
      <c r="P451" s="8">
        <f t="shared" si="77"/>
        <v>2.5746070404260877</v>
      </c>
      <c r="Q451" t="str">
        <f t="shared" si="78"/>
        <v/>
      </c>
    </row>
    <row r="452" spans="1:17">
      <c r="A452" s="1">
        <f t="shared" si="72"/>
        <v>42492.5</v>
      </c>
      <c r="B452">
        <f t="shared" si="73"/>
        <v>36.333333333333272</v>
      </c>
      <c r="C452" t="str">
        <f>IFERROR(AVERAGEIFS('Hard Drives'!$I$5:$I$355,'Hard Drives'!$A$5:$A$355,"&gt;="&amp;Predictions!A451,'Hard Drives'!$A$5:$A$355,"&lt;"&amp;Predictions!A452), "")</f>
        <v/>
      </c>
      <c r="D452" t="str">
        <f t="shared" si="74"/>
        <v/>
      </c>
      <c r="E452" t="str">
        <f>IFERROR(AVERAGEIFS(SSDs!$H$5:$H$100,SSDs!$A$5:$A$100,"&gt;="&amp;Predictions!A451, SSDs!$A$5:$A$100,"&lt;"&amp;Predictions!A452), "")</f>
        <v/>
      </c>
      <c r="F452" t="str">
        <f t="shared" si="75"/>
        <v/>
      </c>
      <c r="G452" t="str">
        <f>IFERROR(AVERAGEIFS(XPoint!$H$5:$H$100,XPoint!$A$5:$A$100,"&gt;="&amp;Predictions!A451, XPoint!$A$5:$A$100,"&lt;"&amp;Predictions!A452), "")</f>
        <v/>
      </c>
      <c r="H452" t="str">
        <f t="shared" si="76"/>
        <v/>
      </c>
      <c r="J452" s="8">
        <f t="shared" si="68"/>
        <v>10.586662614799117</v>
      </c>
      <c r="K452" t="str">
        <f t="shared" si="69"/>
        <v/>
      </c>
      <c r="M452" s="8">
        <f t="shared" si="70"/>
        <v>9.559966816827707</v>
      </c>
      <c r="N452" t="str">
        <f t="shared" si="71"/>
        <v/>
      </c>
      <c r="P452" s="8">
        <f t="shared" si="77"/>
        <v>2.7630845366278738</v>
      </c>
      <c r="Q452" t="str">
        <f t="shared" si="78"/>
        <v/>
      </c>
    </row>
    <row r="453" spans="1:17">
      <c r="A453" s="1">
        <f t="shared" si="72"/>
        <v>42522.9375</v>
      </c>
      <c r="B453">
        <f t="shared" si="73"/>
        <v>36.416666666666607</v>
      </c>
      <c r="C453">
        <f>IFERROR(AVERAGEIFS('Hard Drives'!$I$5:$I$355,'Hard Drives'!$A$5:$A$355,"&gt;="&amp;Predictions!A452,'Hard Drives'!$A$5:$A$355,"&lt;"&amp;Predictions!A453), "")</f>
        <v>10.617294660173886</v>
      </c>
      <c r="D453">
        <f t="shared" si="74"/>
        <v>8.5752591625344703</v>
      </c>
      <c r="E453">
        <f>IFERROR(AVERAGEIFS(SSDs!$H$5:$H$100,SSDs!$A$5:$A$100,"&gt;="&amp;Predictions!A452, SSDs!$A$5:$A$100,"&lt;"&amp;Predictions!A453), "")</f>
        <v>9.4897071173370176</v>
      </c>
      <c r="F453">
        <f t="shared" si="75"/>
        <v>2.1141728803923763</v>
      </c>
      <c r="G453" t="str">
        <f>IFERROR(AVERAGEIFS(XPoint!$H$5:$H$100,XPoint!$A$5:$A$100,"&gt;="&amp;Predictions!A452, XPoint!$A$5:$A$100,"&lt;"&amp;Predictions!A453), "")</f>
        <v/>
      </c>
      <c r="H453" t="str">
        <f t="shared" si="76"/>
        <v/>
      </c>
      <c r="J453" s="8">
        <f t="shared" si="68"/>
        <v>10.592324867476474</v>
      </c>
      <c r="K453">
        <f t="shared" si="69"/>
        <v>6.2349054735173835E-4</v>
      </c>
      <c r="M453" s="8">
        <f t="shared" si="70"/>
        <v>9.5706319748389603</v>
      </c>
      <c r="N453">
        <f t="shared" si="71"/>
        <v>6.5488325617097448E-3</v>
      </c>
      <c r="P453" s="8">
        <f t="shared" si="77"/>
        <v>2.9754279381125857</v>
      </c>
      <c r="Q453" t="str">
        <f t="shared" si="78"/>
        <v/>
      </c>
    </row>
    <row r="454" spans="1:17">
      <c r="A454" s="1">
        <f t="shared" si="72"/>
        <v>42553.375</v>
      </c>
      <c r="B454">
        <f t="shared" si="73"/>
        <v>36.499999999999943</v>
      </c>
      <c r="C454" t="str">
        <f>IFERROR(AVERAGEIFS('Hard Drives'!$I$5:$I$355,'Hard Drives'!$A$5:$A$355,"&gt;="&amp;Predictions!A453,'Hard Drives'!$A$5:$A$355,"&lt;"&amp;Predictions!A454), "")</f>
        <v/>
      </c>
      <c r="D454" t="str">
        <f t="shared" si="74"/>
        <v/>
      </c>
      <c r="E454" t="str">
        <f>IFERROR(AVERAGEIFS(SSDs!$H$5:$H$100,SSDs!$A$5:$A$100,"&gt;="&amp;Predictions!A453, SSDs!$A$5:$A$100,"&lt;"&amp;Predictions!A454), "")</f>
        <v/>
      </c>
      <c r="F454" t="str">
        <f t="shared" si="75"/>
        <v/>
      </c>
      <c r="G454" t="str">
        <f>IFERROR(AVERAGEIFS(XPoint!$H$5:$H$100,XPoint!$A$5:$A$100,"&gt;="&amp;Predictions!A453, XPoint!$A$5:$A$100,"&lt;"&amp;Predictions!A454), "")</f>
        <v/>
      </c>
      <c r="H454" t="str">
        <f t="shared" si="76"/>
        <v/>
      </c>
      <c r="J454" s="8">
        <f t="shared" si="68"/>
        <v>10.597929415499733</v>
      </c>
      <c r="K454" t="str">
        <f t="shared" si="69"/>
        <v/>
      </c>
      <c r="M454" s="8">
        <f t="shared" si="70"/>
        <v>9.5812120206347338</v>
      </c>
      <c r="N454" t="str">
        <f t="shared" si="71"/>
        <v/>
      </c>
      <c r="P454" s="8">
        <f t="shared" si="77"/>
        <v>3.2146578130615513</v>
      </c>
      <c r="Q454" t="str">
        <f t="shared" si="78"/>
        <v/>
      </c>
    </row>
    <row r="455" spans="1:17">
      <c r="A455" s="1">
        <f t="shared" si="72"/>
        <v>42583.8125</v>
      </c>
      <c r="B455">
        <f t="shared" si="73"/>
        <v>36.583333333333279</v>
      </c>
      <c r="C455" t="str">
        <f>IFERROR(AVERAGEIFS('Hard Drives'!$I$5:$I$355,'Hard Drives'!$A$5:$A$355,"&gt;="&amp;Predictions!A454,'Hard Drives'!$A$5:$A$355,"&lt;"&amp;Predictions!A455), "")</f>
        <v/>
      </c>
      <c r="D455" t="str">
        <f t="shared" si="74"/>
        <v/>
      </c>
      <c r="E455" t="str">
        <f>IFERROR(AVERAGEIFS(SSDs!$H$5:$H$100,SSDs!$A$5:$A$100,"&gt;="&amp;Predictions!A454, SSDs!$A$5:$A$100,"&lt;"&amp;Predictions!A455), "")</f>
        <v/>
      </c>
      <c r="F455" t="str">
        <f t="shared" si="75"/>
        <v/>
      </c>
      <c r="G455" t="str">
        <f>IFERROR(AVERAGEIFS(XPoint!$H$5:$H$100,XPoint!$A$5:$A$100,"&gt;="&amp;Predictions!A454, XPoint!$A$5:$A$100,"&lt;"&amp;Predictions!A455), "")</f>
        <v/>
      </c>
      <c r="H455" t="str">
        <f t="shared" si="76"/>
        <v/>
      </c>
      <c r="J455" s="8">
        <f t="shared" si="68"/>
        <v>10.603476784665322</v>
      </c>
      <c r="K455" t="str">
        <f t="shared" si="69"/>
        <v/>
      </c>
      <c r="M455" s="8">
        <f t="shared" si="70"/>
        <v>9.5917074143207852</v>
      </c>
      <c r="N455" t="str">
        <f t="shared" si="71"/>
        <v/>
      </c>
      <c r="P455" s="8">
        <f t="shared" si="77"/>
        <v>3.4841741850476913</v>
      </c>
      <c r="Q455" t="str">
        <f t="shared" si="78"/>
        <v/>
      </c>
    </row>
    <row r="456" spans="1:17">
      <c r="A456" s="1">
        <f t="shared" si="72"/>
        <v>42614.25</v>
      </c>
      <c r="B456">
        <f t="shared" si="73"/>
        <v>36.666666666666615</v>
      </c>
      <c r="C456" t="str">
        <f>IFERROR(AVERAGEIFS('Hard Drives'!$I$5:$I$355,'Hard Drives'!$A$5:$A$355,"&gt;="&amp;Predictions!A455,'Hard Drives'!$A$5:$A$355,"&lt;"&amp;Predictions!A456), "")</f>
        <v/>
      </c>
      <c r="D456" t="str">
        <f t="shared" si="74"/>
        <v/>
      </c>
      <c r="E456" t="str">
        <f>IFERROR(AVERAGEIFS(SSDs!$H$5:$H$100,SSDs!$A$5:$A$100,"&gt;="&amp;Predictions!A455, SSDs!$A$5:$A$100,"&lt;"&amp;Predictions!A456), "")</f>
        <v/>
      </c>
      <c r="F456" t="str">
        <f t="shared" si="75"/>
        <v/>
      </c>
      <c r="G456" t="str">
        <f>IFERROR(AVERAGEIFS(XPoint!$H$5:$H$100,XPoint!$A$5:$A$100,"&gt;="&amp;Predictions!A455, XPoint!$A$5:$A$100,"&lt;"&amp;Predictions!A456), "")</f>
        <v/>
      </c>
      <c r="H456" t="str">
        <f t="shared" si="76"/>
        <v/>
      </c>
      <c r="J456" s="8">
        <f t="shared" si="68"/>
        <v>10.608967497338931</v>
      </c>
      <c r="K456" t="str">
        <f t="shared" si="69"/>
        <v/>
      </c>
      <c r="M456" s="8">
        <f t="shared" si="70"/>
        <v>9.6021186177169984</v>
      </c>
      <c r="N456" t="str">
        <f t="shared" si="71"/>
        <v/>
      </c>
      <c r="P456" s="8">
        <f t="shared" si="77"/>
        <v>3.787798616354058</v>
      </c>
      <c r="Q456" t="str">
        <f t="shared" si="78"/>
        <v/>
      </c>
    </row>
    <row r="457" spans="1:17">
      <c r="A457" s="1">
        <f t="shared" si="72"/>
        <v>42644.6875</v>
      </c>
      <c r="B457">
        <f t="shared" si="73"/>
        <v>36.74999999999995</v>
      </c>
      <c r="C457" t="str">
        <f>IFERROR(AVERAGEIFS('Hard Drives'!$I$5:$I$355,'Hard Drives'!$A$5:$A$355,"&gt;="&amp;Predictions!A456,'Hard Drives'!$A$5:$A$355,"&lt;"&amp;Predictions!A457), "")</f>
        <v/>
      </c>
      <c r="D457" t="str">
        <f t="shared" si="74"/>
        <v/>
      </c>
      <c r="E457" t="str">
        <f>IFERROR(AVERAGEIFS(SSDs!$H$5:$H$100,SSDs!$A$5:$A$100,"&gt;="&amp;Predictions!A456, SSDs!$A$5:$A$100,"&lt;"&amp;Predictions!A457), "")</f>
        <v/>
      </c>
      <c r="F457" t="str">
        <f t="shared" si="75"/>
        <v/>
      </c>
      <c r="G457" t="str">
        <f>IFERROR(AVERAGEIFS(XPoint!$H$5:$H$100,XPoint!$A$5:$A$100,"&gt;="&amp;Predictions!A456, XPoint!$A$5:$A$100,"&lt;"&amp;Predictions!A457), "")</f>
        <v/>
      </c>
      <c r="H457" t="str">
        <f t="shared" si="76"/>
        <v/>
      </c>
      <c r="J457" s="8">
        <f t="shared" si="68"/>
        <v>10.614402072446381</v>
      </c>
      <c r="K457" t="str">
        <f t="shared" si="69"/>
        <v/>
      </c>
      <c r="M457" s="8">
        <f t="shared" si="70"/>
        <v>9.6124460942567556</v>
      </c>
      <c r="N457" t="str">
        <f t="shared" si="71"/>
        <v/>
      </c>
      <c r="P457" s="8">
        <f t="shared" si="77"/>
        <v>4.1298098999132584</v>
      </c>
      <c r="Q457" t="str">
        <f t="shared" si="78"/>
        <v/>
      </c>
    </row>
    <row r="458" spans="1:17">
      <c r="A458" s="1">
        <f t="shared" si="72"/>
        <v>42675.125</v>
      </c>
      <c r="B458">
        <f t="shared" si="73"/>
        <v>36.833333333333286</v>
      </c>
      <c r="C458" t="str">
        <f>IFERROR(AVERAGEIFS('Hard Drives'!$I$5:$I$355,'Hard Drives'!$A$5:$A$355,"&gt;="&amp;Predictions!A457,'Hard Drives'!$A$5:$A$355,"&lt;"&amp;Predictions!A458), "")</f>
        <v/>
      </c>
      <c r="D458" t="str">
        <f t="shared" si="74"/>
        <v/>
      </c>
      <c r="E458" t="str">
        <f>IFERROR(AVERAGEIFS(SSDs!$H$5:$H$100,SSDs!$A$5:$A$100,"&gt;="&amp;Predictions!A457, SSDs!$A$5:$A$100,"&lt;"&amp;Predictions!A458), "")</f>
        <v/>
      </c>
      <c r="F458" t="str">
        <f t="shared" si="75"/>
        <v/>
      </c>
      <c r="G458" t="str">
        <f>IFERROR(AVERAGEIFS(XPoint!$H$5:$H$100,XPoint!$A$5:$A$100,"&gt;="&amp;Predictions!A457, XPoint!$A$5:$A$100,"&lt;"&amp;Predictions!A458), "")</f>
        <v/>
      </c>
      <c r="H458" t="str">
        <f t="shared" si="76"/>
        <v/>
      </c>
      <c r="J458" s="8">
        <f t="shared" si="68"/>
        <v>10.6197810254654</v>
      </c>
      <c r="K458" t="str">
        <f t="shared" si="69"/>
        <v/>
      </c>
      <c r="M458" s="8">
        <f t="shared" si="70"/>
        <v>9.6226903088879254</v>
      </c>
      <c r="N458" t="str">
        <f t="shared" si="71"/>
        <v/>
      </c>
      <c r="P458" s="8">
        <f t="shared" si="77"/>
        <v>4.5149495768684407</v>
      </c>
      <c r="Q458" t="str">
        <f t="shared" si="78"/>
        <v/>
      </c>
    </row>
    <row r="459" spans="1:17">
      <c r="A459" s="1">
        <f t="shared" si="72"/>
        <v>42705.5625</v>
      </c>
      <c r="B459">
        <f t="shared" si="73"/>
        <v>36.916666666666622</v>
      </c>
      <c r="C459" t="str">
        <f>IFERROR(AVERAGEIFS('Hard Drives'!$I$5:$I$355,'Hard Drives'!$A$5:$A$355,"&gt;="&amp;Predictions!A458,'Hard Drives'!$A$5:$A$355,"&lt;"&amp;Predictions!A459), "")</f>
        <v/>
      </c>
      <c r="D459" t="str">
        <f t="shared" si="74"/>
        <v/>
      </c>
      <c r="E459" t="str">
        <f>IFERROR(AVERAGEIFS(SSDs!$H$5:$H$100,SSDs!$A$5:$A$100,"&gt;="&amp;Predictions!A458, SSDs!$A$5:$A$100,"&lt;"&amp;Predictions!A459), "")</f>
        <v/>
      </c>
      <c r="F459" t="str">
        <f t="shared" si="75"/>
        <v/>
      </c>
      <c r="G459" t="str">
        <f>IFERROR(AVERAGEIFS(XPoint!$H$5:$H$100,XPoint!$A$5:$A$100,"&gt;="&amp;Predictions!A458, XPoint!$A$5:$A$100,"&lt;"&amp;Predictions!A459), "")</f>
        <v/>
      </c>
      <c r="H459" t="str">
        <f t="shared" si="76"/>
        <v/>
      </c>
      <c r="J459" s="8">
        <f t="shared" si="68"/>
        <v>10.625104868418347</v>
      </c>
      <c r="K459" t="str">
        <f t="shared" si="69"/>
        <v/>
      </c>
      <c r="M459" s="8">
        <f t="shared" si="70"/>
        <v>9.6328517279754546</v>
      </c>
      <c r="N459" t="str">
        <f t="shared" si="71"/>
        <v/>
      </c>
      <c r="P459" s="8">
        <f t="shared" si="77"/>
        <v>4.9483257828026561</v>
      </c>
      <c r="Q459" t="str">
        <f t="shared" si="78"/>
        <v/>
      </c>
    </row>
    <row r="460" spans="1:17">
      <c r="A460" s="1">
        <f t="shared" si="72"/>
        <v>42736</v>
      </c>
      <c r="B460">
        <f t="shared" si="73"/>
        <v>36.999999999999957</v>
      </c>
      <c r="C460" t="str">
        <f>IFERROR(AVERAGEIFS('Hard Drives'!$I$5:$I$355,'Hard Drives'!$A$5:$A$355,"&gt;="&amp;Predictions!A459,'Hard Drives'!$A$5:$A$355,"&lt;"&amp;Predictions!A460), "")</f>
        <v/>
      </c>
      <c r="D460" t="str">
        <f t="shared" si="74"/>
        <v/>
      </c>
      <c r="E460" t="str">
        <f>IFERROR(AVERAGEIFS(SSDs!$H$5:$H$100,SSDs!$A$5:$A$100,"&gt;="&amp;Predictions!A459, SSDs!$A$5:$A$100,"&lt;"&amp;Predictions!A460), "")</f>
        <v/>
      </c>
      <c r="F460" t="str">
        <f t="shared" si="75"/>
        <v/>
      </c>
      <c r="G460" t="str">
        <f>IFERROR(AVERAGEIFS(XPoint!$H$5:$H$100,XPoint!$A$5:$A$100,"&gt;="&amp;Predictions!A459, XPoint!$A$5:$A$100,"&lt;"&amp;Predictions!A460), "")</f>
        <v/>
      </c>
      <c r="H460" t="str">
        <f t="shared" si="76"/>
        <v/>
      </c>
      <c r="J460" s="8">
        <f t="shared" si="68"/>
        <v>10.630374109865809</v>
      </c>
      <c r="K460" t="str">
        <f t="shared" si="69"/>
        <v/>
      </c>
      <c r="M460" s="8">
        <f t="shared" si="70"/>
        <v>9.6429308192055778</v>
      </c>
      <c r="N460" t="str">
        <f t="shared" si="71"/>
        <v/>
      </c>
      <c r="P460" s="8">
        <f t="shared" si="77"/>
        <v>5.4350054117624067</v>
      </c>
      <c r="Q460" t="str">
        <f t="shared" si="78"/>
        <v/>
      </c>
    </row>
    <row r="461" spans="1:17">
      <c r="A461" s="1">
        <f t="shared" si="72"/>
        <v>42766.4375</v>
      </c>
      <c r="B461">
        <f t="shared" si="73"/>
        <v>37.083333333333293</v>
      </c>
      <c r="C461" t="str">
        <f>IFERROR(AVERAGEIFS('Hard Drives'!$I$5:$I$355,'Hard Drives'!$A$5:$A$355,"&gt;="&amp;Predictions!A460,'Hard Drives'!$A$5:$A$355,"&lt;"&amp;Predictions!A461), "")</f>
        <v/>
      </c>
      <c r="D461" t="str">
        <f t="shared" si="74"/>
        <v/>
      </c>
      <c r="E461" t="str">
        <f>IFERROR(AVERAGEIFS(SSDs!$H$5:$H$100,SSDs!$A$5:$A$100,"&gt;="&amp;Predictions!A460, SSDs!$A$5:$A$100,"&lt;"&amp;Predictions!A461), "")</f>
        <v/>
      </c>
      <c r="F461" t="str">
        <f t="shared" si="75"/>
        <v/>
      </c>
      <c r="G461" t="str">
        <f>IFERROR(AVERAGEIFS(XPoint!$H$5:$H$100,XPoint!$A$5:$A$100,"&gt;="&amp;Predictions!A460, XPoint!$A$5:$A$100,"&lt;"&amp;Predictions!A461), "")</f>
        <v/>
      </c>
      <c r="H461" t="str">
        <f t="shared" si="76"/>
        <v/>
      </c>
      <c r="J461" s="8">
        <f t="shared" si="68"/>
        <v>10.63558925490111</v>
      </c>
      <c r="K461" t="str">
        <f t="shared" si="69"/>
        <v/>
      </c>
      <c r="M461" s="8">
        <f t="shared" si="70"/>
        <v>9.6529280514916191</v>
      </c>
      <c r="N461" t="str">
        <f t="shared" si="71"/>
        <v/>
      </c>
      <c r="P461" s="8">
        <f t="shared" si="77"/>
        <v>5.9786978636686783</v>
      </c>
      <c r="Q461" t="str">
        <f t="shared" si="78"/>
        <v/>
      </c>
    </row>
    <row r="462" spans="1:17">
      <c r="A462" s="1">
        <f t="shared" si="72"/>
        <v>42796.875</v>
      </c>
      <c r="B462">
        <f t="shared" si="73"/>
        <v>37.166666666666629</v>
      </c>
      <c r="C462" t="str">
        <f>IFERROR(AVERAGEIFS('Hard Drives'!$I$5:$I$355,'Hard Drives'!$A$5:$A$355,"&gt;="&amp;Predictions!A461,'Hard Drives'!$A$5:$A$355,"&lt;"&amp;Predictions!A462), "")</f>
        <v/>
      </c>
      <c r="D462" t="str">
        <f t="shared" si="74"/>
        <v/>
      </c>
      <c r="E462" t="str">
        <f>IFERROR(AVERAGEIFS(SSDs!$H$5:$H$100,SSDs!$A$5:$A$100,"&gt;="&amp;Predictions!A461, SSDs!$A$5:$A$100,"&lt;"&amp;Predictions!A462), "")</f>
        <v/>
      </c>
      <c r="F462" t="str">
        <f t="shared" si="75"/>
        <v/>
      </c>
      <c r="G462" t="str">
        <f>IFERROR(AVERAGEIFS(XPoint!$H$5:$H$100,XPoint!$A$5:$A$100,"&gt;="&amp;Predictions!A461, XPoint!$A$5:$A$100,"&lt;"&amp;Predictions!A462), "")</f>
        <v/>
      </c>
      <c r="H462" t="str">
        <f t="shared" si="76"/>
        <v/>
      </c>
      <c r="J462" s="8">
        <f t="shared" si="68"/>
        <v>10.640750805145611</v>
      </c>
      <c r="K462" t="str">
        <f t="shared" si="69"/>
        <v/>
      </c>
      <c r="M462" s="8">
        <f t="shared" si="70"/>
        <v>9.6628438948814015</v>
      </c>
      <c r="N462" t="str">
        <f t="shared" si="71"/>
        <v/>
      </c>
      <c r="P462" s="8">
        <f t="shared" si="77"/>
        <v>6.5779651292195416</v>
      </c>
      <c r="Q462" t="str">
        <f t="shared" si="78"/>
        <v/>
      </c>
    </row>
    <row r="463" spans="1:17">
      <c r="A463" s="1">
        <f t="shared" si="72"/>
        <v>42827.3125</v>
      </c>
      <c r="B463">
        <f t="shared" si="73"/>
        <v>37.249999999999964</v>
      </c>
      <c r="C463" t="str">
        <f>IFERROR(AVERAGEIFS('Hard Drives'!$I$5:$I$355,'Hard Drives'!$A$5:$A$355,"&gt;="&amp;Predictions!A462,'Hard Drives'!$A$5:$A$355,"&lt;"&amp;Predictions!A463), "")</f>
        <v/>
      </c>
      <c r="D463" t="str">
        <f t="shared" si="74"/>
        <v/>
      </c>
      <c r="E463" t="str">
        <f>IFERROR(AVERAGEIFS(SSDs!$H$5:$H$100,SSDs!$A$5:$A$100,"&gt;="&amp;Predictions!A462, SSDs!$A$5:$A$100,"&lt;"&amp;Predictions!A463), "")</f>
        <v/>
      </c>
      <c r="F463" t="str">
        <f t="shared" si="75"/>
        <v/>
      </c>
      <c r="G463" t="str">
        <f>IFERROR(AVERAGEIFS(XPoint!$H$5:$H$100,XPoint!$A$5:$A$100,"&gt;="&amp;Predictions!A462, XPoint!$A$5:$A$100,"&lt;"&amp;Predictions!A463), "")</f>
        <v/>
      </c>
      <c r="H463" t="str">
        <f t="shared" si="76"/>
        <v/>
      </c>
      <c r="J463" s="8">
        <f t="shared" si="68"/>
        <v>10.645859258744908</v>
      </c>
      <c r="K463" t="str">
        <f t="shared" si="69"/>
        <v/>
      </c>
      <c r="M463" s="8">
        <f t="shared" si="70"/>
        <v>9.67267882046621</v>
      </c>
      <c r="N463" t="str">
        <f t="shared" si="71"/>
        <v/>
      </c>
      <c r="P463" s="8">
        <f t="shared" si="77"/>
        <v>7.2167133484236334</v>
      </c>
      <c r="Q463" t="str">
        <f t="shared" si="78"/>
        <v/>
      </c>
    </row>
    <row r="464" spans="1:17">
      <c r="A464" s="1">
        <f t="shared" si="72"/>
        <v>42857.75</v>
      </c>
      <c r="B464">
        <f t="shared" si="73"/>
        <v>37.3333333333333</v>
      </c>
      <c r="C464" t="str">
        <f>IFERROR(AVERAGEIFS('Hard Drives'!$I$5:$I$355,'Hard Drives'!$A$5:$A$355,"&gt;="&amp;Predictions!A463,'Hard Drives'!$A$5:$A$355,"&lt;"&amp;Predictions!A464), "")</f>
        <v/>
      </c>
      <c r="D464" t="str">
        <f t="shared" si="74"/>
        <v/>
      </c>
      <c r="E464" t="str">
        <f>IFERROR(AVERAGEIFS(SSDs!$H$5:$H$100,SSDs!$A$5:$A$100,"&gt;="&amp;Predictions!A463, SSDs!$A$5:$A$100,"&lt;"&amp;Predictions!A464), "")</f>
        <v/>
      </c>
      <c r="F464" t="str">
        <f t="shared" si="75"/>
        <v/>
      </c>
      <c r="G464" t="str">
        <f>IFERROR(AVERAGEIFS(XPoint!$H$5:$H$100,XPoint!$A$5:$A$100,"&gt;="&amp;Predictions!A463, XPoint!$A$5:$A$100,"&lt;"&amp;Predictions!A464), "")</f>
        <v/>
      </c>
      <c r="H464" t="str">
        <f t="shared" si="76"/>
        <v/>
      </c>
      <c r="J464" s="8">
        <f t="shared" si="68"/>
        <v>10.650915110365796</v>
      </c>
      <c r="K464" t="str">
        <f t="shared" si="69"/>
        <v/>
      </c>
      <c r="M464" s="8">
        <f t="shared" si="70"/>
        <v>9.6824333002913612</v>
      </c>
      <c r="N464" t="str">
        <f t="shared" si="71"/>
        <v/>
      </c>
      <c r="P464" s="8">
        <f t="shared" si="77"/>
        <v>7.8469515804625107</v>
      </c>
      <c r="Q464" t="str">
        <f t="shared" si="78"/>
        <v/>
      </c>
    </row>
    <row r="465" spans="1:17">
      <c r="A465" s="1">
        <f t="shared" si="72"/>
        <v>42888.1875</v>
      </c>
      <c r="B465">
        <f t="shared" si="73"/>
        <v>37.416666666666636</v>
      </c>
      <c r="C465">
        <f>IFERROR(AVERAGEIFS('Hard Drives'!$I$5:$I$355,'Hard Drives'!$A$5:$A$355,"&gt;="&amp;Predictions!A464,'Hard Drives'!$A$5:$A$355,"&lt;"&amp;Predictions!A465), "")</f>
        <v>10.610838597087771</v>
      </c>
      <c r="D465">
        <f t="shared" si="74"/>
        <v>8.5374895625215945</v>
      </c>
      <c r="E465">
        <f>IFERROR(AVERAGEIFS(SSDs!$H$5:$H$100,SSDs!$A$5:$A$100,"&gt;="&amp;Predictions!A464, SSDs!$A$5:$A$100,"&lt;"&amp;Predictions!A465), "")</f>
        <v>9.511747182694112</v>
      </c>
      <c r="F465">
        <f t="shared" si="75"/>
        <v>2.178752017131981</v>
      </c>
      <c r="G465">
        <f>IFERROR(AVERAGEIFS(XPoint!$H$5:$H$100,XPoint!$A$5:$A$100,"&gt;="&amp;Predictions!A464, XPoint!$A$5:$A$100,"&lt;"&amp;Predictions!A465), "")</f>
        <v>8.3814638143911733</v>
      </c>
      <c r="H465">
        <f t="shared" si="76"/>
        <v>7.1853710463430226E-2</v>
      </c>
      <c r="J465" s="8">
        <f t="shared" ref="J465:J528" si="79">$J$6+(($J$7-$J$6)/POWER(1+$J$8*EXP(-$J$9*(B465-$J$10)), 1/$J$11))</f>
        <v>10.655918851194034</v>
      </c>
      <c r="K465">
        <f t="shared" ref="K465:K528" si="80">IF(C465&lt;&gt;"", (C465-J465)^2, "")</f>
        <v>2.0322293102852957E-3</v>
      </c>
      <c r="M465" s="8">
        <f t="shared" ref="M465:M528" si="81">$M$6+(($M$7-$M$6)/POWER(1+$M$8*EXP(-$M$9*(B465-$M$10)), 1/$M$11))</f>
        <v>9.6921078072683216</v>
      </c>
      <c r="N465">
        <f t="shared" ref="N465:N528" si="82">IF(E465&lt;&gt;"", (E465-M465)^2, "")</f>
        <v>3.2529954896798954E-2</v>
      </c>
      <c r="P465" s="8">
        <f t="shared" si="77"/>
        <v>8.3814563398572499</v>
      </c>
      <c r="Q465">
        <f t="shared" si="78"/>
        <v>5.5868657371418846E-11</v>
      </c>
    </row>
    <row r="466" spans="1:17">
      <c r="A466" s="1">
        <f t="shared" ref="A466:A529" si="83">A465+365.25/12</f>
        <v>42918.625</v>
      </c>
      <c r="B466">
        <f t="shared" ref="B466:B529" si="84">B465+1/12</f>
        <v>37.499999999999972</v>
      </c>
      <c r="C466" t="str">
        <f>IFERROR(AVERAGEIFS('Hard Drives'!$I$5:$I$355,'Hard Drives'!$A$5:$A$355,"&gt;="&amp;Predictions!A465,'Hard Drives'!$A$5:$A$355,"&lt;"&amp;Predictions!A466), "")</f>
        <v/>
      </c>
      <c r="D466" t="str">
        <f t="shared" ref="D466:D529" si="85">IF(C466&lt;&gt;"", (C466-$C$14)^2, "")</f>
        <v/>
      </c>
      <c r="E466" t="str">
        <f>IFERROR(AVERAGEIFS(SSDs!$H$5:$H$100,SSDs!$A$5:$A$100,"&gt;="&amp;Predictions!A465, SSDs!$A$5:$A$100,"&lt;"&amp;Predictions!A466), "")</f>
        <v/>
      </c>
      <c r="F466" t="str">
        <f t="shared" ref="F466:F529" si="86">IF(E466&lt;&gt;"", (E466-$E$14)^2, "")</f>
        <v/>
      </c>
      <c r="G466" t="str">
        <f>IFERROR(AVERAGEIFS(XPoint!$H$5:$H$100,XPoint!$A$5:$A$100,"&gt;="&amp;Predictions!A465, XPoint!$A$5:$A$100,"&lt;"&amp;Predictions!A466), "")</f>
        <v/>
      </c>
      <c r="H466" t="str">
        <f t="shared" ref="H466:H529" si="87">IF(G466&lt;&gt;"", (G466-$G$14)^2, "")</f>
        <v/>
      </c>
      <c r="J466" s="8">
        <f t="shared" si="79"/>
        <v>10.660870968932876</v>
      </c>
      <c r="K466" t="str">
        <f t="shared" si="80"/>
        <v/>
      </c>
      <c r="M466" s="8">
        <f t="shared" si="81"/>
        <v>9.7017028150884013</v>
      </c>
      <c r="N466" t="str">
        <f t="shared" si="82"/>
        <v/>
      </c>
      <c r="P466" s="8">
        <f t="shared" ref="P466:P529" si="88">$P$6+(($P$7-$P$6)/POWER(1+$P$8*EXP(-$P$9*(B466-$P$10)), 1/$P$11))</f>
        <v>8.742871927234539</v>
      </c>
      <c r="Q466" t="str">
        <f t="shared" ref="Q466:Q529" si="89">IF(G466&lt;&gt;"", (G466-P466)^2, "")</f>
        <v/>
      </c>
    </row>
    <row r="467" spans="1:17">
      <c r="A467" s="1">
        <f t="shared" si="83"/>
        <v>42949.0625</v>
      </c>
      <c r="B467">
        <f t="shared" si="84"/>
        <v>37.583333333333307</v>
      </c>
      <c r="C467" t="str">
        <f>IFERROR(AVERAGEIFS('Hard Drives'!$I$5:$I$355,'Hard Drives'!$A$5:$A$355,"&gt;="&amp;Predictions!A466,'Hard Drives'!$A$5:$A$355,"&lt;"&amp;Predictions!A467), "")</f>
        <v/>
      </c>
      <c r="D467" t="str">
        <f t="shared" si="85"/>
        <v/>
      </c>
      <c r="E467" t="str">
        <f>IFERROR(AVERAGEIFS(SSDs!$H$5:$H$100,SSDs!$A$5:$A$100,"&gt;="&amp;Predictions!A466, SSDs!$A$5:$A$100,"&lt;"&amp;Predictions!A467), "")</f>
        <v/>
      </c>
      <c r="F467" t="str">
        <f t="shared" si="86"/>
        <v/>
      </c>
      <c r="G467" t="str">
        <f>IFERROR(AVERAGEIFS(XPoint!$H$5:$H$100,XPoint!$A$5:$A$100,"&gt;="&amp;Predictions!A466, XPoint!$A$5:$A$100,"&lt;"&amp;Predictions!A467), "")</f>
        <v/>
      </c>
      <c r="H467" t="str">
        <f t="shared" si="87"/>
        <v/>
      </c>
      <c r="J467" s="8">
        <f t="shared" si="79"/>
        <v>10.665771947802385</v>
      </c>
      <c r="K467" t="str">
        <f t="shared" si="80"/>
        <v/>
      </c>
      <c r="M467" s="8">
        <f t="shared" si="81"/>
        <v>9.7112187981379616</v>
      </c>
      <c r="N467" t="str">
        <f t="shared" si="82"/>
        <v/>
      </c>
      <c r="P467" s="8">
        <f t="shared" si="88"/>
        <v>8.9354298196809179</v>
      </c>
      <c r="Q467" t="str">
        <f t="shared" si="89"/>
        <v/>
      </c>
    </row>
    <row r="468" spans="1:17">
      <c r="A468" s="1">
        <f t="shared" si="83"/>
        <v>42979.5</v>
      </c>
      <c r="B468">
        <f t="shared" si="84"/>
        <v>37.666666666666643</v>
      </c>
      <c r="C468" t="str">
        <f>IFERROR(AVERAGEIFS('Hard Drives'!$I$5:$I$355,'Hard Drives'!$A$5:$A$355,"&gt;="&amp;Predictions!A467,'Hard Drives'!$A$5:$A$355,"&lt;"&amp;Predictions!A468), "")</f>
        <v/>
      </c>
      <c r="D468" t="str">
        <f t="shared" si="85"/>
        <v/>
      </c>
      <c r="E468" t="str">
        <f>IFERROR(AVERAGEIFS(SSDs!$H$5:$H$100,SSDs!$A$5:$A$100,"&gt;="&amp;Predictions!A467, SSDs!$A$5:$A$100,"&lt;"&amp;Predictions!A468), "")</f>
        <v/>
      </c>
      <c r="F468" t="str">
        <f t="shared" si="86"/>
        <v/>
      </c>
      <c r="G468" t="str">
        <f>IFERROR(AVERAGEIFS(XPoint!$H$5:$H$100,XPoint!$A$5:$A$100,"&gt;="&amp;Predictions!A467, XPoint!$A$5:$A$100,"&lt;"&amp;Predictions!A468), "")</f>
        <v/>
      </c>
      <c r="H468" t="str">
        <f t="shared" si="87"/>
        <v/>
      </c>
      <c r="J468" s="8">
        <f t="shared" si="79"/>
        <v>10.670622268539402</v>
      </c>
      <c r="K468" t="str">
        <f t="shared" si="80"/>
        <v/>
      </c>
      <c r="M468" s="8">
        <f t="shared" si="81"/>
        <v>9.7206562314152087</v>
      </c>
      <c r="N468" t="str">
        <f t="shared" si="82"/>
        <v/>
      </c>
      <c r="P468" s="8">
        <f t="shared" si="88"/>
        <v>9.0216420366323522</v>
      </c>
      <c r="Q468" t="str">
        <f t="shared" si="89"/>
        <v/>
      </c>
    </row>
    <row r="469" spans="1:17">
      <c r="A469" s="1">
        <f t="shared" si="83"/>
        <v>43009.9375</v>
      </c>
      <c r="B469">
        <f t="shared" si="84"/>
        <v>37.749999999999979</v>
      </c>
      <c r="C469" t="str">
        <f>IFERROR(AVERAGEIFS('Hard Drives'!$I$5:$I$355,'Hard Drives'!$A$5:$A$355,"&gt;="&amp;Predictions!A468,'Hard Drives'!$A$5:$A$355,"&lt;"&amp;Predictions!A469), "")</f>
        <v/>
      </c>
      <c r="D469" t="str">
        <f t="shared" si="85"/>
        <v/>
      </c>
      <c r="E469" t="str">
        <f>IFERROR(AVERAGEIFS(SSDs!$H$5:$H$100,SSDs!$A$5:$A$100,"&gt;="&amp;Predictions!A468, SSDs!$A$5:$A$100,"&lt;"&amp;Predictions!A469), "")</f>
        <v/>
      </c>
      <c r="F469" t="str">
        <f t="shared" si="86"/>
        <v/>
      </c>
      <c r="G469" t="str">
        <f>IFERROR(AVERAGEIFS(XPoint!$H$5:$H$100,XPoint!$A$5:$A$100,"&gt;="&amp;Predictions!A468, XPoint!$A$5:$A$100,"&lt;"&amp;Predictions!A469), "")</f>
        <v/>
      </c>
      <c r="H469" t="str">
        <f t="shared" si="87"/>
        <v/>
      </c>
      <c r="J469" s="8">
        <f t="shared" si="79"/>
        <v>10.675422408398312</v>
      </c>
      <c r="K469" t="str">
        <f t="shared" si="80"/>
        <v/>
      </c>
      <c r="M469" s="8">
        <f t="shared" si="81"/>
        <v>9.730015590448474</v>
      </c>
      <c r="N469" t="str">
        <f t="shared" si="82"/>
        <v/>
      </c>
      <c r="P469" s="8">
        <f t="shared" si="88"/>
        <v>9.0567717511260444</v>
      </c>
      <c r="Q469" t="str">
        <f t="shared" si="89"/>
        <v/>
      </c>
    </row>
    <row r="470" spans="1:17">
      <c r="A470" s="1">
        <f t="shared" si="83"/>
        <v>43040.375</v>
      </c>
      <c r="B470">
        <f t="shared" si="84"/>
        <v>37.833333333333314</v>
      </c>
      <c r="C470" t="str">
        <f>IFERROR(AVERAGEIFS('Hard Drives'!$I$5:$I$355,'Hard Drives'!$A$5:$A$355,"&gt;="&amp;Predictions!A469,'Hard Drives'!$A$5:$A$355,"&lt;"&amp;Predictions!A470), "")</f>
        <v/>
      </c>
      <c r="D470" t="str">
        <f t="shared" si="85"/>
        <v/>
      </c>
      <c r="E470" t="str">
        <f>IFERROR(AVERAGEIFS(SSDs!$H$5:$H$100,SSDs!$A$5:$A$100,"&gt;="&amp;Predictions!A469, SSDs!$A$5:$A$100,"&lt;"&amp;Predictions!A470), "")</f>
        <v/>
      </c>
      <c r="F470" t="str">
        <f t="shared" si="86"/>
        <v/>
      </c>
      <c r="G470" t="str">
        <f>IFERROR(AVERAGEIFS(XPoint!$H$5:$H$100,XPoint!$A$5:$A$100,"&gt;="&amp;Predictions!A469, XPoint!$A$5:$A$100,"&lt;"&amp;Predictions!A470), "")</f>
        <v/>
      </c>
      <c r="H470" t="str">
        <f t="shared" si="87"/>
        <v/>
      </c>
      <c r="J470" s="8">
        <f t="shared" si="79"/>
        <v>10.680172841152437</v>
      </c>
      <c r="K470" t="str">
        <f t="shared" si="80"/>
        <v/>
      </c>
      <c r="M470" s="8">
        <f t="shared" si="81"/>
        <v>9.7392973512160417</v>
      </c>
      <c r="N470" t="str">
        <f t="shared" si="82"/>
        <v/>
      </c>
      <c r="P470" s="8">
        <f t="shared" si="88"/>
        <v>9.070495074797428</v>
      </c>
      <c r="Q470" t="str">
        <f t="shared" si="89"/>
        <v/>
      </c>
    </row>
    <row r="471" spans="1:17">
      <c r="A471" s="1">
        <f t="shared" si="83"/>
        <v>43070.8125</v>
      </c>
      <c r="B471">
        <f t="shared" si="84"/>
        <v>37.91666666666665</v>
      </c>
      <c r="C471" t="str">
        <f>IFERROR(AVERAGEIFS('Hard Drives'!$I$5:$I$355,'Hard Drives'!$A$5:$A$355,"&gt;="&amp;Predictions!A470,'Hard Drives'!$A$5:$A$355,"&lt;"&amp;Predictions!A471), "")</f>
        <v/>
      </c>
      <c r="D471" t="str">
        <f t="shared" si="85"/>
        <v/>
      </c>
      <c r="E471" t="str">
        <f>IFERROR(AVERAGEIFS(SSDs!$H$5:$H$100,SSDs!$A$5:$A$100,"&gt;="&amp;Predictions!A470, SSDs!$A$5:$A$100,"&lt;"&amp;Predictions!A471), "")</f>
        <v/>
      </c>
      <c r="F471" t="str">
        <f t="shared" si="86"/>
        <v/>
      </c>
      <c r="G471" t="str">
        <f>IFERROR(AVERAGEIFS(XPoint!$H$5:$H$100,XPoint!$A$5:$A$100,"&gt;="&amp;Predictions!A470, XPoint!$A$5:$A$100,"&lt;"&amp;Predictions!A471), "")</f>
        <v/>
      </c>
      <c r="H471" t="str">
        <f t="shared" si="87"/>
        <v/>
      </c>
      <c r="J471" s="8">
        <f t="shared" si="79"/>
        <v>10.684874037096137</v>
      </c>
      <c r="K471" t="str">
        <f t="shared" si="80"/>
        <v/>
      </c>
      <c r="M471" s="8">
        <f t="shared" si="81"/>
        <v>9.7485019900674565</v>
      </c>
      <c r="N471" t="str">
        <f t="shared" si="82"/>
        <v/>
      </c>
      <c r="P471" s="8">
        <f t="shared" si="88"/>
        <v>9.0757647961227779</v>
      </c>
      <c r="Q471" t="str">
        <f t="shared" si="89"/>
        <v/>
      </c>
    </row>
    <row r="472" spans="1:17">
      <c r="A472" s="1">
        <f t="shared" si="83"/>
        <v>43101.25</v>
      </c>
      <c r="B472">
        <f t="shared" si="84"/>
        <v>37.999999999999986</v>
      </c>
      <c r="C472" t="str">
        <f>IFERROR(AVERAGEIFS('Hard Drives'!$I$5:$I$355,'Hard Drives'!$A$5:$A$355,"&gt;="&amp;Predictions!A471,'Hard Drives'!$A$5:$A$355,"&lt;"&amp;Predictions!A472), "")</f>
        <v/>
      </c>
      <c r="D472" t="str">
        <f t="shared" si="85"/>
        <v/>
      </c>
      <c r="E472" t="str">
        <f>IFERROR(AVERAGEIFS(SSDs!$H$5:$H$100,SSDs!$A$5:$A$100,"&gt;="&amp;Predictions!A471, SSDs!$A$5:$A$100,"&lt;"&amp;Predictions!A472), "")</f>
        <v/>
      </c>
      <c r="F472" t="str">
        <f t="shared" si="86"/>
        <v/>
      </c>
      <c r="G472" t="str">
        <f>IFERROR(AVERAGEIFS(XPoint!$H$5:$H$100,XPoint!$A$5:$A$100,"&gt;="&amp;Predictions!A471, XPoint!$A$5:$A$100,"&lt;"&amp;Predictions!A472), "")</f>
        <v/>
      </c>
      <c r="H472" t="str">
        <f t="shared" si="87"/>
        <v/>
      </c>
      <c r="J472" s="8">
        <f t="shared" si="79"/>
        <v>10.689526463047542</v>
      </c>
      <c r="K472" t="str">
        <f t="shared" si="80"/>
        <v/>
      </c>
      <c r="M472" s="8">
        <f t="shared" si="81"/>
        <v>9.757629983646348</v>
      </c>
      <c r="N472" t="str">
        <f t="shared" si="82"/>
        <v/>
      </c>
      <c r="P472" s="8">
        <f t="shared" si="88"/>
        <v>9.0777748389128643</v>
      </c>
      <c r="Q472" t="str">
        <f t="shared" si="89"/>
        <v/>
      </c>
    </row>
    <row r="473" spans="1:17">
      <c r="A473" s="1">
        <f t="shared" si="83"/>
        <v>43131.6875</v>
      </c>
      <c r="B473">
        <f t="shared" si="84"/>
        <v>38.083333333333321</v>
      </c>
      <c r="C473" t="str">
        <f>IFERROR(AVERAGEIFS('Hard Drives'!$I$5:$I$355,'Hard Drives'!$A$5:$A$355,"&gt;="&amp;Predictions!A472,'Hard Drives'!$A$5:$A$355,"&lt;"&amp;Predictions!A473), "")</f>
        <v/>
      </c>
      <c r="D473" t="str">
        <f t="shared" si="85"/>
        <v/>
      </c>
      <c r="E473" t="str">
        <f>IFERROR(AVERAGEIFS(SSDs!$H$5:$H$100,SSDs!$A$5:$A$100,"&gt;="&amp;Predictions!A472, SSDs!$A$5:$A$100,"&lt;"&amp;Predictions!A473), "")</f>
        <v/>
      </c>
      <c r="F473" t="str">
        <f t="shared" si="86"/>
        <v/>
      </c>
      <c r="G473" t="str">
        <f>IFERROR(AVERAGEIFS(XPoint!$H$5:$H$100,XPoint!$A$5:$A$100,"&gt;="&amp;Predictions!A472, XPoint!$A$5:$A$100,"&lt;"&amp;Predictions!A473), "")</f>
        <v/>
      </c>
      <c r="H473" t="str">
        <f t="shared" si="87"/>
        <v/>
      </c>
      <c r="J473" s="8">
        <f t="shared" si="79"/>
        <v>10.694130582351939</v>
      </c>
      <c r="K473" t="str">
        <f t="shared" si="80"/>
        <v/>
      </c>
      <c r="M473" s="8">
        <f t="shared" si="81"/>
        <v>9.7666818088147487</v>
      </c>
      <c r="N473" t="str">
        <f t="shared" si="82"/>
        <v/>
      </c>
      <c r="P473" s="8">
        <f t="shared" si="88"/>
        <v>9.078539564484938</v>
      </c>
      <c r="Q473" t="str">
        <f t="shared" si="89"/>
        <v/>
      </c>
    </row>
    <row r="474" spans="1:17">
      <c r="A474" s="1">
        <f t="shared" si="83"/>
        <v>43162.125</v>
      </c>
      <c r="B474">
        <f t="shared" si="84"/>
        <v>38.166666666666657</v>
      </c>
      <c r="C474" t="str">
        <f>IFERROR(AVERAGEIFS('Hard Drives'!$I$5:$I$355,'Hard Drives'!$A$5:$A$355,"&gt;="&amp;Predictions!A473,'Hard Drives'!$A$5:$A$355,"&lt;"&amp;Predictions!A474), "")</f>
        <v/>
      </c>
      <c r="D474" t="str">
        <f t="shared" si="85"/>
        <v/>
      </c>
      <c r="E474" t="str">
        <f>IFERROR(AVERAGEIFS(SSDs!$H$5:$H$100,SSDs!$A$5:$A$100,"&gt;="&amp;Predictions!A473, SSDs!$A$5:$A$100,"&lt;"&amp;Predictions!A474), "")</f>
        <v/>
      </c>
      <c r="F474" t="str">
        <f t="shared" si="86"/>
        <v/>
      </c>
      <c r="G474" t="str">
        <f>IFERROR(AVERAGEIFS(XPoint!$H$5:$H$100,XPoint!$A$5:$A$100,"&gt;="&amp;Predictions!A473, XPoint!$A$5:$A$100,"&lt;"&amp;Predictions!A474), "")</f>
        <v/>
      </c>
      <c r="H474" t="str">
        <f t="shared" si="87"/>
        <v/>
      </c>
      <c r="J474" s="8">
        <f t="shared" si="79"/>
        <v>10.698686854885773</v>
      </c>
      <c r="K474" t="str">
        <f t="shared" si="80"/>
        <v/>
      </c>
      <c r="M474" s="8">
        <f t="shared" si="81"/>
        <v>9.7756579425788317</v>
      </c>
      <c r="N474" t="str">
        <f t="shared" si="82"/>
        <v/>
      </c>
      <c r="P474" s="8">
        <f t="shared" si="88"/>
        <v>9.0788302208153286</v>
      </c>
      <c r="Q474" t="str">
        <f t="shared" si="89"/>
        <v/>
      </c>
    </row>
    <row r="475" spans="1:17">
      <c r="A475" s="1">
        <f t="shared" si="83"/>
        <v>43192.5625</v>
      </c>
      <c r="B475">
        <f t="shared" si="84"/>
        <v>38.249999999999993</v>
      </c>
      <c r="C475" t="str">
        <f>IFERROR(AVERAGEIFS('Hard Drives'!$I$5:$I$355,'Hard Drives'!$A$5:$A$355,"&gt;="&amp;Predictions!A474,'Hard Drives'!$A$5:$A$355,"&lt;"&amp;Predictions!A475), "")</f>
        <v/>
      </c>
      <c r="D475" t="str">
        <f t="shared" si="85"/>
        <v/>
      </c>
      <c r="E475" t="str">
        <f>IFERROR(AVERAGEIFS(SSDs!$H$5:$H$100,SSDs!$A$5:$A$100,"&gt;="&amp;Predictions!A474, SSDs!$A$5:$A$100,"&lt;"&amp;Predictions!A475), "")</f>
        <v/>
      </c>
      <c r="F475" t="str">
        <f t="shared" si="86"/>
        <v/>
      </c>
      <c r="G475" t="str">
        <f>IFERROR(AVERAGEIFS(XPoint!$H$5:$H$100,XPoint!$A$5:$A$100,"&gt;="&amp;Predictions!A474, XPoint!$A$5:$A$100,"&lt;"&amp;Predictions!A475), "")</f>
        <v/>
      </c>
      <c r="H475" t="str">
        <f t="shared" si="87"/>
        <v/>
      </c>
      <c r="J475" s="8">
        <f t="shared" si="79"/>
        <v>10.703195737061233</v>
      </c>
      <c r="K475" t="str">
        <f t="shared" si="80"/>
        <v/>
      </c>
      <c r="M475" s="8">
        <f t="shared" si="81"/>
        <v>9.7845588620161781</v>
      </c>
      <c r="N475" t="str">
        <f t="shared" si="82"/>
        <v/>
      </c>
      <c r="P475" s="8">
        <f t="shared" si="88"/>
        <v>9.0789406520282814</v>
      </c>
      <c r="Q475" t="str">
        <f t="shared" si="89"/>
        <v/>
      </c>
    </row>
    <row r="476" spans="1:17">
      <c r="A476" s="1">
        <f t="shared" si="83"/>
        <v>43223</v>
      </c>
      <c r="B476">
        <f t="shared" si="84"/>
        <v>38.333333333333329</v>
      </c>
      <c r="C476">
        <f>IFERROR(AVERAGEIFS('Hard Drives'!$I$5:$I$355,'Hard Drives'!$A$5:$A$355,"&gt;="&amp;Predictions!A475,'Hard Drives'!$A$5:$A$355,"&lt;"&amp;Predictions!A476), "")</f>
        <v>10.647044062278855</v>
      </c>
      <c r="D476">
        <f t="shared" si="85"/>
        <v>8.7503777712159199</v>
      </c>
      <c r="E476">
        <f>IFERROR(AVERAGEIFS(SSDs!$H$5:$H$100,SSDs!$A$5:$A$100,"&gt;="&amp;Predictions!A475, SSDs!$A$5:$A$100,"&lt;"&amp;Predictions!A476), "")</f>
        <v>9.5855421618096717</v>
      </c>
      <c r="F476">
        <f t="shared" si="86"/>
        <v>2.4020492945038776</v>
      </c>
      <c r="G476">
        <f>IFERROR(AVERAGEIFS(XPoint!$H$5:$H$100,XPoint!$A$5:$A$100,"&gt;="&amp;Predictions!A475, XPoint!$A$5:$A$100,"&lt;"&amp;Predictions!A476), "")</f>
        <v>8.9410935828281222</v>
      </c>
      <c r="H476">
        <f t="shared" si="87"/>
        <v>0.68506277817341688</v>
      </c>
      <c r="J476" s="8">
        <f t="shared" si="79"/>
        <v>10.707657681831439</v>
      </c>
      <c r="K476">
        <f t="shared" si="80"/>
        <v>3.6740108752653313E-3</v>
      </c>
      <c r="M476" s="8">
        <f t="shared" si="81"/>
        <v>9.7933850442044381</v>
      </c>
      <c r="N476">
        <f t="shared" si="82"/>
        <v>4.3198663762164718E-2</v>
      </c>
      <c r="P476" s="8">
        <f t="shared" si="88"/>
        <v>9.0789826030248761</v>
      </c>
      <c r="Q476">
        <f t="shared" si="89"/>
        <v>1.9013381890820826E-2</v>
      </c>
    </row>
    <row r="477" spans="1:17">
      <c r="A477" s="1">
        <f t="shared" si="83"/>
        <v>43253.4375</v>
      </c>
      <c r="B477">
        <f t="shared" si="84"/>
        <v>38.416666666666664</v>
      </c>
      <c r="C477" t="str">
        <f>IFERROR(AVERAGEIFS('Hard Drives'!$I$5:$I$355,'Hard Drives'!$A$5:$A$355,"&gt;="&amp;Predictions!A476,'Hard Drives'!$A$5:$A$355,"&lt;"&amp;Predictions!A477), "")</f>
        <v/>
      </c>
      <c r="D477" t="str">
        <f t="shared" si="85"/>
        <v/>
      </c>
      <c r="E477" t="str">
        <f>IFERROR(AVERAGEIFS(SSDs!$H$5:$H$100,SSDs!$A$5:$A$100,"&gt;="&amp;Predictions!A476, SSDs!$A$5:$A$100,"&lt;"&amp;Predictions!A477), "")</f>
        <v/>
      </c>
      <c r="F477" t="str">
        <f t="shared" si="86"/>
        <v/>
      </c>
      <c r="G477" t="str">
        <f>IFERROR(AVERAGEIFS(XPoint!$H$5:$H$100,XPoint!$A$5:$A$100,"&gt;="&amp;Predictions!A476, XPoint!$A$5:$A$100,"&lt;"&amp;Predictions!A477), "")</f>
        <v/>
      </c>
      <c r="H477" t="str">
        <f t="shared" si="87"/>
        <v/>
      </c>
      <c r="J477" s="8">
        <f t="shared" si="79"/>
        <v>10.7120731386962</v>
      </c>
      <c r="K477" t="str">
        <f t="shared" si="80"/>
        <v/>
      </c>
      <c r="M477" s="8">
        <f t="shared" si="81"/>
        <v>9.8021369661514548</v>
      </c>
      <c r="N477" t="str">
        <f t="shared" si="82"/>
        <v/>
      </c>
      <c r="P477" s="8">
        <f t="shared" si="88"/>
        <v>9.0789985386576237</v>
      </c>
      <c r="Q477" t="str">
        <f t="shared" si="89"/>
        <v/>
      </c>
    </row>
    <row r="478" spans="1:17">
      <c r="A478" s="1">
        <f t="shared" si="83"/>
        <v>43283.875</v>
      </c>
      <c r="B478">
        <f t="shared" si="84"/>
        <v>38.5</v>
      </c>
      <c r="C478" t="str">
        <f>IFERROR(AVERAGEIFS('Hard Drives'!$I$5:$I$355,'Hard Drives'!$A$5:$A$355,"&gt;="&amp;Predictions!A477,'Hard Drives'!$A$5:$A$355,"&lt;"&amp;Predictions!A478), "")</f>
        <v/>
      </c>
      <c r="D478" t="str">
        <f t="shared" si="85"/>
        <v/>
      </c>
      <c r="E478" t="str">
        <f>IFERROR(AVERAGEIFS(SSDs!$H$5:$H$100,SSDs!$A$5:$A$100,"&gt;="&amp;Predictions!A477, SSDs!$A$5:$A$100,"&lt;"&amp;Predictions!A478), "")</f>
        <v/>
      </c>
      <c r="F478" t="str">
        <f t="shared" si="86"/>
        <v/>
      </c>
      <c r="G478" t="str">
        <f>IFERROR(AVERAGEIFS(XPoint!$H$5:$H$100,XPoint!$A$5:$A$100,"&gt;="&amp;Predictions!A477, XPoint!$A$5:$A$100,"&lt;"&amp;Predictions!A478), "")</f>
        <v/>
      </c>
      <c r="H478" t="str">
        <f t="shared" si="87"/>
        <v/>
      </c>
      <c r="J478" s="8">
        <f t="shared" si="79"/>
        <v>10.716442553708303</v>
      </c>
      <c r="K478" t="str">
        <f t="shared" si="80"/>
        <v/>
      </c>
      <c r="M478" s="8">
        <f t="shared" si="81"/>
        <v>9.8108151047268084</v>
      </c>
      <c r="N478" t="str">
        <f t="shared" si="82"/>
        <v/>
      </c>
      <c r="P478" s="8">
        <f t="shared" si="88"/>
        <v>9.0790045918914366</v>
      </c>
      <c r="Q478" t="str">
        <f t="shared" si="89"/>
        <v/>
      </c>
    </row>
    <row r="479" spans="1:17">
      <c r="A479" s="1">
        <f t="shared" si="83"/>
        <v>43314.3125</v>
      </c>
      <c r="B479">
        <f t="shared" si="84"/>
        <v>38.583333333333336</v>
      </c>
      <c r="C479" t="str">
        <f>IFERROR(AVERAGEIFS('Hard Drives'!$I$5:$I$355,'Hard Drives'!$A$5:$A$355,"&gt;="&amp;Predictions!A478,'Hard Drives'!$A$5:$A$355,"&lt;"&amp;Predictions!A479), "")</f>
        <v/>
      </c>
      <c r="D479" t="str">
        <f t="shared" si="85"/>
        <v/>
      </c>
      <c r="E479" t="str">
        <f>IFERROR(AVERAGEIFS(SSDs!$H$5:$H$100,SSDs!$A$5:$A$100,"&gt;="&amp;Predictions!A478, SSDs!$A$5:$A$100,"&lt;"&amp;Predictions!A479), "")</f>
        <v/>
      </c>
      <c r="F479" t="str">
        <f t="shared" si="86"/>
        <v/>
      </c>
      <c r="G479" t="str">
        <f>IFERROR(AVERAGEIFS(XPoint!$H$5:$H$100,XPoint!$A$5:$A$100,"&gt;="&amp;Predictions!A478, XPoint!$A$5:$A$100,"&lt;"&amp;Predictions!A479), "")</f>
        <v/>
      </c>
      <c r="H479" t="str">
        <f t="shared" si="87"/>
        <v/>
      </c>
      <c r="J479" s="8">
        <f t="shared" si="79"/>
        <v>10.720766369480351</v>
      </c>
      <c r="K479" t="str">
        <f t="shared" si="80"/>
        <v/>
      </c>
      <c r="M479" s="8">
        <f t="shared" si="81"/>
        <v>9.8194199365947537</v>
      </c>
      <c r="N479" t="str">
        <f t="shared" si="82"/>
        <v/>
      </c>
      <c r="P479" s="8">
        <f t="shared" si="88"/>
        <v>9.0790068912262143</v>
      </c>
      <c r="Q479" t="str">
        <f t="shared" si="89"/>
        <v/>
      </c>
    </row>
    <row r="480" spans="1:17">
      <c r="A480" s="1">
        <f t="shared" si="83"/>
        <v>43344.75</v>
      </c>
      <c r="B480">
        <f t="shared" si="84"/>
        <v>38.666666666666671</v>
      </c>
      <c r="C480" t="str">
        <f>IFERROR(AVERAGEIFS('Hard Drives'!$I$5:$I$355,'Hard Drives'!$A$5:$A$355,"&gt;="&amp;Predictions!A479,'Hard Drives'!$A$5:$A$355,"&lt;"&amp;Predictions!A480), "")</f>
        <v/>
      </c>
      <c r="D480" t="str">
        <f t="shared" si="85"/>
        <v/>
      </c>
      <c r="E480" t="str">
        <f>IFERROR(AVERAGEIFS(SSDs!$H$5:$H$100,SSDs!$A$5:$A$100,"&gt;="&amp;Predictions!A479, SSDs!$A$5:$A$100,"&lt;"&amp;Predictions!A480), "")</f>
        <v/>
      </c>
      <c r="F480" t="str">
        <f t="shared" si="86"/>
        <v/>
      </c>
      <c r="G480" t="str">
        <f>IFERROR(AVERAGEIFS(XPoint!$H$5:$H$100,XPoint!$A$5:$A$100,"&gt;="&amp;Predictions!A479, XPoint!$A$5:$A$100,"&lt;"&amp;Predictions!A480), "")</f>
        <v/>
      </c>
      <c r="H480" t="str">
        <f t="shared" si="87"/>
        <v/>
      </c>
      <c r="J480" s="8">
        <f t="shared" si="79"/>
        <v>10.725045025192108</v>
      </c>
      <c r="K480" t="str">
        <f t="shared" si="80"/>
        <v/>
      </c>
      <c r="M480" s="8">
        <f t="shared" si="81"/>
        <v>9.8279519381485798</v>
      </c>
      <c r="N480" t="str">
        <f t="shared" si="82"/>
        <v/>
      </c>
      <c r="P480" s="8">
        <f t="shared" si="88"/>
        <v>9.0790077646312337</v>
      </c>
      <c r="Q480" t="str">
        <f t="shared" si="89"/>
        <v/>
      </c>
    </row>
    <row r="481" spans="1:17">
      <c r="A481" s="1">
        <f t="shared" si="83"/>
        <v>43375.1875</v>
      </c>
      <c r="B481">
        <f t="shared" si="84"/>
        <v>38.750000000000007</v>
      </c>
      <c r="C481" t="str">
        <f>IFERROR(AVERAGEIFS('Hard Drives'!$I$5:$I$355,'Hard Drives'!$A$5:$A$355,"&gt;="&amp;Predictions!A480,'Hard Drives'!$A$5:$A$355,"&lt;"&amp;Predictions!A481), "")</f>
        <v/>
      </c>
      <c r="D481" t="str">
        <f t="shared" si="85"/>
        <v/>
      </c>
      <c r="E481" t="str">
        <f>IFERROR(AVERAGEIFS(SSDs!$H$5:$H$100,SSDs!$A$5:$A$100,"&gt;="&amp;Predictions!A480, SSDs!$A$5:$A$100,"&lt;"&amp;Predictions!A481), "")</f>
        <v/>
      </c>
      <c r="F481" t="str">
        <f t="shared" si="86"/>
        <v/>
      </c>
      <c r="G481" t="str">
        <f>IFERROR(AVERAGEIFS(XPoint!$H$5:$H$100,XPoint!$A$5:$A$100,"&gt;="&amp;Predictions!A480, XPoint!$A$5:$A$100,"&lt;"&amp;Predictions!A481), "")</f>
        <v/>
      </c>
      <c r="H481" t="str">
        <f t="shared" si="87"/>
        <v/>
      </c>
      <c r="J481" s="8">
        <f t="shared" si="79"/>
        <v>10.729278956598375</v>
      </c>
      <c r="K481" t="str">
        <f t="shared" si="80"/>
        <v/>
      </c>
      <c r="M481" s="8">
        <f t="shared" si="81"/>
        <v>9.8364115854463225</v>
      </c>
      <c r="N481" t="str">
        <f t="shared" si="82"/>
        <v/>
      </c>
      <c r="P481" s="8">
        <f t="shared" si="88"/>
        <v>9.0790080963947855</v>
      </c>
      <c r="Q481" t="str">
        <f t="shared" si="89"/>
        <v/>
      </c>
    </row>
    <row r="482" spans="1:17">
      <c r="A482" s="1">
        <f t="shared" si="83"/>
        <v>43405.625</v>
      </c>
      <c r="B482">
        <f t="shared" si="84"/>
        <v>38.833333333333343</v>
      </c>
      <c r="C482" t="str">
        <f>IFERROR(AVERAGEIFS('Hard Drives'!$I$5:$I$355,'Hard Drives'!$A$5:$A$355,"&gt;="&amp;Predictions!A481,'Hard Drives'!$A$5:$A$355,"&lt;"&amp;Predictions!A482), "")</f>
        <v/>
      </c>
      <c r="D482" t="str">
        <f t="shared" si="85"/>
        <v/>
      </c>
      <c r="E482" t="str">
        <f>IFERROR(AVERAGEIFS(SSDs!$H$5:$H$100,SSDs!$A$5:$A$100,"&gt;="&amp;Predictions!A481, SSDs!$A$5:$A$100,"&lt;"&amp;Predictions!A482), "")</f>
        <v/>
      </c>
      <c r="F482" t="str">
        <f t="shared" si="86"/>
        <v/>
      </c>
      <c r="G482" t="str">
        <f>IFERROR(AVERAGEIFS(XPoint!$H$5:$H$100,XPoint!$A$5:$A$100,"&gt;="&amp;Predictions!A481, XPoint!$A$5:$A$100,"&lt;"&amp;Predictions!A482), "")</f>
        <v/>
      </c>
      <c r="H482" t="str">
        <f t="shared" si="87"/>
        <v/>
      </c>
      <c r="J482" s="8">
        <f t="shared" si="79"/>
        <v>10.733468596037302</v>
      </c>
      <c r="K482" t="str">
        <f t="shared" si="80"/>
        <v/>
      </c>
      <c r="M482" s="8">
        <f t="shared" si="81"/>
        <v>9.8447993541478667</v>
      </c>
      <c r="N482" t="str">
        <f t="shared" si="82"/>
        <v/>
      </c>
      <c r="P482" s="8">
        <f t="shared" si="88"/>
        <v>9.0790082224153661</v>
      </c>
      <c r="Q482" t="str">
        <f t="shared" si="89"/>
        <v/>
      </c>
    </row>
    <row r="483" spans="1:17">
      <c r="A483" s="1">
        <f t="shared" si="83"/>
        <v>43436.0625</v>
      </c>
      <c r="B483">
        <f t="shared" si="84"/>
        <v>38.916666666666679</v>
      </c>
      <c r="C483" t="str">
        <f>IFERROR(AVERAGEIFS('Hard Drives'!$I$5:$I$355,'Hard Drives'!$A$5:$A$355,"&gt;="&amp;Predictions!A482,'Hard Drives'!$A$5:$A$355,"&lt;"&amp;Predictions!A483), "")</f>
        <v/>
      </c>
      <c r="D483" t="str">
        <f t="shared" si="85"/>
        <v/>
      </c>
      <c r="E483" t="str">
        <f>IFERROR(AVERAGEIFS(SSDs!$H$5:$H$100,SSDs!$A$5:$A$100,"&gt;="&amp;Predictions!A482, SSDs!$A$5:$A$100,"&lt;"&amp;Predictions!A483), "")</f>
        <v/>
      </c>
      <c r="F483" t="str">
        <f t="shared" si="86"/>
        <v/>
      </c>
      <c r="G483" t="str">
        <f>IFERROR(AVERAGEIFS(XPoint!$H$5:$H$100,XPoint!$A$5:$A$100,"&gt;="&amp;Predictions!A482, XPoint!$A$5:$A$100,"&lt;"&amp;Predictions!A483), "")</f>
        <v/>
      </c>
      <c r="H483" t="str">
        <f t="shared" si="87"/>
        <v/>
      </c>
      <c r="J483" s="8">
        <f t="shared" si="79"/>
        <v>10.737614372439236</v>
      </c>
      <c r="K483" t="str">
        <f t="shared" si="80"/>
        <v/>
      </c>
      <c r="M483" s="8">
        <f t="shared" si="81"/>
        <v>9.8531157194534149</v>
      </c>
      <c r="N483" t="str">
        <f t="shared" si="82"/>
        <v/>
      </c>
      <c r="P483" s="8">
        <f t="shared" si="88"/>
        <v>9.0790082702843495</v>
      </c>
      <c r="Q483" t="str">
        <f t="shared" si="89"/>
        <v/>
      </c>
    </row>
    <row r="484" spans="1:17">
      <c r="A484" s="1">
        <f t="shared" si="83"/>
        <v>43466.5</v>
      </c>
      <c r="B484">
        <f t="shared" si="84"/>
        <v>39.000000000000014</v>
      </c>
      <c r="C484" t="str">
        <f>IFERROR(AVERAGEIFS('Hard Drives'!$I$5:$I$355,'Hard Drives'!$A$5:$A$355,"&gt;="&amp;Predictions!A483,'Hard Drives'!$A$5:$A$355,"&lt;"&amp;Predictions!A484), "")</f>
        <v/>
      </c>
      <c r="D484" t="str">
        <f t="shared" si="85"/>
        <v/>
      </c>
      <c r="E484" t="str">
        <f>IFERROR(AVERAGEIFS(SSDs!$H$5:$H$100,SSDs!$A$5:$A$100,"&gt;="&amp;Predictions!A483, SSDs!$A$5:$A$100,"&lt;"&amp;Predictions!A484), "")</f>
        <v/>
      </c>
      <c r="F484" t="str">
        <f t="shared" si="86"/>
        <v/>
      </c>
      <c r="G484" t="str">
        <f>IFERROR(AVERAGEIFS(XPoint!$H$5:$H$100,XPoint!$A$5:$A$100,"&gt;="&amp;Predictions!A483, XPoint!$A$5:$A$100,"&lt;"&amp;Predictions!A484), "")</f>
        <v/>
      </c>
      <c r="H484" t="str">
        <f t="shared" si="87"/>
        <v/>
      </c>
      <c r="J484" s="8">
        <f t="shared" si="79"/>
        <v>10.741716711335963</v>
      </c>
      <c r="K484" t="str">
        <f t="shared" si="80"/>
        <v/>
      </c>
      <c r="M484" s="8">
        <f t="shared" si="81"/>
        <v>9.8613611560432517</v>
      </c>
      <c r="N484" t="str">
        <f t="shared" si="82"/>
        <v/>
      </c>
      <c r="P484" s="8">
        <f t="shared" si="88"/>
        <v>9.0790082884674064</v>
      </c>
      <c r="Q484" t="str">
        <f t="shared" si="89"/>
        <v/>
      </c>
    </row>
    <row r="485" spans="1:17">
      <c r="A485" s="1">
        <f t="shared" si="83"/>
        <v>43496.9375</v>
      </c>
      <c r="B485">
        <f t="shared" si="84"/>
        <v>39.08333333333335</v>
      </c>
      <c r="C485" t="str">
        <f>IFERROR(AVERAGEIFS('Hard Drives'!$I$5:$I$355,'Hard Drives'!$A$5:$A$355,"&gt;="&amp;Predictions!A484,'Hard Drives'!$A$5:$A$355,"&lt;"&amp;Predictions!A485), "")</f>
        <v/>
      </c>
      <c r="D485" t="str">
        <f t="shared" si="85"/>
        <v/>
      </c>
      <c r="E485" t="str">
        <f>IFERROR(AVERAGEIFS(SSDs!$H$5:$H$100,SSDs!$A$5:$A$100,"&gt;="&amp;Predictions!A484, SSDs!$A$5:$A$100,"&lt;"&amp;Predictions!A485), "")</f>
        <v/>
      </c>
      <c r="F485" t="str">
        <f t="shared" si="86"/>
        <v/>
      </c>
      <c r="G485" t="str">
        <f>IFERROR(AVERAGEIFS(XPoint!$H$5:$H$100,XPoint!$A$5:$A$100,"&gt;="&amp;Predictions!A484, XPoint!$A$5:$A$100,"&lt;"&amp;Predictions!A485), "")</f>
        <v/>
      </c>
      <c r="H485" t="str">
        <f t="shared" si="87"/>
        <v/>
      </c>
      <c r="J485" s="8">
        <f t="shared" si="79"/>
        <v>10.745776034870433</v>
      </c>
      <c r="K485" t="str">
        <f t="shared" si="80"/>
        <v/>
      </c>
      <c r="M485" s="8">
        <f t="shared" si="81"/>
        <v>9.8695361380188942</v>
      </c>
      <c r="N485" t="str">
        <f t="shared" si="82"/>
        <v/>
      </c>
      <c r="P485" s="8">
        <f t="shared" si="88"/>
        <v>9.0790082953742512</v>
      </c>
      <c r="Q485" t="str">
        <f t="shared" si="89"/>
        <v/>
      </c>
    </row>
    <row r="486" spans="1:17">
      <c r="A486" s="1">
        <f t="shared" si="83"/>
        <v>43527.375</v>
      </c>
      <c r="B486">
        <f t="shared" si="84"/>
        <v>39.166666666666686</v>
      </c>
      <c r="C486" t="str">
        <f>IFERROR(AVERAGEIFS('Hard Drives'!$I$5:$I$355,'Hard Drives'!$A$5:$A$355,"&gt;="&amp;Predictions!A485,'Hard Drives'!$A$5:$A$355,"&lt;"&amp;Predictions!A486), "")</f>
        <v/>
      </c>
      <c r="D486" t="str">
        <f t="shared" si="85"/>
        <v/>
      </c>
      <c r="E486" t="str">
        <f>IFERROR(AVERAGEIFS(SSDs!$H$5:$H$100,SSDs!$A$5:$A$100,"&gt;="&amp;Predictions!A485, SSDs!$A$5:$A$100,"&lt;"&amp;Predictions!A486), "")</f>
        <v/>
      </c>
      <c r="F486" t="str">
        <f t="shared" si="86"/>
        <v/>
      </c>
      <c r="G486" t="str">
        <f>IFERROR(AVERAGEIFS(XPoint!$H$5:$H$100,XPoint!$A$5:$A$100,"&gt;="&amp;Predictions!A485, XPoint!$A$5:$A$100,"&lt;"&amp;Predictions!A486), "")</f>
        <v/>
      </c>
      <c r="H486" t="str">
        <f t="shared" si="87"/>
        <v/>
      </c>
      <c r="J486" s="8">
        <f t="shared" si="79"/>
        <v>10.749792761806932</v>
      </c>
      <c r="K486" t="str">
        <f t="shared" si="80"/>
        <v/>
      </c>
      <c r="M486" s="8">
        <f t="shared" si="81"/>
        <v>9.8776411388455099</v>
      </c>
      <c r="N486" t="str">
        <f t="shared" si="82"/>
        <v/>
      </c>
      <c r="P486" s="8">
        <f t="shared" si="88"/>
        <v>9.0790082979978184</v>
      </c>
      <c r="Q486" t="str">
        <f t="shared" si="89"/>
        <v/>
      </c>
    </row>
    <row r="487" spans="1:17">
      <c r="A487" s="1">
        <f t="shared" si="83"/>
        <v>43557.8125</v>
      </c>
      <c r="B487">
        <f t="shared" si="84"/>
        <v>39.250000000000021</v>
      </c>
      <c r="C487" t="str">
        <f>IFERROR(AVERAGEIFS('Hard Drives'!$I$5:$I$355,'Hard Drives'!$A$5:$A$355,"&gt;="&amp;Predictions!A486,'Hard Drives'!$A$5:$A$355,"&lt;"&amp;Predictions!A487), "")</f>
        <v/>
      </c>
      <c r="D487" t="str">
        <f t="shared" si="85"/>
        <v/>
      </c>
      <c r="E487" t="str">
        <f>IFERROR(AVERAGEIFS(SSDs!$H$5:$H$100,SSDs!$A$5:$A$100,"&gt;="&amp;Predictions!A486, SSDs!$A$5:$A$100,"&lt;"&amp;Predictions!A487), "")</f>
        <v/>
      </c>
      <c r="F487" t="str">
        <f t="shared" si="86"/>
        <v/>
      </c>
      <c r="G487" t="str">
        <f>IFERROR(AVERAGEIFS(XPoint!$H$5:$H$100,XPoint!$A$5:$A$100,"&gt;="&amp;Predictions!A486, XPoint!$A$5:$A$100,"&lt;"&amp;Predictions!A487), "")</f>
        <v/>
      </c>
      <c r="H487" t="str">
        <f t="shared" si="87"/>
        <v/>
      </c>
      <c r="J487" s="8">
        <f t="shared" si="79"/>
        <v>10.753767307541592</v>
      </c>
      <c r="K487" t="str">
        <f t="shared" si="80"/>
        <v/>
      </c>
      <c r="M487" s="8">
        <f t="shared" si="81"/>
        <v>9.885676631295663</v>
      </c>
      <c r="N487" t="str">
        <f t="shared" si="82"/>
        <v/>
      </c>
      <c r="P487" s="8">
        <f t="shared" si="88"/>
        <v>9.079008298994383</v>
      </c>
      <c r="Q487" t="str">
        <f t="shared" si="89"/>
        <v/>
      </c>
    </row>
    <row r="488" spans="1:17">
      <c r="A488" s="1">
        <f t="shared" si="83"/>
        <v>43588.25</v>
      </c>
      <c r="B488">
        <f t="shared" si="84"/>
        <v>39.333333333333357</v>
      </c>
      <c r="C488" t="str">
        <f>IFERROR(AVERAGEIFS('Hard Drives'!$I$5:$I$355,'Hard Drives'!$A$5:$A$355,"&gt;="&amp;Predictions!A487,'Hard Drives'!$A$5:$A$355,"&lt;"&amp;Predictions!A488), "")</f>
        <v/>
      </c>
      <c r="D488" t="str">
        <f t="shared" si="85"/>
        <v/>
      </c>
      <c r="E488" t="str">
        <f>IFERROR(AVERAGEIFS(SSDs!$H$5:$H$100,SSDs!$A$5:$A$100,"&gt;="&amp;Predictions!A487, SSDs!$A$5:$A$100,"&lt;"&amp;Predictions!A488), "")</f>
        <v/>
      </c>
      <c r="F488" t="str">
        <f t="shared" si="86"/>
        <v/>
      </c>
      <c r="G488" t="str">
        <f>IFERROR(AVERAGEIFS(XPoint!$H$5:$H$100,XPoint!$A$5:$A$100,"&gt;="&amp;Predictions!A487, XPoint!$A$5:$A$100,"&lt;"&amp;Predictions!A488), "")</f>
        <v/>
      </c>
      <c r="H488" t="str">
        <f t="shared" si="87"/>
        <v/>
      </c>
      <c r="J488" s="8">
        <f t="shared" si="79"/>
        <v>10.757700084113392</v>
      </c>
      <c r="K488" t="str">
        <f t="shared" si="80"/>
        <v/>
      </c>
      <c r="M488" s="8">
        <f t="shared" si="81"/>
        <v>9.8936430873943273</v>
      </c>
      <c r="N488" t="str">
        <f t="shared" si="82"/>
        <v/>
      </c>
      <c r="P488" s="8">
        <f t="shared" si="88"/>
        <v>9.0790082993729264</v>
      </c>
      <c r="Q488" t="str">
        <f t="shared" si="89"/>
        <v/>
      </c>
    </row>
    <row r="489" spans="1:17">
      <c r="A489" s="1">
        <f t="shared" si="83"/>
        <v>43618.6875</v>
      </c>
      <c r="B489">
        <f t="shared" si="84"/>
        <v>39.416666666666693</v>
      </c>
      <c r="C489">
        <f>IFERROR(AVERAGEIFS('Hard Drives'!$I$5:$I$355,'Hard Drives'!$A$5:$A$355,"&gt;="&amp;Predictions!A488,'Hard Drives'!$A$5:$A$355,"&lt;"&amp;Predictions!A489), "")</f>
        <v>10.716506563186801</v>
      </c>
      <c r="D489">
        <f t="shared" si="85"/>
        <v>9.1661573785122119</v>
      </c>
      <c r="E489">
        <f>IFERROR(AVERAGEIFS(SSDs!$H$5:$H$100,SSDs!$A$5:$A$100,"&gt;="&amp;Predictions!A488, SSDs!$A$5:$A$100,"&lt;"&amp;Predictions!A489), "")</f>
        <v>10.049606713430535</v>
      </c>
      <c r="F489">
        <f t="shared" si="86"/>
        <v>4.0558703666291409</v>
      </c>
      <c r="G489">
        <f>IFERROR(AVERAGEIFS(XPoint!$H$5:$H$100,XPoint!$A$5:$A$100,"&gt;="&amp;Predictions!A488, XPoint!$A$5:$A$100,"&lt;"&amp;Predictions!A489), "")</f>
        <v>9.0928177830542545</v>
      </c>
      <c r="H489">
        <f t="shared" si="87"/>
        <v>0.95924275890292321</v>
      </c>
      <c r="J489" s="8">
        <f t="shared" si="79"/>
        <v>10.761591500215491</v>
      </c>
      <c r="K489">
        <f t="shared" si="80"/>
        <v>2.0326515468809714E-3</v>
      </c>
      <c r="M489" s="8">
        <f t="shared" si="81"/>
        <v>9.9015409783651762</v>
      </c>
      <c r="N489">
        <f t="shared" si="82"/>
        <v>2.1923461900444991E-2</v>
      </c>
      <c r="P489" s="8">
        <f t="shared" si="88"/>
        <v>9.0790082995167189</v>
      </c>
      <c r="Q489">
        <f t="shared" si="89"/>
        <v>1.9070183557346474E-4</v>
      </c>
    </row>
    <row r="490" spans="1:17">
      <c r="A490" s="1">
        <f t="shared" si="83"/>
        <v>43649.125</v>
      </c>
      <c r="B490">
        <f t="shared" si="84"/>
        <v>39.500000000000028</v>
      </c>
      <c r="C490" t="str">
        <f>IFERROR(AVERAGEIFS('Hard Drives'!$I$5:$I$355,'Hard Drives'!$A$5:$A$355,"&gt;="&amp;Predictions!A489,'Hard Drives'!$A$5:$A$355,"&lt;"&amp;Predictions!A490), "")</f>
        <v/>
      </c>
      <c r="D490" t="str">
        <f t="shared" si="85"/>
        <v/>
      </c>
      <c r="E490" t="str">
        <f>IFERROR(AVERAGEIFS(SSDs!$H$5:$H$100,SSDs!$A$5:$A$100,"&gt;="&amp;Predictions!A489, SSDs!$A$5:$A$100,"&lt;"&amp;Predictions!A490), "")</f>
        <v/>
      </c>
      <c r="F490" t="str">
        <f t="shared" si="86"/>
        <v/>
      </c>
      <c r="G490" t="str">
        <f>IFERROR(AVERAGEIFS(XPoint!$H$5:$H$100,XPoint!$A$5:$A$100,"&gt;="&amp;Predictions!A489, XPoint!$A$5:$A$100,"&lt;"&amp;Predictions!A490), "")</f>
        <v/>
      </c>
      <c r="H490" t="str">
        <f t="shared" si="87"/>
        <v/>
      </c>
      <c r="J490" s="8">
        <f t="shared" si="79"/>
        <v>10.765441961206962</v>
      </c>
      <c r="K490" t="str">
        <f t="shared" si="80"/>
        <v/>
      </c>
      <c r="M490" s="8">
        <f t="shared" si="81"/>
        <v>9.9093707745781359</v>
      </c>
      <c r="N490" t="str">
        <f t="shared" si="82"/>
        <v/>
      </c>
      <c r="P490" s="8">
        <f t="shared" si="88"/>
        <v>9.0790082995713366</v>
      </c>
      <c r="Q490" t="str">
        <f t="shared" si="89"/>
        <v/>
      </c>
    </row>
    <row r="491" spans="1:17">
      <c r="A491" s="1">
        <f t="shared" si="83"/>
        <v>43679.5625</v>
      </c>
      <c r="B491">
        <f t="shared" si="84"/>
        <v>39.583333333333364</v>
      </c>
      <c r="C491" t="str">
        <f>IFERROR(AVERAGEIFS('Hard Drives'!$I$5:$I$355,'Hard Drives'!$A$5:$A$355,"&gt;="&amp;Predictions!A490,'Hard Drives'!$A$5:$A$355,"&lt;"&amp;Predictions!A491), "")</f>
        <v/>
      </c>
      <c r="D491" t="str">
        <f t="shared" si="85"/>
        <v/>
      </c>
      <c r="E491" t="str">
        <f>IFERROR(AVERAGEIFS(SSDs!$H$5:$H$100,SSDs!$A$5:$A$100,"&gt;="&amp;Predictions!A490, SSDs!$A$5:$A$100,"&lt;"&amp;Predictions!A491), "")</f>
        <v/>
      </c>
      <c r="F491" t="str">
        <f t="shared" si="86"/>
        <v/>
      </c>
      <c r="G491" t="str">
        <f>IFERROR(AVERAGEIFS(XPoint!$H$5:$H$100,XPoint!$A$5:$A$100,"&gt;="&amp;Predictions!A490, XPoint!$A$5:$A$100,"&lt;"&amp;Predictions!A491), "")</f>
        <v/>
      </c>
      <c r="H491" t="str">
        <f t="shared" si="87"/>
        <v/>
      </c>
      <c r="J491" s="8">
        <f t="shared" si="79"/>
        <v>10.769251869124856</v>
      </c>
      <c r="K491" t="str">
        <f t="shared" si="80"/>
        <v/>
      </c>
      <c r="M491" s="8">
        <f t="shared" si="81"/>
        <v>9.9171329454981674</v>
      </c>
      <c r="N491" t="str">
        <f t="shared" si="82"/>
        <v/>
      </c>
      <c r="P491" s="8">
        <f t="shared" si="88"/>
        <v>9.0790082995920844</v>
      </c>
      <c r="Q491" t="str">
        <f t="shared" si="89"/>
        <v/>
      </c>
    </row>
    <row r="492" spans="1:17">
      <c r="A492" s="1">
        <f t="shared" si="83"/>
        <v>43710</v>
      </c>
      <c r="B492">
        <f t="shared" si="84"/>
        <v>39.6666666666667</v>
      </c>
      <c r="C492" t="str">
        <f>IFERROR(AVERAGEIFS('Hard Drives'!$I$5:$I$355,'Hard Drives'!$A$5:$A$355,"&gt;="&amp;Predictions!A491,'Hard Drives'!$A$5:$A$355,"&lt;"&amp;Predictions!A492), "")</f>
        <v/>
      </c>
      <c r="D492" t="str">
        <f t="shared" si="85"/>
        <v/>
      </c>
      <c r="E492" t="str">
        <f>IFERROR(AVERAGEIFS(SSDs!$H$5:$H$100,SSDs!$A$5:$A$100,"&gt;="&amp;Predictions!A491, SSDs!$A$5:$A$100,"&lt;"&amp;Predictions!A492), "")</f>
        <v/>
      </c>
      <c r="F492" t="str">
        <f t="shared" si="86"/>
        <v/>
      </c>
      <c r="G492" t="str">
        <f>IFERROR(AVERAGEIFS(XPoint!$H$5:$H$100,XPoint!$A$5:$A$100,"&gt;="&amp;Predictions!A491, XPoint!$A$5:$A$100,"&lt;"&amp;Predictions!A492), "")</f>
        <v/>
      </c>
      <c r="H492" t="str">
        <f t="shared" si="87"/>
        <v/>
      </c>
      <c r="J492" s="8">
        <f t="shared" si="79"/>
        <v>10.773021622696668</v>
      </c>
      <c r="K492" t="str">
        <f t="shared" si="80"/>
        <v/>
      </c>
      <c r="M492" s="8">
        <f t="shared" si="81"/>
        <v>9.9248279596352855</v>
      </c>
      <c r="N492" t="str">
        <f t="shared" si="82"/>
        <v/>
      </c>
      <c r="P492" s="8">
        <f t="shared" si="88"/>
        <v>9.0790082995999661</v>
      </c>
      <c r="Q492" t="str">
        <f t="shared" si="89"/>
        <v/>
      </c>
    </row>
    <row r="493" spans="1:17">
      <c r="A493" s="1">
        <f t="shared" si="83"/>
        <v>43740.4375</v>
      </c>
      <c r="B493">
        <f t="shared" si="84"/>
        <v>39.750000000000036</v>
      </c>
      <c r="C493" t="str">
        <f>IFERROR(AVERAGEIFS('Hard Drives'!$I$5:$I$355,'Hard Drives'!$A$5:$A$355,"&gt;="&amp;Predictions!A492,'Hard Drives'!$A$5:$A$355,"&lt;"&amp;Predictions!A493), "")</f>
        <v/>
      </c>
      <c r="D493" t="str">
        <f t="shared" si="85"/>
        <v/>
      </c>
      <c r="E493" t="str">
        <f>IFERROR(AVERAGEIFS(SSDs!$H$5:$H$100,SSDs!$A$5:$A$100,"&gt;="&amp;Predictions!A492, SSDs!$A$5:$A$100,"&lt;"&amp;Predictions!A493), "")</f>
        <v/>
      </c>
      <c r="F493" t="str">
        <f t="shared" si="86"/>
        <v/>
      </c>
      <c r="G493" t="str">
        <f>IFERROR(AVERAGEIFS(XPoint!$H$5:$H$100,XPoint!$A$5:$A$100,"&gt;="&amp;Predictions!A492, XPoint!$A$5:$A$100,"&lt;"&amp;Predictions!A493), "")</f>
        <v/>
      </c>
      <c r="H493" t="str">
        <f t="shared" si="87"/>
        <v/>
      </c>
      <c r="J493" s="8">
        <f t="shared" si="79"/>
        <v>10.77675161735309</v>
      </c>
      <c r="K493" t="str">
        <f t="shared" si="80"/>
        <v/>
      </c>
      <c r="M493" s="8">
        <f t="shared" si="81"/>
        <v>9.9324562844957747</v>
      </c>
      <c r="N493" t="str">
        <f t="shared" si="82"/>
        <v/>
      </c>
      <c r="P493" s="8">
        <f t="shared" si="88"/>
        <v>9.0790082996029575</v>
      </c>
      <c r="Q493" t="str">
        <f t="shared" si="89"/>
        <v/>
      </c>
    </row>
    <row r="494" spans="1:17">
      <c r="A494" s="1">
        <f t="shared" si="83"/>
        <v>43770.875</v>
      </c>
      <c r="B494">
        <f t="shared" si="84"/>
        <v>39.833333333333371</v>
      </c>
      <c r="C494" t="str">
        <f>IFERROR(AVERAGEIFS('Hard Drives'!$I$5:$I$355,'Hard Drives'!$A$5:$A$355,"&gt;="&amp;Predictions!A493,'Hard Drives'!$A$5:$A$355,"&lt;"&amp;Predictions!A494), "")</f>
        <v/>
      </c>
      <c r="D494" t="str">
        <f t="shared" si="85"/>
        <v/>
      </c>
      <c r="E494" t="str">
        <f>IFERROR(AVERAGEIFS(SSDs!$H$5:$H$100,SSDs!$A$5:$A$100,"&gt;="&amp;Predictions!A493, SSDs!$A$5:$A$100,"&lt;"&amp;Predictions!A494), "")</f>
        <v/>
      </c>
      <c r="F494" t="str">
        <f t="shared" si="86"/>
        <v/>
      </c>
      <c r="G494" t="str">
        <f>IFERROR(AVERAGEIFS(XPoint!$H$5:$H$100,XPoint!$A$5:$A$100,"&gt;="&amp;Predictions!A493, XPoint!$A$5:$A$100,"&lt;"&amp;Predictions!A494), "")</f>
        <v/>
      </c>
      <c r="H494" t="str">
        <f t="shared" si="87"/>
        <v/>
      </c>
      <c r="J494" s="8">
        <f t="shared" si="79"/>
        <v>10.780442245241112</v>
      </c>
      <c r="K494" t="str">
        <f t="shared" si="80"/>
        <v/>
      </c>
      <c r="M494" s="8">
        <f t="shared" si="81"/>
        <v>9.9400183865346179</v>
      </c>
      <c r="N494" t="str">
        <f t="shared" si="82"/>
        <v/>
      </c>
      <c r="P494" s="8">
        <f t="shared" si="88"/>
        <v>9.0790082996040962</v>
      </c>
      <c r="Q494" t="str">
        <f t="shared" si="89"/>
        <v/>
      </c>
    </row>
    <row r="495" spans="1:17">
      <c r="A495" s="1">
        <f t="shared" si="83"/>
        <v>43801.3125</v>
      </c>
      <c r="B495">
        <f t="shared" si="84"/>
        <v>39.916666666666707</v>
      </c>
      <c r="C495" t="str">
        <f>IFERROR(AVERAGEIFS('Hard Drives'!$I$5:$I$355,'Hard Drives'!$A$5:$A$355,"&gt;="&amp;Predictions!A494,'Hard Drives'!$A$5:$A$355,"&lt;"&amp;Predictions!A495), "")</f>
        <v/>
      </c>
      <c r="D495" t="str">
        <f t="shared" si="85"/>
        <v/>
      </c>
      <c r="E495" t="str">
        <f>IFERROR(AVERAGEIFS(SSDs!$H$5:$H$100,SSDs!$A$5:$A$100,"&gt;="&amp;Predictions!A494, SSDs!$A$5:$A$100,"&lt;"&amp;Predictions!A495), "")</f>
        <v/>
      </c>
      <c r="F495" t="str">
        <f t="shared" si="86"/>
        <v/>
      </c>
      <c r="G495" t="str">
        <f>IFERROR(AVERAGEIFS(XPoint!$H$5:$H$100,XPoint!$A$5:$A$100,"&gt;="&amp;Predictions!A494, XPoint!$A$5:$A$100,"&lt;"&amp;Predictions!A495), "")</f>
        <v/>
      </c>
      <c r="H495" t="str">
        <f t="shared" si="87"/>
        <v/>
      </c>
      <c r="J495" s="8">
        <f t="shared" si="79"/>
        <v>10.784093895237442</v>
      </c>
      <c r="K495" t="str">
        <f t="shared" si="80"/>
        <v/>
      </c>
      <c r="M495" s="8">
        <f t="shared" si="81"/>
        <v>9.9475147311091128</v>
      </c>
      <c r="N495" t="str">
        <f t="shared" si="82"/>
        <v/>
      </c>
      <c r="P495" s="8">
        <f t="shared" si="88"/>
        <v>9.079008299604526</v>
      </c>
      <c r="Q495" t="str">
        <f t="shared" si="89"/>
        <v/>
      </c>
    </row>
    <row r="496" spans="1:17">
      <c r="A496" s="1">
        <f t="shared" si="83"/>
        <v>43831.75</v>
      </c>
      <c r="B496">
        <f t="shared" si="84"/>
        <v>40.000000000000043</v>
      </c>
      <c r="C496" t="str">
        <f>IFERROR(AVERAGEIFS('Hard Drives'!$I$5:$I$355,'Hard Drives'!$A$5:$A$355,"&gt;="&amp;Predictions!A495,'Hard Drives'!$A$5:$A$355,"&lt;"&amp;Predictions!A496), "")</f>
        <v/>
      </c>
      <c r="D496" t="str">
        <f t="shared" si="85"/>
        <v/>
      </c>
      <c r="E496" t="str">
        <f>IFERROR(AVERAGEIFS(SSDs!$H$5:$H$100,SSDs!$A$5:$A$100,"&gt;="&amp;Predictions!A495, SSDs!$A$5:$A$100,"&lt;"&amp;Predictions!A496), "")</f>
        <v/>
      </c>
      <c r="F496" t="str">
        <f t="shared" si="86"/>
        <v/>
      </c>
      <c r="G496" t="str">
        <f>IFERROR(AVERAGEIFS(XPoint!$H$5:$H$100,XPoint!$A$5:$A$100,"&gt;="&amp;Predictions!A495, XPoint!$A$5:$A$100,"&lt;"&amp;Predictions!A496), "")</f>
        <v/>
      </c>
      <c r="H496" t="str">
        <f t="shared" si="87"/>
        <v/>
      </c>
      <c r="J496" s="8">
        <f t="shared" si="79"/>
        <v>10.78770695296221</v>
      </c>
      <c r="K496" t="str">
        <f t="shared" si="80"/>
        <v/>
      </c>
      <c r="M496" s="8">
        <f t="shared" si="81"/>
        <v>9.9549457824336223</v>
      </c>
      <c r="N496" t="str">
        <f t="shared" si="82"/>
        <v/>
      </c>
      <c r="P496" s="8">
        <f t="shared" si="88"/>
        <v>9.0790082996046912</v>
      </c>
      <c r="Q496" t="str">
        <f t="shared" si="89"/>
        <v/>
      </c>
    </row>
    <row r="497" spans="1:17">
      <c r="A497" s="1">
        <f t="shared" si="83"/>
        <v>43862.1875</v>
      </c>
      <c r="B497">
        <f t="shared" si="84"/>
        <v>40.083333333333378</v>
      </c>
      <c r="C497" t="str">
        <f>IFERROR(AVERAGEIFS('Hard Drives'!$I$5:$I$355,'Hard Drives'!$A$5:$A$355,"&gt;="&amp;Predictions!A496,'Hard Drives'!$A$5:$A$355,"&lt;"&amp;Predictions!A497), "")</f>
        <v/>
      </c>
      <c r="D497" t="str">
        <f t="shared" si="85"/>
        <v/>
      </c>
      <c r="E497" t="str">
        <f>IFERROR(AVERAGEIFS(SSDs!$H$5:$H$100,SSDs!$A$5:$A$100,"&gt;="&amp;Predictions!A496, SSDs!$A$5:$A$100,"&lt;"&amp;Predictions!A497), "")</f>
        <v/>
      </c>
      <c r="F497" t="str">
        <f t="shared" si="86"/>
        <v/>
      </c>
      <c r="G497" t="str">
        <f>IFERROR(AVERAGEIFS(XPoint!$H$5:$H$100,XPoint!$A$5:$A$100,"&gt;="&amp;Predictions!A496, XPoint!$A$5:$A$100,"&lt;"&amp;Predictions!A497), "")</f>
        <v/>
      </c>
      <c r="H497" t="str">
        <f t="shared" si="87"/>
        <v/>
      </c>
      <c r="J497" s="8">
        <f t="shared" si="79"/>
        <v>10.791281800792976</v>
      </c>
      <c r="K497" t="str">
        <f t="shared" si="80"/>
        <v/>
      </c>
      <c r="M497" s="8">
        <f t="shared" si="81"/>
        <v>9.9623120035355122</v>
      </c>
      <c r="N497" t="str">
        <f t="shared" si="82"/>
        <v/>
      </c>
      <c r="P497" s="8">
        <f t="shared" si="88"/>
        <v>9.0790082996047534</v>
      </c>
      <c r="Q497" t="str">
        <f t="shared" si="89"/>
        <v/>
      </c>
    </row>
    <row r="498" spans="1:17">
      <c r="A498" s="1">
        <f t="shared" si="83"/>
        <v>43892.625</v>
      </c>
      <c r="B498">
        <f t="shared" si="84"/>
        <v>40.166666666666714</v>
      </c>
      <c r="C498" t="str">
        <f>IFERROR(AVERAGEIFS('Hard Drives'!$I$5:$I$355,'Hard Drives'!$A$5:$A$355,"&gt;="&amp;Predictions!A497,'Hard Drives'!$A$5:$A$355,"&lt;"&amp;Predictions!A498), "")</f>
        <v/>
      </c>
      <c r="D498" t="str">
        <f t="shared" si="85"/>
        <v/>
      </c>
      <c r="E498" t="str">
        <f>IFERROR(AVERAGEIFS(SSDs!$H$5:$H$100,SSDs!$A$5:$A$100,"&gt;="&amp;Predictions!A497, SSDs!$A$5:$A$100,"&lt;"&amp;Predictions!A498), "")</f>
        <v/>
      </c>
      <c r="F498" t="str">
        <f t="shared" si="86"/>
        <v/>
      </c>
      <c r="G498" t="str">
        <f>IFERROR(AVERAGEIFS(XPoint!$H$5:$H$100,XPoint!$A$5:$A$100,"&gt;="&amp;Predictions!A497, XPoint!$A$5:$A$100,"&lt;"&amp;Predictions!A498), "")</f>
        <v/>
      </c>
      <c r="H498" t="str">
        <f t="shared" si="87"/>
        <v/>
      </c>
      <c r="J498" s="8">
        <f t="shared" si="79"/>
        <v>10.794818817879031</v>
      </c>
      <c r="K498" t="str">
        <f t="shared" si="80"/>
        <v/>
      </c>
      <c r="M498" s="8">
        <f t="shared" si="81"/>
        <v>9.9696138562122094</v>
      </c>
      <c r="N498" t="str">
        <f t="shared" si="82"/>
        <v/>
      </c>
      <c r="P498" s="8">
        <f t="shared" si="88"/>
        <v>9.0790082996047765</v>
      </c>
      <c r="Q498" t="str">
        <f t="shared" si="89"/>
        <v/>
      </c>
    </row>
    <row r="499" spans="1:17">
      <c r="A499" s="1">
        <f t="shared" si="83"/>
        <v>43923.0625</v>
      </c>
      <c r="B499">
        <f t="shared" si="84"/>
        <v>40.25000000000005</v>
      </c>
      <c r="C499" t="str">
        <f>IFERROR(AVERAGEIFS('Hard Drives'!$I$5:$I$355,'Hard Drives'!$A$5:$A$355,"&gt;="&amp;Predictions!A498,'Hard Drives'!$A$5:$A$355,"&lt;"&amp;Predictions!A499), "")</f>
        <v/>
      </c>
      <c r="D499" t="str">
        <f t="shared" si="85"/>
        <v/>
      </c>
      <c r="E499" t="str">
        <f>IFERROR(AVERAGEIFS(SSDs!$H$5:$H$100,SSDs!$A$5:$A$100,"&gt;="&amp;Predictions!A498, SSDs!$A$5:$A$100,"&lt;"&amp;Predictions!A499), "")</f>
        <v/>
      </c>
      <c r="F499" t="str">
        <f t="shared" si="86"/>
        <v/>
      </c>
      <c r="G499" t="str">
        <f>IFERROR(AVERAGEIFS(XPoint!$H$5:$H$100,XPoint!$A$5:$A$100,"&gt;="&amp;Predictions!A498, XPoint!$A$5:$A$100,"&lt;"&amp;Predictions!A499), "")</f>
        <v/>
      </c>
      <c r="H499" t="str">
        <f t="shared" si="87"/>
        <v/>
      </c>
      <c r="J499" s="8">
        <f t="shared" si="79"/>
        <v>10.798318380155912</v>
      </c>
      <c r="K499" t="str">
        <f t="shared" si="80"/>
        <v/>
      </c>
      <c r="M499" s="8">
        <f t="shared" si="81"/>
        <v>9.9768518009893796</v>
      </c>
      <c r="N499" t="str">
        <f t="shared" si="82"/>
        <v/>
      </c>
      <c r="P499" s="8">
        <f t="shared" si="88"/>
        <v>9.0790082996047854</v>
      </c>
      <c r="Q499" t="str">
        <f t="shared" si="89"/>
        <v/>
      </c>
    </row>
    <row r="500" spans="1:17">
      <c r="A500" s="1">
        <f t="shared" si="83"/>
        <v>43953.5</v>
      </c>
      <c r="B500">
        <f t="shared" si="84"/>
        <v>40.333333333333385</v>
      </c>
      <c r="C500" t="str">
        <f>IFERROR(AVERAGEIFS('Hard Drives'!$I$5:$I$355,'Hard Drives'!$A$5:$A$355,"&gt;="&amp;Predictions!A499,'Hard Drives'!$A$5:$A$355,"&lt;"&amp;Predictions!A500), "")</f>
        <v/>
      </c>
      <c r="D500" t="str">
        <f t="shared" si="85"/>
        <v/>
      </c>
      <c r="E500" t="str">
        <f>IFERROR(AVERAGEIFS(SSDs!$H$5:$H$100,SSDs!$A$5:$A$100,"&gt;="&amp;Predictions!A499, SSDs!$A$5:$A$100,"&lt;"&amp;Predictions!A500), "")</f>
        <v/>
      </c>
      <c r="F500" t="str">
        <f t="shared" si="86"/>
        <v/>
      </c>
      <c r="G500" t="str">
        <f>IFERROR(AVERAGEIFS(XPoint!$H$5:$H$100,XPoint!$A$5:$A$100,"&gt;="&amp;Predictions!A499, XPoint!$A$5:$A$100,"&lt;"&amp;Predictions!A500), "")</f>
        <v/>
      </c>
      <c r="H500" t="str">
        <f t="shared" si="87"/>
        <v/>
      </c>
      <c r="J500" s="8">
        <f t="shared" si="79"/>
        <v>10.801780860360228</v>
      </c>
      <c r="K500" t="str">
        <f t="shared" si="80"/>
        <v/>
      </c>
      <c r="M500" s="8">
        <f t="shared" si="81"/>
        <v>9.9840262970802378</v>
      </c>
      <c r="N500" t="str">
        <f t="shared" si="82"/>
        <v/>
      </c>
      <c r="P500" s="8">
        <f t="shared" si="88"/>
        <v>9.0790082996047889</v>
      </c>
      <c r="Q500" t="str">
        <f t="shared" si="89"/>
        <v/>
      </c>
    </row>
    <row r="501" spans="1:17">
      <c r="A501" s="1">
        <f t="shared" si="83"/>
        <v>43983.9375</v>
      </c>
      <c r="B501">
        <f t="shared" si="84"/>
        <v>40.416666666666721</v>
      </c>
      <c r="C501">
        <f>IFERROR(AVERAGEIFS('Hard Drives'!$I$5:$I$355,'Hard Drives'!$A$5:$A$355,"&gt;="&amp;Predictions!A500,'Hard Drives'!$A$5:$A$355,"&lt;"&amp;Predictions!A501), "")</f>
        <v>10.762702661486443</v>
      </c>
      <c r="D501">
        <f t="shared" si="85"/>
        <v>9.4480149538982037</v>
      </c>
      <c r="E501">
        <f>IFERROR(AVERAGEIFS(SSDs!$H$5:$H$100,SSDs!$A$5:$A$100,"&gt;="&amp;Predictions!A500, SSDs!$A$5:$A$100,"&lt;"&amp;Predictions!A501), "")</f>
        <v>9.9920760219624061</v>
      </c>
      <c r="F501">
        <f t="shared" si="86"/>
        <v>3.8274558238866061</v>
      </c>
      <c r="G501">
        <f>IFERROR(AVERAGEIFS(XPoint!$H$5:$H$100,XPoint!$A$5:$A$100,"&gt;="&amp;Predictions!A500, XPoint!$A$5:$A$100,"&lt;"&amp;Predictions!A501), "")</f>
        <v>8.9262378196482732</v>
      </c>
      <c r="H501">
        <f t="shared" si="87"/>
        <v>0.66069168145337842</v>
      </c>
      <c r="J501" s="8">
        <f t="shared" si="79"/>
        <v>10.805206628044747</v>
      </c>
      <c r="K501">
        <f t="shared" si="80"/>
        <v>1.8065871731893885E-3</v>
      </c>
      <c r="M501" s="8">
        <f t="shared" si="81"/>
        <v>9.9911378023459108</v>
      </c>
      <c r="N501">
        <f t="shared" si="82"/>
        <v>8.8025604877662003E-7</v>
      </c>
      <c r="P501" s="8">
        <f t="shared" si="88"/>
        <v>9.0790082996047907</v>
      </c>
      <c r="Q501">
        <f t="shared" si="89"/>
        <v>2.3338819546144713E-2</v>
      </c>
    </row>
    <row r="502" spans="1:17">
      <c r="A502" s="1">
        <f t="shared" si="83"/>
        <v>44014.375</v>
      </c>
      <c r="B502">
        <f t="shared" si="84"/>
        <v>40.500000000000057</v>
      </c>
      <c r="C502" t="str">
        <f>IFERROR(AVERAGEIFS('Hard Drives'!$I$5:$I$355,'Hard Drives'!$A$5:$A$355,"&gt;="&amp;Predictions!A501,'Hard Drives'!$A$5:$A$355,"&lt;"&amp;Predictions!A502), "")</f>
        <v/>
      </c>
      <c r="D502" t="str">
        <f t="shared" si="85"/>
        <v/>
      </c>
      <c r="E502" t="str">
        <f>IFERROR(AVERAGEIFS(SSDs!$H$5:$H$100,SSDs!$A$5:$A$100,"&gt;="&amp;Predictions!A501, SSDs!$A$5:$A$100,"&lt;"&amp;Predictions!A502), "")</f>
        <v/>
      </c>
      <c r="F502" t="str">
        <f t="shared" si="86"/>
        <v/>
      </c>
      <c r="G502" t="str">
        <f>IFERROR(AVERAGEIFS(XPoint!$H$5:$H$100,XPoint!$A$5:$A$100,"&gt;="&amp;Predictions!A501, XPoint!$A$5:$A$100,"&lt;"&amp;Predictions!A502), "")</f>
        <v/>
      </c>
      <c r="H502" t="str">
        <f t="shared" si="87"/>
        <v/>
      </c>
      <c r="J502" s="8">
        <f t="shared" si="79"/>
        <v>10.808596049593648</v>
      </c>
      <c r="K502" t="str">
        <f t="shared" si="80"/>
        <v/>
      </c>
      <c r="M502" s="8">
        <f t="shared" si="81"/>
        <v>9.9981867732569008</v>
      </c>
      <c r="N502" t="str">
        <f t="shared" si="82"/>
        <v/>
      </c>
      <c r="P502" s="8">
        <f t="shared" si="88"/>
        <v>9.0790082996047907</v>
      </c>
      <c r="Q502" t="str">
        <f t="shared" si="89"/>
        <v/>
      </c>
    </row>
    <row r="503" spans="1:17">
      <c r="A503" s="1">
        <f t="shared" si="83"/>
        <v>44044.8125</v>
      </c>
      <c r="B503">
        <f t="shared" si="84"/>
        <v>40.583333333333393</v>
      </c>
      <c r="C503" t="str">
        <f>IFERROR(AVERAGEIFS('Hard Drives'!$I$5:$I$355,'Hard Drives'!$A$5:$A$355,"&gt;="&amp;Predictions!A502,'Hard Drives'!$A$5:$A$355,"&lt;"&amp;Predictions!A503), "")</f>
        <v/>
      </c>
      <c r="D503" t="str">
        <f t="shared" si="85"/>
        <v/>
      </c>
      <c r="E503" t="str">
        <f>IFERROR(AVERAGEIFS(SSDs!$H$5:$H$100,SSDs!$A$5:$A$100,"&gt;="&amp;Predictions!A502, SSDs!$A$5:$A$100,"&lt;"&amp;Predictions!A503), "")</f>
        <v/>
      </c>
      <c r="F503" t="str">
        <f t="shared" si="86"/>
        <v/>
      </c>
      <c r="G503" t="str">
        <f>IFERROR(AVERAGEIFS(XPoint!$H$5:$H$100,XPoint!$A$5:$A$100,"&gt;="&amp;Predictions!A502, XPoint!$A$5:$A$100,"&lt;"&amp;Predictions!A503), "")</f>
        <v/>
      </c>
      <c r="H503" t="str">
        <f t="shared" si="87"/>
        <v/>
      </c>
      <c r="J503" s="8">
        <f t="shared" si="79"/>
        <v>10.811949488238064</v>
      </c>
      <c r="K503" t="str">
        <f t="shared" si="80"/>
        <v/>
      </c>
      <c r="M503" s="8">
        <f t="shared" si="81"/>
        <v>10.005173664855619</v>
      </c>
      <c r="N503" t="str">
        <f t="shared" si="82"/>
        <v/>
      </c>
      <c r="P503" s="8">
        <f t="shared" si="88"/>
        <v>9.0790082996047907</v>
      </c>
      <c r="Q503" t="str">
        <f t="shared" si="89"/>
        <v/>
      </c>
    </row>
    <row r="504" spans="1:17">
      <c r="A504" s="1">
        <f t="shared" si="83"/>
        <v>44075.25</v>
      </c>
      <c r="B504">
        <f t="shared" si="84"/>
        <v>40.666666666666728</v>
      </c>
      <c r="C504" t="str">
        <f>IFERROR(AVERAGEIFS('Hard Drives'!$I$5:$I$355,'Hard Drives'!$A$5:$A$355,"&gt;="&amp;Predictions!A503,'Hard Drives'!$A$5:$A$355,"&lt;"&amp;Predictions!A504), "")</f>
        <v/>
      </c>
      <c r="D504" t="str">
        <f t="shared" si="85"/>
        <v/>
      </c>
      <c r="E504" t="str">
        <f>IFERROR(AVERAGEIFS(SSDs!$H$5:$H$100,SSDs!$A$5:$A$100,"&gt;="&amp;Predictions!A503, SSDs!$A$5:$A$100,"&lt;"&amp;Predictions!A504), "")</f>
        <v/>
      </c>
      <c r="F504" t="str">
        <f t="shared" si="86"/>
        <v/>
      </c>
      <c r="G504" t="str">
        <f>IFERROR(AVERAGEIFS(XPoint!$H$5:$H$100,XPoint!$A$5:$A$100,"&gt;="&amp;Predictions!A503, XPoint!$A$5:$A$100,"&lt;"&amp;Predictions!A504), "")</f>
        <v/>
      </c>
      <c r="H504" t="str">
        <f t="shared" si="87"/>
        <v/>
      </c>
      <c r="J504" s="8">
        <f t="shared" si="79"/>
        <v>10.815267304071817</v>
      </c>
      <c r="K504" t="str">
        <f t="shared" si="80"/>
        <v/>
      </c>
      <c r="M504" s="8">
        <f t="shared" si="81"/>
        <v>10.012098930719951</v>
      </c>
      <c r="N504" t="str">
        <f t="shared" si="82"/>
        <v/>
      </c>
      <c r="P504" s="8">
        <f t="shared" si="88"/>
        <v>9.0790082996047907</v>
      </c>
      <c r="Q504" t="str">
        <f t="shared" si="89"/>
        <v/>
      </c>
    </row>
    <row r="505" spans="1:17">
      <c r="A505" s="1">
        <f t="shared" si="83"/>
        <v>44105.6875</v>
      </c>
      <c r="B505">
        <f t="shared" si="84"/>
        <v>40.750000000000064</v>
      </c>
      <c r="C505" t="str">
        <f>IFERROR(AVERAGEIFS('Hard Drives'!$I$5:$I$355,'Hard Drives'!$A$5:$A$355,"&gt;="&amp;Predictions!A504,'Hard Drives'!$A$5:$A$355,"&lt;"&amp;Predictions!A505), "")</f>
        <v/>
      </c>
      <c r="D505" t="str">
        <f t="shared" si="85"/>
        <v/>
      </c>
      <c r="E505" t="str">
        <f>IFERROR(AVERAGEIFS(SSDs!$H$5:$H$100,SSDs!$A$5:$A$100,"&gt;="&amp;Predictions!A504, SSDs!$A$5:$A$100,"&lt;"&amp;Predictions!A505), "")</f>
        <v/>
      </c>
      <c r="F505" t="str">
        <f t="shared" si="86"/>
        <v/>
      </c>
      <c r="G505" t="str">
        <f>IFERROR(AVERAGEIFS(XPoint!$H$5:$H$100,XPoint!$A$5:$A$100,"&gt;="&amp;Predictions!A504, XPoint!$A$5:$A$100,"&lt;"&amp;Predictions!A505), "")</f>
        <v/>
      </c>
      <c r="H505" t="str">
        <f t="shared" si="87"/>
        <v/>
      </c>
      <c r="J505" s="8">
        <f t="shared" si="79"/>
        <v>10.818549854067379</v>
      </c>
      <c r="K505" t="str">
        <f t="shared" si="80"/>
        <v/>
      </c>
      <c r="M505" s="8">
        <f t="shared" si="81"/>
        <v>10.018963022927858</v>
      </c>
      <c r="N505" t="str">
        <f t="shared" si="82"/>
        <v/>
      </c>
      <c r="P505" s="8">
        <f t="shared" si="88"/>
        <v>9.0790082996047907</v>
      </c>
      <c r="Q505" t="str">
        <f t="shared" si="89"/>
        <v/>
      </c>
    </row>
    <row r="506" spans="1:17">
      <c r="A506" s="1">
        <f t="shared" si="83"/>
        <v>44136.125</v>
      </c>
      <c r="B506">
        <f t="shared" si="84"/>
        <v>40.8333333333334</v>
      </c>
      <c r="C506" t="str">
        <f>IFERROR(AVERAGEIFS('Hard Drives'!$I$5:$I$355,'Hard Drives'!$A$5:$A$355,"&gt;="&amp;Predictions!A505,'Hard Drives'!$A$5:$A$355,"&lt;"&amp;Predictions!A506), "")</f>
        <v/>
      </c>
      <c r="D506" t="str">
        <f t="shared" si="85"/>
        <v/>
      </c>
      <c r="E506" t="str">
        <f>IFERROR(AVERAGEIFS(SSDs!$H$5:$H$100,SSDs!$A$5:$A$100,"&gt;="&amp;Predictions!A505, SSDs!$A$5:$A$100,"&lt;"&amp;Predictions!A506), "")</f>
        <v/>
      </c>
      <c r="F506" t="str">
        <f t="shared" si="86"/>
        <v/>
      </c>
      <c r="G506" t="str">
        <f>IFERROR(AVERAGEIFS(XPoint!$H$5:$H$100,XPoint!$A$5:$A$100,"&gt;="&amp;Predictions!A505, XPoint!$A$5:$A$100,"&lt;"&amp;Predictions!A506), "")</f>
        <v/>
      </c>
      <c r="H506" t="str">
        <f t="shared" si="87"/>
        <v/>
      </c>
      <c r="J506" s="8">
        <f t="shared" si="79"/>
        <v>10.821797492091997</v>
      </c>
      <c r="K506" t="str">
        <f t="shared" si="80"/>
        <v/>
      </c>
      <c r="M506" s="8">
        <f t="shared" si="81"/>
        <v>10.025766392023003</v>
      </c>
      <c r="N506" t="str">
        <f t="shared" si="82"/>
        <v/>
      </c>
      <c r="P506" s="8">
        <f t="shared" si="88"/>
        <v>9.0790082996047907</v>
      </c>
      <c r="Q506" t="str">
        <f t="shared" si="89"/>
        <v/>
      </c>
    </row>
    <row r="507" spans="1:17">
      <c r="A507" s="1">
        <f t="shared" si="83"/>
        <v>44166.5625</v>
      </c>
      <c r="B507">
        <f t="shared" si="84"/>
        <v>40.916666666666735</v>
      </c>
      <c r="C507" t="str">
        <f>IFERROR(AVERAGEIFS('Hard Drives'!$I$5:$I$355,'Hard Drives'!$A$5:$A$355,"&gt;="&amp;Predictions!A506,'Hard Drives'!$A$5:$A$355,"&lt;"&amp;Predictions!A507), "")</f>
        <v/>
      </c>
      <c r="D507" t="str">
        <f t="shared" si="85"/>
        <v/>
      </c>
      <c r="E507" t="str">
        <f>IFERROR(AVERAGEIFS(SSDs!$H$5:$H$100,SSDs!$A$5:$A$100,"&gt;="&amp;Predictions!A506, SSDs!$A$5:$A$100,"&lt;"&amp;Predictions!A507), "")</f>
        <v/>
      </c>
      <c r="F507" t="str">
        <f t="shared" si="86"/>
        <v/>
      </c>
      <c r="G507" t="str">
        <f>IFERROR(AVERAGEIFS(XPoint!$H$5:$H$100,XPoint!$A$5:$A$100,"&gt;="&amp;Predictions!A506, XPoint!$A$5:$A$100,"&lt;"&amp;Predictions!A507), "")</f>
        <v/>
      </c>
      <c r="H507" t="str">
        <f t="shared" si="87"/>
        <v/>
      </c>
      <c r="J507" s="8">
        <f t="shared" si="79"/>
        <v>10.825010568924048</v>
      </c>
      <c r="K507" t="str">
        <f t="shared" si="80"/>
        <v/>
      </c>
      <c r="M507" s="8">
        <f t="shared" si="81"/>
        <v>10.032509486981366</v>
      </c>
      <c r="N507" t="str">
        <f t="shared" si="82"/>
        <v/>
      </c>
      <c r="P507" s="8">
        <f t="shared" si="88"/>
        <v>9.0790082996047907</v>
      </c>
      <c r="Q507" t="str">
        <f t="shared" si="89"/>
        <v/>
      </c>
    </row>
    <row r="508" spans="1:17">
      <c r="A508" s="1">
        <f t="shared" si="83"/>
        <v>44197</v>
      </c>
      <c r="B508">
        <f t="shared" si="84"/>
        <v>41.000000000000071</v>
      </c>
      <c r="C508" t="str">
        <f>IFERROR(AVERAGEIFS('Hard Drives'!$I$5:$I$355,'Hard Drives'!$A$5:$A$355,"&gt;="&amp;Predictions!A507,'Hard Drives'!$A$5:$A$355,"&lt;"&amp;Predictions!A508), "")</f>
        <v/>
      </c>
      <c r="D508" t="str">
        <f t="shared" si="85"/>
        <v/>
      </c>
      <c r="E508" t="str">
        <f>IFERROR(AVERAGEIFS(SSDs!$H$5:$H$100,SSDs!$A$5:$A$100,"&gt;="&amp;Predictions!A507, SSDs!$A$5:$A$100,"&lt;"&amp;Predictions!A508), "")</f>
        <v/>
      </c>
      <c r="F508" t="str">
        <f t="shared" si="86"/>
        <v/>
      </c>
      <c r="G508" t="str">
        <f>IFERROR(AVERAGEIFS(XPoint!$H$5:$H$100,XPoint!$A$5:$A$100,"&gt;="&amp;Predictions!A507, XPoint!$A$5:$A$100,"&lt;"&amp;Predictions!A508), "")</f>
        <v/>
      </c>
      <c r="H508" t="str">
        <f t="shared" si="87"/>
        <v/>
      </c>
      <c r="J508" s="8">
        <f t="shared" si="79"/>
        <v>10.828189432269557</v>
      </c>
      <c r="K508" t="str">
        <f t="shared" si="80"/>
        <v/>
      </c>
      <c r="M508" s="8">
        <f t="shared" si="81"/>
        <v>10.039192755178874</v>
      </c>
      <c r="N508" t="str">
        <f t="shared" si="82"/>
        <v/>
      </c>
      <c r="P508" s="8">
        <f t="shared" si="88"/>
        <v>9.0790082996047907</v>
      </c>
      <c r="Q508" t="str">
        <f t="shared" si="89"/>
        <v/>
      </c>
    </row>
    <row r="509" spans="1:17">
      <c r="A509" s="1">
        <f t="shared" si="83"/>
        <v>44227.4375</v>
      </c>
      <c r="B509">
        <f t="shared" si="84"/>
        <v>41.083333333333407</v>
      </c>
      <c r="C509" t="str">
        <f>IFERROR(AVERAGEIFS('Hard Drives'!$I$5:$I$355,'Hard Drives'!$A$5:$A$355,"&gt;="&amp;Predictions!A508,'Hard Drives'!$A$5:$A$355,"&lt;"&amp;Predictions!A509), "")</f>
        <v/>
      </c>
      <c r="D509" t="str">
        <f t="shared" si="85"/>
        <v/>
      </c>
      <c r="E509" t="str">
        <f>IFERROR(AVERAGEIFS(SSDs!$H$5:$H$100,SSDs!$A$5:$A$100,"&gt;="&amp;Predictions!A508, SSDs!$A$5:$A$100,"&lt;"&amp;Predictions!A509), "")</f>
        <v/>
      </c>
      <c r="F509" t="str">
        <f t="shared" si="86"/>
        <v/>
      </c>
      <c r="G509" t="str">
        <f>IFERROR(AVERAGEIFS(XPoint!$H$5:$H$100,XPoint!$A$5:$A$100,"&gt;="&amp;Predictions!A508, XPoint!$A$5:$A$100,"&lt;"&amp;Predictions!A509), "")</f>
        <v/>
      </c>
      <c r="H509" t="str">
        <f t="shared" si="87"/>
        <v/>
      </c>
      <c r="J509" s="8">
        <f t="shared" si="79"/>
        <v>10.831334426778875</v>
      </c>
      <c r="K509" t="str">
        <f t="shared" si="80"/>
        <v/>
      </c>
      <c r="M509" s="8">
        <f t="shared" si="81"/>
        <v>10.045816642359966</v>
      </c>
      <c r="N509" t="str">
        <f t="shared" si="82"/>
        <v/>
      </c>
      <c r="P509" s="8">
        <f t="shared" si="88"/>
        <v>9.0790082996047907</v>
      </c>
      <c r="Q509" t="str">
        <f t="shared" si="89"/>
        <v/>
      </c>
    </row>
    <row r="510" spans="1:17">
      <c r="A510" s="1">
        <f t="shared" si="83"/>
        <v>44257.875</v>
      </c>
      <c r="B510">
        <f t="shared" si="84"/>
        <v>41.166666666666742</v>
      </c>
      <c r="C510" t="str">
        <f>IFERROR(AVERAGEIFS('Hard Drives'!$I$5:$I$355,'Hard Drives'!$A$5:$A$355,"&gt;="&amp;Predictions!A509,'Hard Drives'!$A$5:$A$355,"&lt;"&amp;Predictions!A510), "")</f>
        <v/>
      </c>
      <c r="D510" t="str">
        <f t="shared" si="85"/>
        <v/>
      </c>
      <c r="E510" t="str">
        <f>IFERROR(AVERAGEIFS(SSDs!$H$5:$H$100,SSDs!$A$5:$A$100,"&gt;="&amp;Predictions!A509, SSDs!$A$5:$A$100,"&lt;"&amp;Predictions!A510), "")</f>
        <v/>
      </c>
      <c r="F510" t="str">
        <f t="shared" si="86"/>
        <v/>
      </c>
      <c r="G510" t="str">
        <f>IFERROR(AVERAGEIFS(XPoint!$H$5:$H$100,XPoint!$A$5:$A$100,"&gt;="&amp;Predictions!A509, XPoint!$A$5:$A$100,"&lt;"&amp;Predictions!A510), "")</f>
        <v/>
      </c>
      <c r="H510" t="str">
        <f t="shared" si="87"/>
        <v/>
      </c>
      <c r="J510" s="8">
        <f t="shared" si="79"/>
        <v>10.834445894063538</v>
      </c>
      <c r="K510" t="str">
        <f t="shared" si="80"/>
        <v/>
      </c>
      <c r="M510" s="8">
        <f t="shared" si="81"/>
        <v>10.05238159260715</v>
      </c>
      <c r="N510" t="str">
        <f t="shared" si="82"/>
        <v/>
      </c>
      <c r="P510" s="8">
        <f t="shared" si="88"/>
        <v>9.0790082996047907</v>
      </c>
      <c r="Q510" t="str">
        <f t="shared" si="89"/>
        <v/>
      </c>
    </row>
    <row r="511" spans="1:17">
      <c r="A511" s="1">
        <f t="shared" si="83"/>
        <v>44288.3125</v>
      </c>
      <c r="B511">
        <f t="shared" si="84"/>
        <v>41.250000000000078</v>
      </c>
      <c r="C511" t="str">
        <f>IFERROR(AVERAGEIFS('Hard Drives'!$I$5:$I$355,'Hard Drives'!$A$5:$A$355,"&gt;="&amp;Predictions!A510,'Hard Drives'!$A$5:$A$355,"&lt;"&amp;Predictions!A511), "")</f>
        <v/>
      </c>
      <c r="D511" t="str">
        <f t="shared" si="85"/>
        <v/>
      </c>
      <c r="E511" t="str">
        <f>IFERROR(AVERAGEIFS(SSDs!$H$5:$H$100,SSDs!$A$5:$A$100,"&gt;="&amp;Predictions!A510, SSDs!$A$5:$A$100,"&lt;"&amp;Predictions!A511), "")</f>
        <v/>
      </c>
      <c r="F511" t="str">
        <f t="shared" si="86"/>
        <v/>
      </c>
      <c r="G511" t="str">
        <f>IFERROR(AVERAGEIFS(XPoint!$H$5:$H$100,XPoint!$A$5:$A$100,"&gt;="&amp;Predictions!A510, XPoint!$A$5:$A$100,"&lt;"&amp;Predictions!A511), "")</f>
        <v/>
      </c>
      <c r="H511" t="str">
        <f t="shared" si="87"/>
        <v/>
      </c>
      <c r="J511" s="8">
        <f t="shared" si="79"/>
        <v>10.837524172713291</v>
      </c>
      <c r="K511" t="str">
        <f t="shared" si="80"/>
        <v/>
      </c>
      <c r="M511" s="8">
        <f t="shared" si="81"/>
        <v>10.058888048311495</v>
      </c>
      <c r="N511" t="str">
        <f t="shared" si="82"/>
        <v/>
      </c>
      <c r="P511" s="8">
        <f t="shared" si="88"/>
        <v>9.0790082996047907</v>
      </c>
      <c r="Q511" t="str">
        <f t="shared" si="89"/>
        <v/>
      </c>
    </row>
    <row r="512" spans="1:17">
      <c r="A512" s="1">
        <f t="shared" si="83"/>
        <v>44318.75</v>
      </c>
      <c r="B512">
        <f t="shared" si="84"/>
        <v>41.333333333333414</v>
      </c>
      <c r="C512" t="str">
        <f>IFERROR(AVERAGEIFS('Hard Drives'!$I$5:$I$355,'Hard Drives'!$A$5:$A$355,"&gt;="&amp;Predictions!A511,'Hard Drives'!$A$5:$A$355,"&lt;"&amp;Predictions!A512), "")</f>
        <v/>
      </c>
      <c r="D512" t="str">
        <f t="shared" si="85"/>
        <v/>
      </c>
      <c r="E512" t="str">
        <f>IFERROR(AVERAGEIFS(SSDs!$H$5:$H$100,SSDs!$A$5:$A$100,"&gt;="&amp;Predictions!A511, SSDs!$A$5:$A$100,"&lt;"&amp;Predictions!A512), "")</f>
        <v/>
      </c>
      <c r="F512" t="str">
        <f t="shared" si="86"/>
        <v/>
      </c>
      <c r="G512" t="str">
        <f>IFERROR(AVERAGEIFS(XPoint!$H$5:$H$100,XPoint!$A$5:$A$100,"&gt;="&amp;Predictions!A511, XPoint!$A$5:$A$100,"&lt;"&amp;Predictions!A512), "")</f>
        <v/>
      </c>
      <c r="H512" t="str">
        <f t="shared" si="87"/>
        <v/>
      </c>
      <c r="J512" s="8">
        <f t="shared" si="79"/>
        <v>10.840569598313225</v>
      </c>
      <c r="K512" t="str">
        <f t="shared" si="80"/>
        <v/>
      </c>
      <c r="M512" s="8">
        <f t="shared" si="81"/>
        <v>10.065336450144041</v>
      </c>
      <c r="N512" t="str">
        <f t="shared" si="82"/>
        <v/>
      </c>
      <c r="P512" s="8">
        <f t="shared" si="88"/>
        <v>9.0790082996047907</v>
      </c>
      <c r="Q512" t="str">
        <f t="shared" si="89"/>
        <v/>
      </c>
    </row>
    <row r="513" spans="1:17">
      <c r="A513" s="1">
        <f t="shared" si="83"/>
        <v>44349.1875</v>
      </c>
      <c r="B513">
        <f t="shared" si="84"/>
        <v>41.41666666666675</v>
      </c>
      <c r="C513">
        <f>IFERROR(AVERAGEIFS('Hard Drives'!$I$5:$I$355,'Hard Drives'!$A$5:$A$355,"&gt;="&amp;Predictions!A512,'Hard Drives'!$A$5:$A$355,"&lt;"&amp;Predictions!A513), "")</f>
        <v>10.654438088728924</v>
      </c>
      <c r="D513">
        <f t="shared" si="85"/>
        <v>8.7941770375207984</v>
      </c>
      <c r="E513">
        <f>IFERROR(AVERAGEIFS(SSDs!$H$5:$H$100,SSDs!$A$5:$A$100,"&gt;="&amp;Predictions!A512, SSDs!$A$5:$A$100,"&lt;"&amp;Predictions!A513), "")</f>
        <v>10.086471137825226</v>
      </c>
      <c r="F513">
        <f t="shared" si="86"/>
        <v>4.2057132933368315</v>
      </c>
      <c r="G513">
        <f>IFERROR(AVERAGEIFS(XPoint!$H$5:$H$100,XPoint!$A$5:$A$100,"&gt;="&amp;Predictions!A512, XPoint!$A$5:$A$100,"&lt;"&amp;Predictions!A513), "")</f>
        <v>8.894738283166669</v>
      </c>
      <c r="H513">
        <f t="shared" si="87"/>
        <v>0.61047640171652762</v>
      </c>
      <c r="J513" s="8">
        <f t="shared" si="79"/>
        <v>10.843582503461093</v>
      </c>
      <c r="K513">
        <f t="shared" si="80"/>
        <v>3.5775609624374843E-2</v>
      </c>
      <c r="M513" s="8">
        <f t="shared" si="81"/>
        <v>10.071727237028128</v>
      </c>
      <c r="N513">
        <f t="shared" si="82"/>
        <v>2.1738261071467942E-4</v>
      </c>
      <c r="P513" s="8">
        <f t="shared" si="88"/>
        <v>9.0790082996047907</v>
      </c>
      <c r="Q513">
        <f t="shared" si="89"/>
        <v>3.3955438958105634E-2</v>
      </c>
    </row>
    <row r="514" spans="1:17">
      <c r="A514" s="1">
        <f t="shared" si="83"/>
        <v>44379.625</v>
      </c>
      <c r="B514">
        <f t="shared" si="84"/>
        <v>41.500000000000085</v>
      </c>
      <c r="C514" t="str">
        <f>IFERROR(AVERAGEIFS('Hard Drives'!$I$5:$I$355,'Hard Drives'!$A$5:$A$355,"&gt;="&amp;Predictions!A513,'Hard Drives'!$A$5:$A$355,"&lt;"&amp;Predictions!A514), "")</f>
        <v/>
      </c>
      <c r="D514" t="str">
        <f t="shared" si="85"/>
        <v/>
      </c>
      <c r="E514" t="str">
        <f>IFERROR(AVERAGEIFS(SSDs!$H$5:$H$100,SSDs!$A$5:$A$100,"&gt;="&amp;Predictions!A513, SSDs!$A$5:$A$100,"&lt;"&amp;Predictions!A514), "")</f>
        <v/>
      </c>
      <c r="F514" t="str">
        <f t="shared" si="86"/>
        <v/>
      </c>
      <c r="G514" t="str">
        <f>IFERROR(AVERAGEIFS(XPoint!$H$5:$H$100,XPoint!$A$5:$A$100,"&gt;="&amp;Predictions!A513, XPoint!$A$5:$A$100,"&lt;"&amp;Predictions!A514), "")</f>
        <v/>
      </c>
      <c r="H514" t="str">
        <f t="shared" si="87"/>
        <v/>
      </c>
      <c r="J514" s="8">
        <f t="shared" si="79"/>
        <v>10.846563217784718</v>
      </c>
      <c r="K514" t="str">
        <f t="shared" si="80"/>
        <v/>
      </c>
      <c r="M514" s="8">
        <f t="shared" si="81"/>
        <v>10.07806084611266</v>
      </c>
      <c r="N514" t="str">
        <f t="shared" si="82"/>
        <v/>
      </c>
      <c r="P514" s="8">
        <f t="shared" si="88"/>
        <v>9.0790082996047907</v>
      </c>
      <c r="Q514" t="str">
        <f t="shared" si="89"/>
        <v/>
      </c>
    </row>
    <row r="515" spans="1:17">
      <c r="A515" s="1">
        <f t="shared" si="83"/>
        <v>44410.0625</v>
      </c>
      <c r="B515">
        <f t="shared" si="84"/>
        <v>41.583333333333421</v>
      </c>
      <c r="C515" t="str">
        <f>IFERROR(AVERAGEIFS('Hard Drives'!$I$5:$I$355,'Hard Drives'!$A$5:$A$355,"&gt;="&amp;Predictions!A514,'Hard Drives'!$A$5:$A$355,"&lt;"&amp;Predictions!A515), "")</f>
        <v/>
      </c>
      <c r="D515" t="str">
        <f t="shared" si="85"/>
        <v/>
      </c>
      <c r="E515" t="str">
        <f>IFERROR(AVERAGEIFS(SSDs!$H$5:$H$100,SSDs!$A$5:$A$100,"&gt;="&amp;Predictions!A514, SSDs!$A$5:$A$100,"&lt;"&amp;Predictions!A515), "")</f>
        <v/>
      </c>
      <c r="F515" t="str">
        <f t="shared" si="86"/>
        <v/>
      </c>
      <c r="G515" t="str">
        <f>IFERROR(AVERAGEIFS(XPoint!$H$5:$H$100,XPoint!$A$5:$A$100,"&gt;="&amp;Predictions!A514, XPoint!$A$5:$A$100,"&lt;"&amp;Predictions!A515), "")</f>
        <v/>
      </c>
      <c r="H515" t="str">
        <f t="shared" si="87"/>
        <v/>
      </c>
      <c r="J515" s="8">
        <f t="shared" si="79"/>
        <v>10.849512067959571</v>
      </c>
      <c r="K515" t="str">
        <f t="shared" si="80"/>
        <v/>
      </c>
      <c r="M515" s="8">
        <f t="shared" si="81"/>
        <v>10.084337712746185</v>
      </c>
      <c r="N515" t="str">
        <f t="shared" si="82"/>
        <v/>
      </c>
      <c r="P515" s="8">
        <f t="shared" si="88"/>
        <v>9.0790082996047907</v>
      </c>
      <c r="Q515" t="str">
        <f t="shared" si="89"/>
        <v/>
      </c>
    </row>
    <row r="516" spans="1:17">
      <c r="A516" s="1">
        <f t="shared" si="83"/>
        <v>44440.5</v>
      </c>
      <c r="B516">
        <f t="shared" si="84"/>
        <v>41.666666666666757</v>
      </c>
      <c r="C516" t="str">
        <f>IFERROR(AVERAGEIFS('Hard Drives'!$I$5:$I$355,'Hard Drives'!$A$5:$A$355,"&gt;="&amp;Predictions!A515,'Hard Drives'!$A$5:$A$355,"&lt;"&amp;Predictions!A516), "")</f>
        <v/>
      </c>
      <c r="D516" t="str">
        <f t="shared" si="85"/>
        <v/>
      </c>
      <c r="E516" t="str">
        <f>IFERROR(AVERAGEIFS(SSDs!$H$5:$H$100,SSDs!$A$5:$A$100,"&gt;="&amp;Predictions!A515, SSDs!$A$5:$A$100,"&lt;"&amp;Predictions!A516), "")</f>
        <v/>
      </c>
      <c r="F516" t="str">
        <f t="shared" si="86"/>
        <v/>
      </c>
      <c r="G516" t="str">
        <f>IFERROR(AVERAGEIFS(XPoint!$H$5:$H$100,XPoint!$A$5:$A$100,"&gt;="&amp;Predictions!A515, XPoint!$A$5:$A$100,"&lt;"&amp;Predictions!A516), "")</f>
        <v/>
      </c>
      <c r="H516" t="str">
        <f t="shared" si="87"/>
        <v/>
      </c>
      <c r="J516" s="8">
        <f t="shared" si="79"/>
        <v>10.852429377726427</v>
      </c>
      <c r="K516" t="str">
        <f t="shared" si="80"/>
        <v/>
      </c>
      <c r="M516" s="8">
        <f t="shared" si="81"/>
        <v>10.090558270451918</v>
      </c>
      <c r="N516" t="str">
        <f t="shared" si="82"/>
        <v/>
      </c>
      <c r="P516" s="8">
        <f t="shared" si="88"/>
        <v>9.0790082996047907</v>
      </c>
      <c r="Q516" t="str">
        <f t="shared" si="89"/>
        <v/>
      </c>
    </row>
    <row r="517" spans="1:17">
      <c r="A517" s="1">
        <f t="shared" si="83"/>
        <v>44470.9375</v>
      </c>
      <c r="B517">
        <f t="shared" si="84"/>
        <v>41.750000000000092</v>
      </c>
      <c r="C517" t="str">
        <f>IFERROR(AVERAGEIFS('Hard Drives'!$I$5:$I$355,'Hard Drives'!$A$5:$A$355,"&gt;="&amp;Predictions!A516,'Hard Drives'!$A$5:$A$355,"&lt;"&amp;Predictions!A517), "")</f>
        <v/>
      </c>
      <c r="D517" t="str">
        <f t="shared" si="85"/>
        <v/>
      </c>
      <c r="E517" t="str">
        <f>IFERROR(AVERAGEIFS(SSDs!$H$5:$H$100,SSDs!$A$5:$A$100,"&gt;="&amp;Predictions!A516, SSDs!$A$5:$A$100,"&lt;"&amp;Predictions!A517), "")</f>
        <v/>
      </c>
      <c r="F517" t="str">
        <f t="shared" si="86"/>
        <v/>
      </c>
      <c r="G517" t="str">
        <f>IFERROR(AVERAGEIFS(XPoint!$H$5:$H$100,XPoint!$A$5:$A$100,"&gt;="&amp;Predictions!A516, XPoint!$A$5:$A$100,"&lt;"&amp;Predictions!A517), "")</f>
        <v/>
      </c>
      <c r="H517" t="str">
        <f t="shared" si="87"/>
        <v/>
      </c>
      <c r="J517" s="8">
        <f t="shared" si="79"/>
        <v>10.855315467909133</v>
      </c>
      <c r="K517" t="str">
        <f t="shared" si="80"/>
        <v/>
      </c>
      <c r="M517" s="8">
        <f t="shared" si="81"/>
        <v>10.096722950903587</v>
      </c>
      <c r="N517" t="str">
        <f t="shared" si="82"/>
        <v/>
      </c>
      <c r="P517" s="8">
        <f t="shared" si="88"/>
        <v>9.0790082996047907</v>
      </c>
      <c r="Q517" t="str">
        <f t="shared" si="89"/>
        <v/>
      </c>
    </row>
    <row r="518" spans="1:17">
      <c r="A518" s="1">
        <f t="shared" si="83"/>
        <v>44501.375</v>
      </c>
      <c r="B518">
        <f t="shared" si="84"/>
        <v>41.833333333333428</v>
      </c>
      <c r="C518" t="str">
        <f>IFERROR(AVERAGEIFS('Hard Drives'!$I$5:$I$355,'Hard Drives'!$A$5:$A$355,"&gt;="&amp;Predictions!A517,'Hard Drives'!$A$5:$A$355,"&lt;"&amp;Predictions!A518), "")</f>
        <v/>
      </c>
      <c r="D518" t="str">
        <f t="shared" si="85"/>
        <v/>
      </c>
      <c r="E518" t="str">
        <f>IFERROR(AVERAGEIFS(SSDs!$H$5:$H$100,SSDs!$A$5:$A$100,"&gt;="&amp;Predictions!A517, SSDs!$A$5:$A$100,"&lt;"&amp;Predictions!A518), "")</f>
        <v/>
      </c>
      <c r="F518" t="str">
        <f t="shared" si="86"/>
        <v/>
      </c>
      <c r="G518" t="str">
        <f>IFERROR(AVERAGEIFS(XPoint!$H$5:$H$100,XPoint!$A$5:$A$100,"&gt;="&amp;Predictions!A517, XPoint!$A$5:$A$100,"&lt;"&amp;Predictions!A518), "")</f>
        <v/>
      </c>
      <c r="H518" t="str">
        <f t="shared" si="87"/>
        <v/>
      </c>
      <c r="J518" s="8">
        <f t="shared" si="79"/>
        <v>10.858170656432534</v>
      </c>
      <c r="K518" t="str">
        <f t="shared" si="80"/>
        <v/>
      </c>
      <c r="M518" s="8">
        <f t="shared" si="81"/>
        <v>10.10283218390212</v>
      </c>
      <c r="N518" t="str">
        <f t="shared" si="82"/>
        <v/>
      </c>
      <c r="P518" s="8">
        <f t="shared" si="88"/>
        <v>9.0790082996047907</v>
      </c>
      <c r="Q518" t="str">
        <f t="shared" si="89"/>
        <v/>
      </c>
    </row>
    <row r="519" spans="1:17">
      <c r="A519" s="1">
        <f t="shared" si="83"/>
        <v>44531.8125</v>
      </c>
      <c r="B519">
        <f t="shared" si="84"/>
        <v>41.916666666666764</v>
      </c>
      <c r="C519" t="str">
        <f>IFERROR(AVERAGEIFS('Hard Drives'!$I$5:$I$355,'Hard Drives'!$A$5:$A$355,"&gt;="&amp;Predictions!A518,'Hard Drives'!$A$5:$A$355,"&lt;"&amp;Predictions!A519), "")</f>
        <v/>
      </c>
      <c r="D519" t="str">
        <f t="shared" si="85"/>
        <v/>
      </c>
      <c r="E519" t="str">
        <f>IFERROR(AVERAGEIFS(SSDs!$H$5:$H$100,SSDs!$A$5:$A$100,"&gt;="&amp;Predictions!A518, SSDs!$A$5:$A$100,"&lt;"&amp;Predictions!A519), "")</f>
        <v/>
      </c>
      <c r="F519" t="str">
        <f t="shared" si="86"/>
        <v/>
      </c>
      <c r="G519" t="str">
        <f>IFERROR(AVERAGEIFS(XPoint!$H$5:$H$100,XPoint!$A$5:$A$100,"&gt;="&amp;Predictions!A518, XPoint!$A$5:$A$100,"&lt;"&amp;Predictions!A519), "")</f>
        <v/>
      </c>
      <c r="H519" t="str">
        <f t="shared" si="87"/>
        <v/>
      </c>
      <c r="J519" s="8">
        <f t="shared" si="79"/>
        <v>10.860995258340404</v>
      </c>
      <c r="K519" t="str">
        <f t="shared" si="80"/>
        <v/>
      </c>
      <c r="M519" s="8">
        <f t="shared" si="81"/>
        <v>10.108886397353176</v>
      </c>
      <c r="N519" t="str">
        <f t="shared" si="82"/>
        <v/>
      </c>
      <c r="P519" s="8">
        <f t="shared" si="88"/>
        <v>9.0790082996047907</v>
      </c>
      <c r="Q519" t="str">
        <f t="shared" si="89"/>
        <v/>
      </c>
    </row>
    <row r="520" spans="1:17">
      <c r="A520" s="1">
        <f t="shared" si="83"/>
        <v>44562.25</v>
      </c>
      <c r="B520">
        <f t="shared" si="84"/>
        <v>42.000000000000099</v>
      </c>
      <c r="C520" t="str">
        <f>IFERROR(AVERAGEIFS('Hard Drives'!$I$5:$I$355,'Hard Drives'!$A$5:$A$355,"&gt;="&amp;Predictions!A519,'Hard Drives'!$A$5:$A$355,"&lt;"&amp;Predictions!A520), "")</f>
        <v/>
      </c>
      <c r="D520" t="str">
        <f t="shared" si="85"/>
        <v/>
      </c>
      <c r="E520" t="str">
        <f>IFERROR(AVERAGEIFS(SSDs!$H$5:$H$100,SSDs!$A$5:$A$100,"&gt;="&amp;Predictions!A519, SSDs!$A$5:$A$100,"&lt;"&amp;Predictions!A520), "")</f>
        <v/>
      </c>
      <c r="F520" t="str">
        <f t="shared" si="86"/>
        <v/>
      </c>
      <c r="G520" t="str">
        <f>IFERROR(AVERAGEIFS(XPoint!$H$5:$H$100,XPoint!$A$5:$A$100,"&gt;="&amp;Predictions!A519, XPoint!$A$5:$A$100,"&lt;"&amp;Predictions!A520), "")</f>
        <v/>
      </c>
      <c r="H520" t="str">
        <f t="shared" si="87"/>
        <v/>
      </c>
      <c r="J520" s="8">
        <f t="shared" si="79"/>
        <v>10.863789585813549</v>
      </c>
      <c r="K520" t="str">
        <f t="shared" si="80"/>
        <v/>
      </c>
      <c r="M520" s="8">
        <f t="shared" si="81"/>
        <v>10.114886017245489</v>
      </c>
      <c r="N520" t="str">
        <f t="shared" si="82"/>
        <v/>
      </c>
      <c r="P520" s="8">
        <f t="shared" si="88"/>
        <v>9.0790082996047907</v>
      </c>
      <c r="Q520" t="str">
        <f t="shared" si="89"/>
        <v/>
      </c>
    </row>
    <row r="521" spans="1:17">
      <c r="A521" s="1">
        <f t="shared" si="83"/>
        <v>44592.6875</v>
      </c>
      <c r="B521">
        <f t="shared" si="84"/>
        <v>42.083333333333435</v>
      </c>
      <c r="C521" t="str">
        <f>IFERROR(AVERAGEIFS('Hard Drives'!$I$5:$I$355,'Hard Drives'!$A$5:$A$355,"&gt;="&amp;Predictions!A520,'Hard Drives'!$A$5:$A$355,"&lt;"&amp;Predictions!A521), "")</f>
        <v/>
      </c>
      <c r="D521" t="str">
        <f t="shared" si="85"/>
        <v/>
      </c>
      <c r="E521" t="str">
        <f>IFERROR(AVERAGEIFS(SSDs!$H$5:$H$100,SSDs!$A$5:$A$100,"&gt;="&amp;Predictions!A520, SSDs!$A$5:$A$100,"&lt;"&amp;Predictions!A521), "")</f>
        <v/>
      </c>
      <c r="F521" t="str">
        <f t="shared" si="86"/>
        <v/>
      </c>
      <c r="G521" t="str">
        <f>IFERROR(AVERAGEIFS(XPoint!$H$5:$H$100,XPoint!$A$5:$A$100,"&gt;="&amp;Predictions!A520, XPoint!$A$5:$A$100,"&lt;"&amp;Predictions!A521), "")</f>
        <v/>
      </c>
      <c r="H521" t="str">
        <f t="shared" si="87"/>
        <v/>
      </c>
      <c r="J521" s="8">
        <f t="shared" si="79"/>
        <v>10.866553948187946</v>
      </c>
      <c r="K521" t="str">
        <f t="shared" si="80"/>
        <v/>
      </c>
      <c r="M521" s="8">
        <f t="shared" si="81"/>
        <v>10.120831467630008</v>
      </c>
      <c r="N521" t="str">
        <f t="shared" si="82"/>
        <v/>
      </c>
      <c r="P521" s="8">
        <f t="shared" si="88"/>
        <v>9.0790082996047907</v>
      </c>
      <c r="Q521" t="str">
        <f t="shared" si="89"/>
        <v/>
      </c>
    </row>
    <row r="522" spans="1:17">
      <c r="A522" s="1">
        <f t="shared" si="83"/>
        <v>44623.125</v>
      </c>
      <c r="B522">
        <f t="shared" si="84"/>
        <v>42.166666666666771</v>
      </c>
      <c r="C522" t="str">
        <f>IFERROR(AVERAGEIFS('Hard Drives'!$I$5:$I$355,'Hard Drives'!$A$5:$A$355,"&gt;="&amp;Predictions!A521,'Hard Drives'!$A$5:$A$355,"&lt;"&amp;Predictions!A522), "")</f>
        <v/>
      </c>
      <c r="D522" t="str">
        <f t="shared" si="85"/>
        <v/>
      </c>
      <c r="E522" t="str">
        <f>IFERROR(AVERAGEIFS(SSDs!$H$5:$H$100,SSDs!$A$5:$A$100,"&gt;="&amp;Predictions!A521, SSDs!$A$5:$A$100,"&lt;"&amp;Predictions!A522), "")</f>
        <v/>
      </c>
      <c r="F522" t="str">
        <f t="shared" si="86"/>
        <v/>
      </c>
      <c r="G522" t="str">
        <f>IFERROR(AVERAGEIFS(XPoint!$H$5:$H$100,XPoint!$A$5:$A$100,"&gt;="&amp;Predictions!A521, XPoint!$A$5:$A$100,"&lt;"&amp;Predictions!A522), "")</f>
        <v/>
      </c>
      <c r="H522" t="str">
        <f t="shared" si="87"/>
        <v/>
      </c>
      <c r="J522" s="8">
        <f t="shared" si="79"/>
        <v>10.869288651972965</v>
      </c>
      <c r="K522" t="str">
        <f t="shared" si="80"/>
        <v/>
      </c>
      <c r="M522" s="8">
        <f t="shared" si="81"/>
        <v>10.126723170599835</v>
      </c>
      <c r="N522" t="str">
        <f t="shared" si="82"/>
        <v/>
      </c>
      <c r="P522" s="8">
        <f t="shared" si="88"/>
        <v>9.0790082996047907</v>
      </c>
      <c r="Q522" t="str">
        <f t="shared" si="89"/>
        <v/>
      </c>
    </row>
    <row r="523" spans="1:17">
      <c r="A523" s="1">
        <f t="shared" si="83"/>
        <v>44653.5625</v>
      </c>
      <c r="B523">
        <f t="shared" si="84"/>
        <v>42.250000000000107</v>
      </c>
      <c r="C523" t="str">
        <f>IFERROR(AVERAGEIFS('Hard Drives'!$I$5:$I$355,'Hard Drives'!$A$5:$A$355,"&gt;="&amp;Predictions!A522,'Hard Drives'!$A$5:$A$355,"&lt;"&amp;Predictions!A523), "")</f>
        <v/>
      </c>
      <c r="D523" t="str">
        <f t="shared" si="85"/>
        <v/>
      </c>
      <c r="E523" t="str">
        <f>IFERROR(AVERAGEIFS(SSDs!$H$5:$H$100,SSDs!$A$5:$A$100,"&gt;="&amp;Predictions!A522, SSDs!$A$5:$A$100,"&lt;"&amp;Predictions!A523), "")</f>
        <v/>
      </c>
      <c r="F523" t="str">
        <f t="shared" si="86"/>
        <v/>
      </c>
      <c r="G523" t="str">
        <f>IFERROR(AVERAGEIFS(XPoint!$H$5:$H$100,XPoint!$A$5:$A$100,"&gt;="&amp;Predictions!A522, XPoint!$A$5:$A$100,"&lt;"&amp;Predictions!A523), "")</f>
        <v/>
      </c>
      <c r="H523" t="str">
        <f t="shared" si="87"/>
        <v/>
      </c>
      <c r="J523" s="8">
        <f t="shared" si="79"/>
        <v>10.871994000869693</v>
      </c>
      <c r="K523" t="str">
        <f t="shared" si="80"/>
        <v/>
      </c>
      <c r="M523" s="8">
        <f t="shared" si="81"/>
        <v>10.132561546270928</v>
      </c>
      <c r="N523" t="str">
        <f t="shared" si="82"/>
        <v/>
      </c>
      <c r="P523" s="8">
        <f t="shared" si="88"/>
        <v>9.0790082996047907</v>
      </c>
      <c r="Q523" t="str">
        <f t="shared" si="89"/>
        <v/>
      </c>
    </row>
    <row r="524" spans="1:17">
      <c r="A524" s="1">
        <f t="shared" si="83"/>
        <v>44684</v>
      </c>
      <c r="B524">
        <f t="shared" si="84"/>
        <v>42.333333333333442</v>
      </c>
      <c r="C524" t="str">
        <f>IFERROR(AVERAGEIFS('Hard Drives'!$I$5:$I$355,'Hard Drives'!$A$5:$A$355,"&gt;="&amp;Predictions!A523,'Hard Drives'!$A$5:$A$355,"&lt;"&amp;Predictions!A524), "")</f>
        <v/>
      </c>
      <c r="D524" t="str">
        <f t="shared" si="85"/>
        <v/>
      </c>
      <c r="E524" t="str">
        <f>IFERROR(AVERAGEIFS(SSDs!$H$5:$H$100,SSDs!$A$5:$A$100,"&gt;="&amp;Predictions!A523, SSDs!$A$5:$A$100,"&lt;"&amp;Predictions!A524), "")</f>
        <v/>
      </c>
      <c r="F524" t="str">
        <f t="shared" si="86"/>
        <v/>
      </c>
      <c r="G524" t="str">
        <f>IFERROR(AVERAGEIFS(XPoint!$H$5:$H$100,XPoint!$A$5:$A$100,"&gt;="&amp;Predictions!A523, XPoint!$A$5:$A$100,"&lt;"&amp;Predictions!A524), "")</f>
        <v/>
      </c>
      <c r="H524" t="str">
        <f t="shared" si="87"/>
        <v/>
      </c>
      <c r="J524" s="8">
        <f t="shared" si="79"/>
        <v>10.874670295789274</v>
      </c>
      <c r="K524" t="str">
        <f t="shared" si="80"/>
        <v/>
      </c>
      <c r="M524" s="8">
        <f t="shared" si="81"/>
        <v>10.138347012763571</v>
      </c>
      <c r="N524" t="str">
        <f t="shared" si="82"/>
        <v/>
      </c>
      <c r="P524" s="8">
        <f t="shared" si="88"/>
        <v>9.0790082996047907</v>
      </c>
      <c r="Q524" t="str">
        <f t="shared" si="89"/>
        <v/>
      </c>
    </row>
    <row r="525" spans="1:17">
      <c r="A525" s="1">
        <f t="shared" si="83"/>
        <v>44714.4375</v>
      </c>
      <c r="B525">
        <f t="shared" si="84"/>
        <v>42.416666666666778</v>
      </c>
      <c r="C525">
        <f>IFERROR(AVERAGEIFS('Hard Drives'!$I$5:$I$500,'Hard Drives'!$A$5:$A$500,"&gt;="&amp;Predictions!A524,'Hard Drives'!$A$5:$A$500,"&lt;"&amp;Predictions!A525), "")</f>
        <v>11.005267923712207</v>
      </c>
      <c r="D525">
        <f t="shared" si="85"/>
        <v>10.998028798834341</v>
      </c>
      <c r="E525">
        <f>IFERROR(AVERAGEIFS(SSDs!$H$5:$H$150,SSDs!$A$5:$A$150,"&gt;="&amp;Predictions!A524, SSDs!$A$5:$A$150,"&lt;"&amp;Predictions!A525), "")</f>
        <v>10.212417945259988</v>
      </c>
      <c r="F525">
        <f t="shared" si="86"/>
        <v>4.7381551810033491</v>
      </c>
      <c r="G525">
        <f>IFERROR(AVERAGEIFS(XPoint!$H$5:$H$100,XPoint!$A$5:$A$100,"&gt;="&amp;Predictions!A524, XPoint!$A$5:$A$100,"&lt;"&amp;Predictions!A525), "")</f>
        <v>8.9693735090133657</v>
      </c>
      <c r="H525">
        <f t="shared" si="87"/>
        <v>0.7326762847053947</v>
      </c>
      <c r="J525" s="8">
        <f t="shared" si="79"/>
        <v>10.877317834871345</v>
      </c>
      <c r="K525">
        <f t="shared" si="80"/>
        <v>1.637122523438448E-2</v>
      </c>
      <c r="M525" s="8">
        <f t="shared" si="81"/>
        <v>10.144079986184593</v>
      </c>
      <c r="N525">
        <f t="shared" si="82"/>
        <v>4.6700766505903277E-3</v>
      </c>
      <c r="P525" s="8">
        <f t="shared" si="88"/>
        <v>9.0790082996047907</v>
      </c>
      <c r="Q525">
        <f t="shared" si="89"/>
        <v>1.2019787308025612E-2</v>
      </c>
    </row>
    <row r="526" spans="1:17">
      <c r="A526" s="1">
        <f t="shared" si="83"/>
        <v>44744.875</v>
      </c>
      <c r="B526">
        <f t="shared" si="84"/>
        <v>42.500000000000114</v>
      </c>
      <c r="C526" t="str">
        <f>IFERROR(AVERAGEIFS('Hard Drives'!$I$5:$I$500,'Hard Drives'!$A$5:$A$500,"&gt;="&amp;Predictions!A525,'Hard Drives'!$A$5:$A$500,"&lt;"&amp;Predictions!A526), "")</f>
        <v/>
      </c>
      <c r="D526" t="str">
        <f t="shared" ref="D526:D589" si="90">IF(C526&lt;&gt;"", (C526-$C$14)^2, "")</f>
        <v/>
      </c>
      <c r="E526" t="str">
        <f>IFERROR(AVERAGEIFS(SSDs!$H$5:$H$100,SSDs!$A$5:$A$100,"&gt;="&amp;Predictions!A525, SSDs!$A$5:$A$100,"&lt;"&amp;Predictions!A526), "")</f>
        <v/>
      </c>
      <c r="F526" t="str">
        <f t="shared" si="86"/>
        <v/>
      </c>
      <c r="G526" t="str">
        <f>IFERROR(AVERAGEIFS(XPoint!$H$5:$H$100,XPoint!$A$5:$A$100,"&gt;="&amp;Predictions!A525, XPoint!$A$5:$A$100,"&lt;"&amp;Predictions!A526), "")</f>
        <v/>
      </c>
      <c r="H526" t="str">
        <f t="shared" si="87"/>
        <v/>
      </c>
      <c r="J526" s="8">
        <f t="shared" si="79"/>
        <v>10.879936913502497</v>
      </c>
      <c r="K526" t="str">
        <f t="shared" si="80"/>
        <v/>
      </c>
      <c r="M526" s="8">
        <f t="shared" si="81"/>
        <v>10.149760880610323</v>
      </c>
      <c r="N526" t="str">
        <f t="shared" si="82"/>
        <v/>
      </c>
      <c r="P526" s="8">
        <f t="shared" si="88"/>
        <v>9.0790082996047907</v>
      </c>
      <c r="Q526" t="str">
        <f t="shared" si="89"/>
        <v/>
      </c>
    </row>
    <row r="527" spans="1:17">
      <c r="A527" s="1">
        <f t="shared" si="83"/>
        <v>44775.3125</v>
      </c>
      <c r="B527">
        <f t="shared" si="84"/>
        <v>42.583333333333449</v>
      </c>
      <c r="C527" t="str">
        <f>IFERROR(AVERAGEIFS('Hard Drives'!$I$5:$I$500,'Hard Drives'!$A$5:$A$500,"&gt;="&amp;Predictions!A526,'Hard Drives'!$A$5:$A$500,"&lt;"&amp;Predictions!A527), "")</f>
        <v/>
      </c>
      <c r="D527" t="str">
        <f t="shared" si="90"/>
        <v/>
      </c>
      <c r="E527" t="str">
        <f>IFERROR(AVERAGEIFS(SSDs!$H$5:$H$100,SSDs!$A$5:$A$100,"&gt;="&amp;Predictions!A526, SSDs!$A$5:$A$100,"&lt;"&amp;Predictions!A527), "")</f>
        <v/>
      </c>
      <c r="F527" t="str">
        <f t="shared" si="86"/>
        <v/>
      </c>
      <c r="G527" t="str">
        <f>IFERROR(AVERAGEIFS(XPoint!$H$5:$H$100,XPoint!$A$5:$A$100,"&gt;="&amp;Predictions!A526, XPoint!$A$5:$A$100,"&lt;"&amp;Predictions!A527), "")</f>
        <v/>
      </c>
      <c r="H527" t="str">
        <f t="shared" si="87"/>
        <v/>
      </c>
      <c r="J527" s="8">
        <f t="shared" si="79"/>
        <v>10.882527824334836</v>
      </c>
      <c r="K527" t="str">
        <f t="shared" si="80"/>
        <v/>
      </c>
      <c r="M527" s="8">
        <f t="shared" si="81"/>
        <v>10.155390108070272</v>
      </c>
      <c r="N527" t="str">
        <f t="shared" si="82"/>
        <v/>
      </c>
      <c r="P527" s="8">
        <f t="shared" si="88"/>
        <v>9.0790082996047907</v>
      </c>
      <c r="Q527" t="str">
        <f t="shared" si="89"/>
        <v/>
      </c>
    </row>
    <row r="528" spans="1:17">
      <c r="A528" s="1">
        <f t="shared" si="83"/>
        <v>44805.75</v>
      </c>
      <c r="B528">
        <f t="shared" si="84"/>
        <v>42.666666666666785</v>
      </c>
      <c r="C528" t="str">
        <f>IFERROR(AVERAGEIFS('Hard Drives'!$I$5:$I$500,'Hard Drives'!$A$5:$A$500,"&gt;="&amp;Predictions!A527,'Hard Drives'!$A$5:$A$500,"&lt;"&amp;Predictions!A528), "")</f>
        <v/>
      </c>
      <c r="D528" t="str">
        <f t="shared" si="90"/>
        <v/>
      </c>
      <c r="E528" t="str">
        <f>IFERROR(AVERAGEIFS(SSDs!$H$5:$H$100,SSDs!$A$5:$A$100,"&gt;="&amp;Predictions!A527, SSDs!$A$5:$A$100,"&lt;"&amp;Predictions!A528), "")</f>
        <v/>
      </c>
      <c r="F528" t="str">
        <f t="shared" si="86"/>
        <v/>
      </c>
      <c r="G528" t="str">
        <f>IFERROR(AVERAGEIFS(XPoint!$H$5:$H$100,XPoint!$A$5:$A$100,"&gt;="&amp;Predictions!A527, XPoint!$A$5:$A$100,"&lt;"&amp;Predictions!A528), "")</f>
        <v/>
      </c>
      <c r="H528" t="str">
        <f t="shared" si="87"/>
        <v/>
      </c>
      <c r="J528" s="8">
        <f t="shared" si="79"/>
        <v>10.885090857304496</v>
      </c>
      <c r="K528" t="str">
        <f t="shared" si="80"/>
        <v/>
      </c>
      <c r="M528" s="8">
        <f t="shared" si="81"/>
        <v>10.160968078531489</v>
      </c>
      <c r="N528" t="str">
        <f t="shared" si="82"/>
        <v/>
      </c>
      <c r="P528" s="8">
        <f t="shared" si="88"/>
        <v>9.0790082996047907</v>
      </c>
      <c r="Q528" t="str">
        <f t="shared" si="89"/>
        <v/>
      </c>
    </row>
    <row r="529" spans="1:17">
      <c r="A529" s="1">
        <f t="shared" si="83"/>
        <v>44836.1875</v>
      </c>
      <c r="B529">
        <f t="shared" si="84"/>
        <v>42.750000000000121</v>
      </c>
      <c r="C529" t="str">
        <f>IFERROR(AVERAGEIFS('Hard Drives'!$I$5:$I$500,'Hard Drives'!$A$5:$A$500,"&gt;="&amp;Predictions!A528,'Hard Drives'!$A$5:$A$500,"&lt;"&amp;Predictions!A529), "")</f>
        <v/>
      </c>
      <c r="D529" t="str">
        <f t="shared" si="90"/>
        <v/>
      </c>
      <c r="E529" t="str">
        <f>IFERROR(AVERAGEIFS(SSDs!$H$5:$H$100,SSDs!$A$5:$A$100,"&gt;="&amp;Predictions!A528, SSDs!$A$5:$A$100,"&lt;"&amp;Predictions!A529), "")</f>
        <v/>
      </c>
      <c r="F529" t="str">
        <f t="shared" si="86"/>
        <v/>
      </c>
      <c r="G529" t="str">
        <f>IFERROR(AVERAGEIFS(XPoint!$H$5:$H$100,XPoint!$A$5:$A$100,"&gt;="&amp;Predictions!A528, XPoint!$A$5:$A$100,"&lt;"&amp;Predictions!A529), "")</f>
        <v/>
      </c>
      <c r="H529" t="str">
        <f t="shared" si="87"/>
        <v/>
      </c>
      <c r="J529" s="8">
        <f t="shared" ref="J529:J592" si="91">$J$6+(($J$7-$J$6)/POWER(1+$J$8*EXP(-$J$9*(B529-$J$10)), 1/$J$11))</f>
        <v>10.887626299650286</v>
      </c>
      <c r="K529" t="str">
        <f t="shared" ref="K529:K592" si="92">IF(C529&lt;&gt;"", (C529-J529)^2, "")</f>
        <v/>
      </c>
      <c r="M529" s="8">
        <f t="shared" ref="M529:M592" si="93">$M$6+(($M$7-$M$6)/POWER(1+$M$8*EXP(-$M$9*(B529-$M$10)), 1/$M$11))</f>
        <v>10.166495199883681</v>
      </c>
      <c r="N529" t="str">
        <f t="shared" ref="N529:N592" si="94">IF(E529&lt;&gt;"", (E529-M529)^2, "")</f>
        <v/>
      </c>
      <c r="P529" s="8">
        <f t="shared" si="88"/>
        <v>9.0790082996047907</v>
      </c>
      <c r="Q529" t="str">
        <f t="shared" si="89"/>
        <v/>
      </c>
    </row>
    <row r="530" spans="1:17">
      <c r="A530" s="1">
        <f t="shared" ref="A530:A570" si="95">A529+365.25/12</f>
        <v>44866.625</v>
      </c>
      <c r="B530">
        <f t="shared" ref="B530:B570" si="96">B529+1/12</f>
        <v>42.833333333333456</v>
      </c>
      <c r="C530" t="str">
        <f>IFERROR(AVERAGEIFS('Hard Drives'!$I$5:$I$500,'Hard Drives'!$A$5:$A$500,"&gt;="&amp;Predictions!A529,'Hard Drives'!$A$5:$A$500,"&lt;"&amp;Predictions!A530), "")</f>
        <v/>
      </c>
      <c r="D530" t="str">
        <f t="shared" si="90"/>
        <v/>
      </c>
      <c r="E530" t="str">
        <f>IFERROR(AVERAGEIFS(SSDs!$H$5:$H$100,SSDs!$A$5:$A$100,"&gt;="&amp;Predictions!A529, SSDs!$A$5:$A$100,"&lt;"&amp;Predictions!A530), "")</f>
        <v/>
      </c>
      <c r="F530" t="str">
        <f t="shared" ref="F530:F593" si="97">IF(E530&lt;&gt;"", (E530-$E$14)^2, "")</f>
        <v/>
      </c>
      <c r="G530" t="str">
        <f>IFERROR(AVERAGEIFS(XPoint!$H$5:$H$100,XPoint!$A$5:$A$100,"&gt;="&amp;Predictions!A529, XPoint!$A$5:$A$100,"&lt;"&amp;Predictions!A530), "")</f>
        <v/>
      </c>
      <c r="H530" t="str">
        <f t="shared" ref="H530:H593" si="98">IF(G530&lt;&gt;"", (G530-$G$14)^2, "")</f>
        <v/>
      </c>
      <c r="J530" s="8">
        <f t="shared" si="91"/>
        <v>10.890134435932303</v>
      </c>
      <c r="K530" t="str">
        <f t="shared" si="92"/>
        <v/>
      </c>
      <c r="M530" s="8">
        <f t="shared" si="93"/>
        <v>10.171971877924939</v>
      </c>
      <c r="N530" t="str">
        <f t="shared" si="94"/>
        <v/>
      </c>
      <c r="P530" s="8">
        <f t="shared" ref="P530:P593" si="99">$P$6+(($P$7-$P$6)/POWER(1+$P$8*EXP(-$P$9*(B530-$P$10)), 1/$P$11))</f>
        <v>9.0790082996047907</v>
      </c>
      <c r="Q530" t="str">
        <f t="shared" ref="Q530:Q593" si="100">IF(G530&lt;&gt;"", (G530-P530)^2, "")</f>
        <v/>
      </c>
    </row>
    <row r="531" spans="1:17">
      <c r="A531" s="1">
        <f t="shared" si="95"/>
        <v>44897.0625</v>
      </c>
      <c r="B531">
        <f t="shared" si="96"/>
        <v>42.916666666666792</v>
      </c>
      <c r="C531" t="str">
        <f>IFERROR(AVERAGEIFS('Hard Drives'!$I$5:$I$500,'Hard Drives'!$A$5:$A$500,"&gt;="&amp;Predictions!A530,'Hard Drives'!$A$5:$A$500,"&lt;"&amp;Predictions!A531), "")</f>
        <v/>
      </c>
      <c r="D531" t="str">
        <f t="shared" si="90"/>
        <v/>
      </c>
      <c r="E531" t="str">
        <f>IFERROR(AVERAGEIFS(SSDs!$H$5:$H$100,SSDs!$A$5:$A$100,"&gt;="&amp;Predictions!A530, SSDs!$A$5:$A$100,"&lt;"&amp;Predictions!A531), "")</f>
        <v/>
      </c>
      <c r="F531" t="str">
        <f t="shared" si="97"/>
        <v/>
      </c>
      <c r="G531" t="str">
        <f>IFERROR(AVERAGEIFS(XPoint!$H$5:$H$100,XPoint!$A$5:$A$100,"&gt;="&amp;Predictions!A530, XPoint!$A$5:$A$100,"&lt;"&amp;Predictions!A531), "")</f>
        <v/>
      </c>
      <c r="H531" t="str">
        <f t="shared" si="98"/>
        <v/>
      </c>
      <c r="J531" s="8">
        <f t="shared" si="91"/>
        <v>10.892615548050603</v>
      </c>
      <c r="K531" t="str">
        <f t="shared" si="92"/>
        <v/>
      </c>
      <c r="M531" s="8">
        <f t="shared" si="93"/>
        <v>10.177398516348198</v>
      </c>
      <c r="N531" t="str">
        <f t="shared" si="94"/>
        <v/>
      </c>
      <c r="P531" s="8">
        <f t="shared" si="99"/>
        <v>9.0790082996047907</v>
      </c>
      <c r="Q531" t="str">
        <f t="shared" si="100"/>
        <v/>
      </c>
    </row>
    <row r="532" spans="1:17">
      <c r="A532" s="1">
        <f t="shared" si="95"/>
        <v>44927.5</v>
      </c>
      <c r="B532">
        <f t="shared" si="96"/>
        <v>43.000000000000128</v>
      </c>
      <c r="C532" t="str">
        <f>IFERROR(AVERAGEIFS('Hard Drives'!$I$5:$I$500,'Hard Drives'!$A$5:$A$500,"&gt;="&amp;Predictions!A531,'Hard Drives'!$A$5:$A$500,"&lt;"&amp;Predictions!A532), "")</f>
        <v/>
      </c>
      <c r="D532" t="str">
        <f t="shared" si="90"/>
        <v/>
      </c>
      <c r="E532" t="str">
        <f>IFERROR(AVERAGEIFS(SSDs!$H$5:$H$100,SSDs!$A$5:$A$100,"&gt;="&amp;Predictions!A531, SSDs!$A$5:$A$100,"&lt;"&amp;Predictions!A532), "")</f>
        <v/>
      </c>
      <c r="F532" t="str">
        <f t="shared" si="97"/>
        <v/>
      </c>
      <c r="G532" t="str">
        <f>IFERROR(AVERAGEIFS(XPoint!$H$5:$H$100,XPoint!$A$5:$A$100,"&gt;="&amp;Predictions!A531, XPoint!$A$5:$A$100,"&lt;"&amp;Predictions!A532), "")</f>
        <v/>
      </c>
      <c r="H532" t="str">
        <f t="shared" si="98"/>
        <v/>
      </c>
      <c r="J532" s="8">
        <f t="shared" si="91"/>
        <v>10.895069915263875</v>
      </c>
      <c r="K532" t="str">
        <f t="shared" si="92"/>
        <v/>
      </c>
      <c r="M532" s="8">
        <f t="shared" si="93"/>
        <v>10.18277551672832</v>
      </c>
      <c r="N532" t="str">
        <f t="shared" si="94"/>
        <v/>
      </c>
      <c r="P532" s="8">
        <f t="shared" si="99"/>
        <v>9.0790082996047907</v>
      </c>
      <c r="Q532" t="str">
        <f t="shared" si="100"/>
        <v/>
      </c>
    </row>
    <row r="533" spans="1:17">
      <c r="A533" s="1">
        <f t="shared" si="95"/>
        <v>44957.9375</v>
      </c>
      <c r="B533">
        <f t="shared" si="96"/>
        <v>43.083333333333464</v>
      </c>
      <c r="C533" t="str">
        <f>IFERROR(AVERAGEIFS('Hard Drives'!$I$5:$I$500,'Hard Drives'!$A$5:$A$500,"&gt;="&amp;Predictions!A532,'Hard Drives'!$A$5:$A$500,"&lt;"&amp;Predictions!A533), "")</f>
        <v/>
      </c>
      <c r="D533" t="str">
        <f t="shared" si="90"/>
        <v/>
      </c>
      <c r="E533" t="str">
        <f>IFERROR(AVERAGEIFS(SSDs!$H$5:$H$100,SSDs!$A$5:$A$100,"&gt;="&amp;Predictions!A532, SSDs!$A$5:$A$100,"&lt;"&amp;Predictions!A533), "")</f>
        <v/>
      </c>
      <c r="F533" t="str">
        <f t="shared" si="97"/>
        <v/>
      </c>
      <c r="G533" t="str">
        <f>IFERROR(AVERAGEIFS(XPoint!$H$5:$H$100,XPoint!$A$5:$A$100,"&gt;="&amp;Predictions!A532, XPoint!$A$5:$A$100,"&lt;"&amp;Predictions!A533), "")</f>
        <v/>
      </c>
      <c r="H533" t="str">
        <f t="shared" si="98"/>
        <v/>
      </c>
      <c r="J533" s="8">
        <f t="shared" si="91"/>
        <v>10.897497814208146</v>
      </c>
      <c r="K533" t="str">
        <f t="shared" si="92"/>
        <v/>
      </c>
      <c r="M533" s="8">
        <f t="shared" si="93"/>
        <v>10.188103278509818</v>
      </c>
      <c r="N533" t="str">
        <f t="shared" si="94"/>
        <v/>
      </c>
      <c r="P533" s="8">
        <f t="shared" si="99"/>
        <v>9.0790082996047907</v>
      </c>
      <c r="Q533" t="str">
        <f t="shared" si="100"/>
        <v/>
      </c>
    </row>
    <row r="534" spans="1:17">
      <c r="A534" s="1">
        <f t="shared" si="95"/>
        <v>44988.375</v>
      </c>
      <c r="B534">
        <f t="shared" si="96"/>
        <v>43.166666666666799</v>
      </c>
      <c r="C534" t="str">
        <f>IFERROR(AVERAGEIFS('Hard Drives'!$I$5:$I$500,'Hard Drives'!$A$5:$A$500,"&gt;="&amp;Predictions!A533,'Hard Drives'!$A$5:$A$500,"&lt;"&amp;Predictions!A534), "")</f>
        <v/>
      </c>
      <c r="D534" t="str">
        <f t="shared" si="90"/>
        <v/>
      </c>
      <c r="E534" t="str">
        <f>IFERROR(AVERAGEIFS(SSDs!$H$5:$H$100,SSDs!$A$5:$A$100,"&gt;="&amp;Predictions!A533, SSDs!$A$5:$A$100,"&lt;"&amp;Predictions!A534), "")</f>
        <v/>
      </c>
      <c r="F534" t="str">
        <f t="shared" si="97"/>
        <v/>
      </c>
      <c r="G534" t="str">
        <f>IFERROR(AVERAGEIFS(XPoint!$H$5:$H$100,XPoint!$A$5:$A$100,"&gt;="&amp;Predictions!A533, XPoint!$A$5:$A$100,"&lt;"&amp;Predictions!A534), "")</f>
        <v/>
      </c>
      <c r="H534" t="str">
        <f t="shared" si="98"/>
        <v/>
      </c>
      <c r="J534" s="8">
        <f t="shared" si="91"/>
        <v>10.8998995189155</v>
      </c>
      <c r="K534" t="str">
        <f t="shared" si="92"/>
        <v/>
      </c>
      <c r="M534" s="8">
        <f t="shared" si="93"/>
        <v>10.193382198995252</v>
      </c>
      <c r="N534" t="str">
        <f t="shared" si="94"/>
        <v/>
      </c>
      <c r="P534" s="8">
        <f t="shared" si="99"/>
        <v>9.0790082996047907</v>
      </c>
      <c r="Q534" t="str">
        <f t="shared" si="100"/>
        <v/>
      </c>
    </row>
    <row r="535" spans="1:17">
      <c r="A535" s="1">
        <f t="shared" si="95"/>
        <v>45018.8125</v>
      </c>
      <c r="B535">
        <f t="shared" si="96"/>
        <v>43.250000000000135</v>
      </c>
      <c r="C535" t="str">
        <f>IFERROR(AVERAGEIFS('Hard Drives'!$I$5:$I$500,'Hard Drives'!$A$5:$A$500,"&gt;="&amp;Predictions!A534,'Hard Drives'!$A$5:$A$500,"&lt;"&amp;Predictions!A535), "")</f>
        <v/>
      </c>
      <c r="D535" t="str">
        <f t="shared" si="90"/>
        <v/>
      </c>
      <c r="E535" t="str">
        <f>IFERROR(AVERAGEIFS(SSDs!$H$5:$H$100,SSDs!$A$5:$A$100,"&gt;="&amp;Predictions!A534, SSDs!$A$5:$A$100,"&lt;"&amp;Predictions!A535), "")</f>
        <v/>
      </c>
      <c r="F535" t="str">
        <f t="shared" si="97"/>
        <v/>
      </c>
      <c r="G535" t="str">
        <f>IFERROR(AVERAGEIFS(XPoint!$H$5:$H$100,XPoint!$A$5:$A$100,"&gt;="&amp;Predictions!A534, XPoint!$A$5:$A$100,"&lt;"&amp;Predictions!A535), "")</f>
        <v/>
      </c>
      <c r="H535" t="str">
        <f t="shared" si="98"/>
        <v/>
      </c>
      <c r="J535" s="8">
        <f t="shared" si="91"/>
        <v>10.902275300832789</v>
      </c>
      <c r="K535" t="str">
        <f t="shared" si="92"/>
        <v/>
      </c>
      <c r="M535" s="8">
        <f t="shared" si="93"/>
        <v>10.198612673334196</v>
      </c>
      <c r="N535" t="str">
        <f t="shared" si="94"/>
        <v/>
      </c>
      <c r="P535" s="8">
        <f t="shared" si="99"/>
        <v>9.0790082996047907</v>
      </c>
      <c r="Q535" t="str">
        <f t="shared" si="100"/>
        <v/>
      </c>
    </row>
    <row r="536" spans="1:17">
      <c r="A536" s="1">
        <f t="shared" si="95"/>
        <v>45049.25</v>
      </c>
      <c r="B536">
        <f t="shared" si="96"/>
        <v>43.333333333333471</v>
      </c>
      <c r="C536" t="str">
        <f>IFERROR(AVERAGEIFS('Hard Drives'!$I$5:$I$500,'Hard Drives'!$A$5:$A$500,"&gt;="&amp;Predictions!A535,'Hard Drives'!$A$5:$A$500,"&lt;"&amp;Predictions!A536), "")</f>
        <v/>
      </c>
      <c r="D536" t="str">
        <f t="shared" si="90"/>
        <v/>
      </c>
      <c r="E536" t="str">
        <f>IFERROR(AVERAGEIFS(SSDs!$H$5:$H$100,SSDs!$A$5:$A$100,"&gt;="&amp;Predictions!A535, SSDs!$A$5:$A$100,"&lt;"&amp;Predictions!A536), "")</f>
        <v/>
      </c>
      <c r="F536" t="str">
        <f t="shared" si="97"/>
        <v/>
      </c>
      <c r="G536" t="str">
        <f>IFERROR(AVERAGEIFS(XPoint!$H$5:$H$100,XPoint!$A$5:$A$100,"&gt;="&amp;Predictions!A535, XPoint!$A$5:$A$100,"&lt;"&amp;Predictions!A536), "")</f>
        <v/>
      </c>
      <c r="H536" t="str">
        <f t="shared" si="98"/>
        <v/>
      </c>
      <c r="J536" s="8">
        <f t="shared" si="91"/>
        <v>10.904625428840379</v>
      </c>
      <c r="K536" t="str">
        <f t="shared" si="92"/>
        <v/>
      </c>
      <c r="M536" s="8">
        <f t="shared" si="93"/>
        <v>10.203795094512859</v>
      </c>
      <c r="N536" t="str">
        <f t="shared" si="94"/>
        <v/>
      </c>
      <c r="P536" s="8">
        <f t="shared" si="99"/>
        <v>9.0790082996047907</v>
      </c>
      <c r="Q536" t="str">
        <f t="shared" si="100"/>
        <v/>
      </c>
    </row>
    <row r="537" spans="1:17">
      <c r="A537" s="1">
        <f t="shared" si="95"/>
        <v>45079.6875</v>
      </c>
      <c r="B537">
        <f t="shared" si="96"/>
        <v>43.416666666666806</v>
      </c>
      <c r="C537">
        <f>IFERROR(AVERAGEIFS('Hard Drives'!$I$5:$I$500,'Hard Drives'!$A$5:$A$500,"&gt;="&amp;Predictions!A536,'Hard Drives'!$A$5:$A$500,"&lt;"&amp;Predictions!A537), "")</f>
        <v>11.059365531653418</v>
      </c>
      <c r="D537">
        <f t="shared" si="90"/>
        <v>11.359766131426234</v>
      </c>
      <c r="E537">
        <f>IFERROR(AVERAGEIFS(SSDs!$H$5:$H$150,SSDs!$A$5:$A$150,"&gt;="&amp;Predictions!A536, SSDs!$A$5:$A$150,"&lt;"&amp;Predictions!A537), "")</f>
        <v>10.454957892845135</v>
      </c>
      <c r="F537">
        <f t="shared" si="97"/>
        <v>5.852868955487188</v>
      </c>
      <c r="G537">
        <f>IFERROR(AVERAGEIFS(XPoint!$H$5:$H$100,XPoint!$A$5:$A$100,"&gt;="&amp;Predictions!A536, XPoint!$A$5:$A$100,"&lt;"&amp;Predictions!A537), "")</f>
        <v>9.3643211189405431</v>
      </c>
      <c r="H537">
        <f t="shared" si="98"/>
        <v>1.5647826550423387</v>
      </c>
      <c r="J537" s="8">
        <f t="shared" si="91"/>
        <v>10.906950169270846</v>
      </c>
      <c r="K537">
        <f t="shared" si="92"/>
        <v>2.3230442690210584E-2</v>
      </c>
      <c r="M537" s="8">
        <f t="shared" si="93"/>
        <v>10.208929853344273</v>
      </c>
      <c r="N537">
        <f t="shared" si="94"/>
        <v>6.0529796220637734E-2</v>
      </c>
      <c r="P537" s="8">
        <f t="shared" si="99"/>
        <v>9.0790082996047907</v>
      </c>
      <c r="Q537">
        <f t="shared" si="100"/>
        <v>8.1403404877315663E-2</v>
      </c>
    </row>
    <row r="538" spans="1:17">
      <c r="A538" s="1">
        <f t="shared" si="95"/>
        <v>45110.125</v>
      </c>
      <c r="B538">
        <f t="shared" si="96"/>
        <v>43.500000000000142</v>
      </c>
      <c r="C538" t="str">
        <f>IFERROR(AVERAGEIFS('Hard Drives'!$I$5:$I$500,'Hard Drives'!$A$5:$A$500,"&gt;="&amp;Predictions!A537,'Hard Drives'!$A$5:$A$500,"&lt;"&amp;Predictions!A538), "")</f>
        <v/>
      </c>
      <c r="D538" t="str">
        <f t="shared" si="90"/>
        <v/>
      </c>
      <c r="E538" t="str">
        <f>IFERROR(AVERAGEIFS(SSDs!$H$5:$H$150,SSDs!$A$5:$A$150,"&gt;="&amp;Predictions!A537, SSDs!$A$5:$A$150,"&lt;"&amp;Predictions!A538), "")</f>
        <v/>
      </c>
      <c r="F538" t="str">
        <f t="shared" ref="F538:F601" si="101">IF(E538&lt;&gt;"", (E538-$E$14)^2, "")</f>
        <v/>
      </c>
      <c r="G538" t="str">
        <f>IFERROR(AVERAGEIFS(XPoint!$H$5:$H$100,XPoint!$A$5:$A$100,"&gt;="&amp;Predictions!A537, XPoint!$A$5:$A$100,"&lt;"&amp;Predictions!A538), "")</f>
        <v/>
      </c>
      <c r="H538" t="str">
        <f t="shared" ref="H538:H601" si="102">IF(G538&lt;&gt;"", (G538-$G$14)^2, "")</f>
        <v/>
      </c>
      <c r="J538" s="8">
        <f t="shared" si="91"/>
        <v>10.90924978592772</v>
      </c>
      <c r="K538" t="str">
        <f t="shared" si="92"/>
        <v/>
      </c>
      <c r="M538" s="8">
        <f t="shared" si="93"/>
        <v>10.214017338459072</v>
      </c>
      <c r="N538" t="str">
        <f t="shared" si="94"/>
        <v/>
      </c>
      <c r="P538" s="8">
        <f t="shared" si="99"/>
        <v>9.0790082996047907</v>
      </c>
      <c r="Q538" t="str">
        <f t="shared" si="100"/>
        <v/>
      </c>
    </row>
    <row r="539" spans="1:17">
      <c r="A539" s="1">
        <f t="shared" si="95"/>
        <v>45140.5625</v>
      </c>
      <c r="B539">
        <f t="shared" si="96"/>
        <v>43.583333333333478</v>
      </c>
      <c r="C539" t="str">
        <f>IFERROR(AVERAGEIFS('Hard Drives'!$I$5:$I$500,'Hard Drives'!$A$5:$A$500,"&gt;="&amp;Predictions!A538,'Hard Drives'!$A$5:$A$500,"&lt;"&amp;Predictions!A539), "")</f>
        <v/>
      </c>
      <c r="D539" t="str">
        <f t="shared" si="90"/>
        <v/>
      </c>
      <c r="E539" t="str">
        <f>IFERROR(AVERAGEIFS(SSDs!$H$5:$H$150,SSDs!$A$5:$A$150,"&gt;="&amp;Predictions!A538, SSDs!$A$5:$A$150,"&lt;"&amp;Predictions!A539), "")</f>
        <v/>
      </c>
      <c r="F539" t="str">
        <f t="shared" si="101"/>
        <v/>
      </c>
      <c r="G539" t="str">
        <f>IFERROR(AVERAGEIFS(XPoint!$H$5:$H$100,XPoint!$A$5:$A$100,"&gt;="&amp;Predictions!A538, XPoint!$A$5:$A$100,"&lt;"&amp;Predictions!A539), "")</f>
        <v/>
      </c>
      <c r="H539" t="str">
        <f t="shared" si="102"/>
        <v/>
      </c>
      <c r="J539" s="8">
        <f t="shared" si="91"/>
        <v>10.911524540104189</v>
      </c>
      <c r="K539" t="str">
        <f t="shared" si="92"/>
        <v/>
      </c>
      <c r="M539" s="8">
        <f t="shared" si="93"/>
        <v>10.21905793629686</v>
      </c>
      <c r="N539" t="str">
        <f t="shared" si="94"/>
        <v/>
      </c>
      <c r="P539" s="8">
        <f t="shared" si="99"/>
        <v>9.0790082996047907</v>
      </c>
      <c r="Q539" t="str">
        <f t="shared" si="100"/>
        <v/>
      </c>
    </row>
    <row r="540" spans="1:17">
      <c r="A540" s="1">
        <f t="shared" si="95"/>
        <v>45171</v>
      </c>
      <c r="B540">
        <f t="shared" si="96"/>
        <v>43.666666666666814</v>
      </c>
      <c r="C540" t="str">
        <f>IFERROR(AVERAGEIFS('Hard Drives'!$I$5:$I$500,'Hard Drives'!$A$5:$A$500,"&gt;="&amp;Predictions!A539,'Hard Drives'!$A$5:$A$500,"&lt;"&amp;Predictions!A540), "")</f>
        <v/>
      </c>
      <c r="D540" t="str">
        <f t="shared" si="90"/>
        <v/>
      </c>
      <c r="E540" t="str">
        <f>IFERROR(AVERAGEIFS(SSDs!$H$5:$H$150,SSDs!$A$5:$A$150,"&gt;="&amp;Predictions!A539, SSDs!$A$5:$A$150,"&lt;"&amp;Predictions!A540), "")</f>
        <v/>
      </c>
      <c r="F540" t="str">
        <f t="shared" si="101"/>
        <v/>
      </c>
      <c r="G540" t="str">
        <f>IFERROR(AVERAGEIFS(XPoint!$H$5:$H$100,XPoint!$A$5:$A$100,"&gt;="&amp;Predictions!A539, XPoint!$A$5:$A$100,"&lt;"&amp;Predictions!A540), "")</f>
        <v/>
      </c>
      <c r="H540" t="str">
        <f t="shared" si="102"/>
        <v/>
      </c>
      <c r="J540" s="8">
        <f t="shared" si="91"/>
        <v>10.913774690601807</v>
      </c>
      <c r="K540" t="str">
        <f t="shared" si="92"/>
        <v/>
      </c>
      <c r="M540" s="8">
        <f t="shared" si="93"/>
        <v>10.224052031098129</v>
      </c>
      <c r="N540" t="str">
        <f t="shared" si="94"/>
        <v/>
      </c>
      <c r="P540" s="8">
        <f t="shared" si="99"/>
        <v>9.0790082996047907</v>
      </c>
      <c r="Q540" t="str">
        <f t="shared" si="100"/>
        <v/>
      </c>
    </row>
    <row r="541" spans="1:17">
      <c r="A541" s="1">
        <f t="shared" si="95"/>
        <v>45201.4375</v>
      </c>
      <c r="B541">
        <f t="shared" si="96"/>
        <v>43.750000000000149</v>
      </c>
      <c r="C541" t="str">
        <f>IFERROR(AVERAGEIFS('Hard Drives'!$I$5:$I$500,'Hard Drives'!$A$5:$A$500,"&gt;="&amp;Predictions!A540,'Hard Drives'!$A$5:$A$500,"&lt;"&amp;Predictions!A541), "")</f>
        <v/>
      </c>
      <c r="D541" t="str">
        <f t="shared" si="90"/>
        <v/>
      </c>
      <c r="E541" t="str">
        <f>IFERROR(AVERAGEIFS(SSDs!$H$5:$H$150,SSDs!$A$5:$A$150,"&gt;="&amp;Predictions!A540, SSDs!$A$5:$A$150,"&lt;"&amp;Predictions!A541), "")</f>
        <v/>
      </c>
      <c r="F541" t="str">
        <f t="shared" si="101"/>
        <v/>
      </c>
      <c r="G541" t="str">
        <f>IFERROR(AVERAGEIFS(XPoint!$H$5:$H$100,XPoint!$A$5:$A$100,"&gt;="&amp;Predictions!A540, XPoint!$A$5:$A$100,"&lt;"&amp;Predictions!A541), "")</f>
        <v/>
      </c>
      <c r="H541" t="str">
        <f t="shared" si="102"/>
        <v/>
      </c>
      <c r="J541" s="8">
        <f t="shared" si="91"/>
        <v>10.916000493749163</v>
      </c>
      <c r="K541" t="str">
        <f t="shared" si="92"/>
        <v/>
      </c>
      <c r="M541" s="8">
        <f t="shared" si="93"/>
        <v>10.229000004896715</v>
      </c>
      <c r="N541" t="str">
        <f t="shared" si="94"/>
        <v/>
      </c>
      <c r="P541" s="8">
        <f t="shared" si="99"/>
        <v>9.0790082996047907</v>
      </c>
      <c r="Q541" t="str">
        <f t="shared" si="100"/>
        <v/>
      </c>
    </row>
    <row r="542" spans="1:17">
      <c r="A542" s="1">
        <f t="shared" si="95"/>
        <v>45231.875</v>
      </c>
      <c r="B542">
        <f t="shared" si="96"/>
        <v>43.833333333333485</v>
      </c>
      <c r="C542" t="str">
        <f>IFERROR(AVERAGEIFS('Hard Drives'!$I$5:$I$500,'Hard Drives'!$A$5:$A$500,"&gt;="&amp;Predictions!A541,'Hard Drives'!$A$5:$A$500,"&lt;"&amp;Predictions!A542), "")</f>
        <v/>
      </c>
      <c r="D542" t="str">
        <f t="shared" si="90"/>
        <v/>
      </c>
      <c r="E542" t="str">
        <f>IFERROR(AVERAGEIFS(SSDs!$H$5:$H$150,SSDs!$A$5:$A$150,"&gt;="&amp;Predictions!A541, SSDs!$A$5:$A$150,"&lt;"&amp;Predictions!A542), "")</f>
        <v/>
      </c>
      <c r="F542" t="str">
        <f t="shared" si="101"/>
        <v/>
      </c>
      <c r="G542" t="str">
        <f>IFERROR(AVERAGEIFS(XPoint!$H$5:$H$100,XPoint!$A$5:$A$100,"&gt;="&amp;Predictions!A541, XPoint!$A$5:$A$100,"&lt;"&amp;Predictions!A542), "")</f>
        <v/>
      </c>
      <c r="H542" t="str">
        <f t="shared" si="102"/>
        <v/>
      </c>
      <c r="J542" s="8">
        <f t="shared" si="91"/>
        <v>10.91820220342057</v>
      </c>
      <c r="K542" t="str">
        <f t="shared" si="92"/>
        <v/>
      </c>
      <c r="M542" s="8">
        <f t="shared" si="93"/>
        <v>10.233902237512833</v>
      </c>
      <c r="N542" t="str">
        <f t="shared" si="94"/>
        <v/>
      </c>
      <c r="P542" s="8">
        <f t="shared" si="99"/>
        <v>9.0790082996047907</v>
      </c>
      <c r="Q542" t="str">
        <f t="shared" si="100"/>
        <v/>
      </c>
    </row>
    <row r="543" spans="1:17">
      <c r="A543" s="1">
        <f t="shared" si="95"/>
        <v>45262.3125</v>
      </c>
      <c r="B543">
        <f t="shared" si="96"/>
        <v>43.916666666666821</v>
      </c>
      <c r="C543" t="str">
        <f>IFERROR(AVERAGEIFS('Hard Drives'!$I$5:$I$500,'Hard Drives'!$A$5:$A$500,"&gt;="&amp;Predictions!A542,'Hard Drives'!$A$5:$A$500,"&lt;"&amp;Predictions!A543), "")</f>
        <v/>
      </c>
      <c r="D543" t="str">
        <f t="shared" si="90"/>
        <v/>
      </c>
      <c r="E543" t="str">
        <f>IFERROR(AVERAGEIFS(SSDs!$H$5:$H$150,SSDs!$A$5:$A$150,"&gt;="&amp;Predictions!A542, SSDs!$A$5:$A$150,"&lt;"&amp;Predictions!A543), "")</f>
        <v/>
      </c>
      <c r="F543" t="str">
        <f t="shared" si="101"/>
        <v/>
      </c>
      <c r="G543" t="str">
        <f>IFERROR(AVERAGEIFS(XPoint!$H$5:$H$100,XPoint!$A$5:$A$100,"&gt;="&amp;Predictions!A542, XPoint!$A$5:$A$100,"&lt;"&amp;Predictions!A543), "")</f>
        <v/>
      </c>
      <c r="H543" t="str">
        <f t="shared" si="102"/>
        <v/>
      </c>
      <c r="J543" s="8">
        <f t="shared" si="91"/>
        <v>10.920380071054691</v>
      </c>
      <c r="K543" t="str">
        <f t="shared" si="92"/>
        <v/>
      </c>
      <c r="M543" s="8">
        <f t="shared" si="93"/>
        <v>10.238759106546595</v>
      </c>
      <c r="N543" t="str">
        <f t="shared" si="94"/>
        <v/>
      </c>
      <c r="P543" s="8">
        <f t="shared" si="99"/>
        <v>9.0790082996047907</v>
      </c>
      <c r="Q543" t="str">
        <f t="shared" si="100"/>
        <v/>
      </c>
    </row>
    <row r="544" spans="1:17">
      <c r="A544" s="1">
        <f t="shared" si="95"/>
        <v>45292.75</v>
      </c>
      <c r="B544">
        <f t="shared" si="96"/>
        <v>44.000000000000156</v>
      </c>
      <c r="C544" t="str">
        <f>IFERROR(AVERAGEIFS('Hard Drives'!$I$5:$I$500,'Hard Drives'!$A$5:$A$500,"&gt;="&amp;Predictions!A543,'Hard Drives'!$A$5:$A$500,"&lt;"&amp;Predictions!A544), "")</f>
        <v/>
      </c>
      <c r="D544" t="str">
        <f t="shared" si="90"/>
        <v/>
      </c>
      <c r="E544" t="str">
        <f>IFERROR(AVERAGEIFS(SSDs!$H$5:$H$150,SSDs!$A$5:$A$150,"&gt;="&amp;Predictions!A543, SSDs!$A$5:$A$150,"&lt;"&amp;Predictions!A544), "")</f>
        <v/>
      </c>
      <c r="F544" t="str">
        <f t="shared" si="101"/>
        <v/>
      </c>
      <c r="G544" t="str">
        <f>IFERROR(AVERAGEIFS(XPoint!$H$5:$H$100,XPoint!$A$5:$A$100,"&gt;="&amp;Predictions!A543, XPoint!$A$5:$A$100,"&lt;"&amp;Predictions!A544), "")</f>
        <v/>
      </c>
      <c r="H544" t="str">
        <f t="shared" si="102"/>
        <v/>
      </c>
      <c r="J544" s="8">
        <f t="shared" si="91"/>
        <v>10.922534345673162</v>
      </c>
      <c r="K544" t="str">
        <f t="shared" si="92"/>
        <v/>
      </c>
      <c r="M544" s="8">
        <f t="shared" si="93"/>
        <v>10.243570987372077</v>
      </c>
      <c r="N544" t="str">
        <f t="shared" si="94"/>
        <v/>
      </c>
      <c r="P544" s="8">
        <f t="shared" si="99"/>
        <v>9.0790082996047907</v>
      </c>
      <c r="Q544" t="str">
        <f t="shared" si="100"/>
        <v/>
      </c>
    </row>
    <row r="545" spans="1:17">
      <c r="A545" s="1">
        <f t="shared" si="95"/>
        <v>45323.1875</v>
      </c>
      <c r="B545">
        <f t="shared" si="96"/>
        <v>44.083333333333492</v>
      </c>
      <c r="C545" t="str">
        <f>IFERROR(AVERAGEIFS('Hard Drives'!$I$5:$I$500,'Hard Drives'!$A$5:$A$500,"&gt;="&amp;Predictions!A544,'Hard Drives'!$A$5:$A$500,"&lt;"&amp;Predictions!A545), "")</f>
        <v/>
      </c>
      <c r="D545" t="str">
        <f t="shared" si="90"/>
        <v/>
      </c>
      <c r="E545" t="str">
        <f>IFERROR(AVERAGEIFS(SSDs!$H$5:$H$150,SSDs!$A$5:$A$150,"&gt;="&amp;Predictions!A544, SSDs!$A$5:$A$150,"&lt;"&amp;Predictions!A545), "")</f>
        <v/>
      </c>
      <c r="F545" t="str">
        <f t="shared" si="101"/>
        <v/>
      </c>
      <c r="G545" t="str">
        <f>IFERROR(AVERAGEIFS(XPoint!$H$5:$H$100,XPoint!$A$5:$A$100,"&gt;="&amp;Predictions!A544, XPoint!$A$5:$A$100,"&lt;"&amp;Predictions!A545), "")</f>
        <v/>
      </c>
      <c r="H545" t="str">
        <f t="shared" si="102"/>
        <v/>
      </c>
      <c r="J545" s="8">
        <f t="shared" si="91"/>
        <v>10.924665273899162</v>
      </c>
      <c r="K545" t="str">
        <f t="shared" si="92"/>
        <v/>
      </c>
      <c r="M545" s="8">
        <f t="shared" si="93"/>
        <v>10.248338253131877</v>
      </c>
      <c r="N545" t="str">
        <f t="shared" si="94"/>
        <v/>
      </c>
      <c r="P545" s="8">
        <f t="shared" si="99"/>
        <v>9.0790082996047907</v>
      </c>
      <c r="Q545" t="str">
        <f t="shared" si="100"/>
        <v/>
      </c>
    </row>
    <row r="546" spans="1:17">
      <c r="A546" s="1">
        <f t="shared" si="95"/>
        <v>45353.625</v>
      </c>
      <c r="B546">
        <f t="shared" si="96"/>
        <v>44.166666666666828</v>
      </c>
      <c r="C546" t="str">
        <f>IFERROR(AVERAGEIFS('Hard Drives'!$I$5:$I$500,'Hard Drives'!$A$5:$A$500,"&gt;="&amp;Predictions!A545,'Hard Drives'!$A$5:$A$500,"&lt;"&amp;Predictions!A546), "")</f>
        <v/>
      </c>
      <c r="D546" t="str">
        <f t="shared" si="90"/>
        <v/>
      </c>
      <c r="E546" t="str">
        <f>IFERROR(AVERAGEIFS(SSDs!$H$5:$H$150,SSDs!$A$5:$A$150,"&gt;="&amp;Predictions!A545, SSDs!$A$5:$A$150,"&lt;"&amp;Predictions!A546), "")</f>
        <v/>
      </c>
      <c r="F546" t="str">
        <f t="shared" si="101"/>
        <v/>
      </c>
      <c r="G546" t="str">
        <f>IFERROR(AVERAGEIFS(XPoint!$H$5:$H$100,XPoint!$A$5:$A$100,"&gt;="&amp;Predictions!A545, XPoint!$A$5:$A$100,"&lt;"&amp;Predictions!A546), "")</f>
        <v/>
      </c>
      <c r="H546" t="str">
        <f t="shared" si="102"/>
        <v/>
      </c>
      <c r="J546" s="8">
        <f t="shared" si="91"/>
        <v>10.926773099976007</v>
      </c>
      <c r="K546" t="str">
        <f t="shared" si="92"/>
        <v/>
      </c>
      <c r="M546" s="8">
        <f t="shared" si="93"/>
        <v>10.253061274732179</v>
      </c>
      <c r="N546" t="str">
        <f t="shared" si="94"/>
        <v/>
      </c>
      <c r="P546" s="8">
        <f t="shared" si="99"/>
        <v>9.0790082996047907</v>
      </c>
      <c r="Q546" t="str">
        <f t="shared" si="100"/>
        <v/>
      </c>
    </row>
    <row r="547" spans="1:17">
      <c r="A547" s="1">
        <f t="shared" si="95"/>
        <v>45384.0625</v>
      </c>
      <c r="B547">
        <f t="shared" si="96"/>
        <v>44.250000000000163</v>
      </c>
      <c r="C547" t="str">
        <f>IFERROR(AVERAGEIFS('Hard Drives'!$I$5:$I$500,'Hard Drives'!$A$5:$A$500,"&gt;="&amp;Predictions!A546,'Hard Drives'!$A$5:$A$500,"&lt;"&amp;Predictions!A547), "")</f>
        <v/>
      </c>
      <c r="D547" t="str">
        <f t="shared" si="90"/>
        <v/>
      </c>
      <c r="E547" t="str">
        <f>IFERROR(AVERAGEIFS(SSDs!$H$5:$H$150,SSDs!$A$5:$A$150,"&gt;="&amp;Predictions!A546, SSDs!$A$5:$A$150,"&lt;"&amp;Predictions!A547), "")</f>
        <v/>
      </c>
      <c r="F547" t="str">
        <f t="shared" si="101"/>
        <v/>
      </c>
      <c r="G547" t="str">
        <f>IFERROR(AVERAGEIFS(XPoint!$H$5:$H$100,XPoint!$A$5:$A$100,"&gt;="&amp;Predictions!A546, XPoint!$A$5:$A$100,"&lt;"&amp;Predictions!A547), "")</f>
        <v/>
      </c>
      <c r="H547" t="str">
        <f t="shared" si="102"/>
        <v/>
      </c>
      <c r="J547" s="8">
        <f t="shared" si="91"/>
        <v>10.928858065785617</v>
      </c>
      <c r="K547" t="str">
        <f t="shared" si="92"/>
        <v/>
      </c>
      <c r="M547" s="8">
        <f t="shared" si="93"/>
        <v>10.257740420838296</v>
      </c>
      <c r="N547" t="str">
        <f t="shared" si="94"/>
        <v/>
      </c>
      <c r="P547" s="8">
        <f t="shared" si="99"/>
        <v>9.0790082996047907</v>
      </c>
      <c r="Q547" t="str">
        <f t="shared" si="100"/>
        <v/>
      </c>
    </row>
    <row r="548" spans="1:17">
      <c r="A548" s="1">
        <f t="shared" si="95"/>
        <v>45414.5</v>
      </c>
      <c r="B548">
        <f t="shared" si="96"/>
        <v>44.333333333333499</v>
      </c>
      <c r="C548" t="str">
        <f>IFERROR(AVERAGEIFS('Hard Drives'!$I$5:$I$500,'Hard Drives'!$A$5:$A$500,"&gt;="&amp;Predictions!A547,'Hard Drives'!$A$5:$A$500,"&lt;"&amp;Predictions!A548), "")</f>
        <v/>
      </c>
      <c r="D548" t="str">
        <f t="shared" si="90"/>
        <v/>
      </c>
      <c r="E548" t="str">
        <f>IFERROR(AVERAGEIFS(SSDs!$H$5:$H$150,SSDs!$A$5:$A$150,"&gt;="&amp;Predictions!A547, SSDs!$A$5:$A$150,"&lt;"&amp;Predictions!A548), "")</f>
        <v/>
      </c>
      <c r="F548" t="str">
        <f t="shared" si="101"/>
        <v/>
      </c>
      <c r="G548" t="str">
        <f>IFERROR(AVERAGEIFS(XPoint!$H$5:$H$100,XPoint!$A$5:$A$100,"&gt;="&amp;Predictions!A547, XPoint!$A$5:$A$100,"&lt;"&amp;Predictions!A548), "")</f>
        <v/>
      </c>
      <c r="H548" t="str">
        <f t="shared" si="102"/>
        <v/>
      </c>
      <c r="J548" s="8">
        <f t="shared" si="91"/>
        <v>10.930920410867033</v>
      </c>
      <c r="K548" t="str">
        <f t="shared" si="92"/>
        <v/>
      </c>
      <c r="M548" s="8">
        <f t="shared" si="93"/>
        <v>10.262376057870682</v>
      </c>
      <c r="N548" t="str">
        <f t="shared" si="94"/>
        <v/>
      </c>
      <c r="P548" s="8">
        <f t="shared" si="99"/>
        <v>9.0790082996047907</v>
      </c>
      <c r="Q548" t="str">
        <f t="shared" si="100"/>
        <v/>
      </c>
    </row>
    <row r="549" spans="1:17">
      <c r="A549" s="1">
        <f t="shared" si="95"/>
        <v>45444.9375</v>
      </c>
      <c r="B549">
        <f t="shared" si="96"/>
        <v>44.416666666666835</v>
      </c>
      <c r="C549">
        <f>IFERROR(AVERAGEIFS('Hard Drives'!$I$5:$I$500,'Hard Drives'!$A$5:$A$500,"&gt;="&amp;Predictions!A548,'Hard Drives'!$A$5:$A$500,"&lt;"&amp;Predictions!A549), "")</f>
        <v>10.980172170446135</v>
      </c>
      <c r="D549">
        <f t="shared" si="90"/>
        <v>10.832207116902605</v>
      </c>
      <c r="E549">
        <f>IFERROR(AVERAGEIFS(SSDs!$H$5:$H$150,SSDs!$A$5:$A$150,"&gt;="&amp;Predictions!A548, SSDs!$A$5:$A$150,"&lt;"&amp;Predictions!A549), "")</f>
        <v>10.130672016029058</v>
      </c>
      <c r="F549">
        <f t="shared" si="101"/>
        <v>4.3889598814836805</v>
      </c>
      <c r="G549">
        <f>IFERROR(AVERAGEIFS(XPoint!$H$5:$H$100,XPoint!$A$5:$A$100,"&gt;="&amp;Predictions!A548, XPoint!$A$5:$A$100,"&lt;"&amp;Predictions!A549), "")</f>
        <v>9.3644434527196019</v>
      </c>
      <c r="H549">
        <f t="shared" si="102"/>
        <v>1.5650887277706629</v>
      </c>
      <c r="J549" s="8">
        <f t="shared" si="91"/>
        <v>10.932960372434849</v>
      </c>
      <c r="K549">
        <f t="shared" si="92"/>
        <v>2.2289538714584949E-3</v>
      </c>
      <c r="M549" s="8">
        <f t="shared" si="93"/>
        <v>10.26696855000143</v>
      </c>
      <c r="N549">
        <f t="shared" si="94"/>
        <v>1.8576745172881912E-2</v>
      </c>
      <c r="P549" s="8">
        <f t="shared" si="99"/>
        <v>9.0790082996047907</v>
      </c>
      <c r="Q549">
        <f t="shared" si="100"/>
        <v>8.1473226633675691E-2</v>
      </c>
    </row>
    <row r="550" spans="1:17">
      <c r="A550" s="1">
        <f t="shared" si="95"/>
        <v>45475.375</v>
      </c>
      <c r="B550">
        <f t="shared" si="96"/>
        <v>44.500000000000171</v>
      </c>
      <c r="C550" t="str">
        <f>IFERROR(AVERAGEIFS('Hard Drives'!$I$5:$I$500,'Hard Drives'!$A$5:$A$500,"&gt;="&amp;Predictions!A549,'Hard Drives'!$A$5:$A$500,"&lt;"&amp;Predictions!A550), "")</f>
        <v/>
      </c>
      <c r="D550" t="str">
        <f t="shared" si="90"/>
        <v/>
      </c>
      <c r="E550" t="str">
        <f>IFERROR(AVERAGEIFS(SSDs!$H$5:$H$150,SSDs!$A$5:$A$150,"&gt;="&amp;Predictions!A549, SSDs!$A$5:$A$150,"&lt;"&amp;Predictions!A550), "")</f>
        <v/>
      </c>
      <c r="F550" t="str">
        <f t="shared" si="101"/>
        <v/>
      </c>
      <c r="G550" t="str">
        <f>IFERROR(AVERAGEIFS(XPoint!$H$5:$H$100,XPoint!$A$5:$A$100,"&gt;="&amp;Predictions!A549, XPoint!$A$5:$A$100,"&lt;"&amp;Predictions!A550), "")</f>
        <v/>
      </c>
      <c r="H550" t="str">
        <f t="shared" si="102"/>
        <v/>
      </c>
      <c r="J550" s="8">
        <f t="shared" si="91"/>
        <v>10.934978185397583</v>
      </c>
      <c r="K550" t="str">
        <f t="shared" si="92"/>
        <v/>
      </c>
      <c r="M550" s="8">
        <f t="shared" si="93"/>
        <v>10.271518259151204</v>
      </c>
      <c r="N550" t="str">
        <f t="shared" si="94"/>
        <v/>
      </c>
      <c r="P550" s="8">
        <f t="shared" si="99"/>
        <v>9.0790082996047907</v>
      </c>
      <c r="Q550" t="str">
        <f t="shared" si="100"/>
        <v/>
      </c>
    </row>
    <row r="551" spans="1:17">
      <c r="A551" s="1">
        <f t="shared" si="95"/>
        <v>45505.8125</v>
      </c>
      <c r="B551">
        <f t="shared" si="96"/>
        <v>44.583333333333506</v>
      </c>
      <c r="C551" t="str">
        <f>IFERROR(AVERAGEIFS('Hard Drives'!$I$5:$I$500,'Hard Drives'!$A$5:$A$500,"&gt;="&amp;Predictions!A550,'Hard Drives'!$A$5:$A$500,"&lt;"&amp;Predictions!A551), "")</f>
        <v/>
      </c>
      <c r="D551" t="str">
        <f t="shared" si="90"/>
        <v/>
      </c>
      <c r="E551" t="str">
        <f>IFERROR(AVERAGEIFS(SSDs!$H$5:$H$150,SSDs!$A$5:$A$150,"&gt;="&amp;Predictions!A550, SSDs!$A$5:$A$150,"&lt;"&amp;Predictions!A551), "")</f>
        <v/>
      </c>
      <c r="F551" t="str">
        <f t="shared" si="101"/>
        <v/>
      </c>
      <c r="G551" t="str">
        <f>IFERROR(AVERAGEIFS(XPoint!$H$5:$H$100,XPoint!$A$5:$A$100,"&gt;="&amp;Predictions!A550, XPoint!$A$5:$A$100,"&lt;"&amp;Predictions!A551), "")</f>
        <v/>
      </c>
      <c r="H551" t="str">
        <f t="shared" si="102"/>
        <v/>
      </c>
      <c r="J551" s="8">
        <f t="shared" si="91"/>
        <v>10.936974082376034</v>
      </c>
      <c r="K551" t="str">
        <f t="shared" si="92"/>
        <v/>
      </c>
      <c r="M551" s="8">
        <f t="shared" si="93"/>
        <v>10.276025544986616</v>
      </c>
      <c r="N551" t="str">
        <f t="shared" si="94"/>
        <v/>
      </c>
      <c r="P551" s="8">
        <f t="shared" si="99"/>
        <v>9.0790082996047907</v>
      </c>
      <c r="Q551" t="str">
        <f t="shared" si="100"/>
        <v/>
      </c>
    </row>
    <row r="552" spans="1:17">
      <c r="A552" s="1">
        <f t="shared" si="95"/>
        <v>45536.25</v>
      </c>
      <c r="B552">
        <f t="shared" si="96"/>
        <v>44.666666666666842</v>
      </c>
      <c r="C552" t="str">
        <f>IFERROR(AVERAGEIFS('Hard Drives'!$I$5:$I$500,'Hard Drives'!$A$5:$A$500,"&gt;="&amp;Predictions!A551,'Hard Drives'!$A$5:$A$500,"&lt;"&amp;Predictions!A552), "")</f>
        <v/>
      </c>
      <c r="D552" t="str">
        <f t="shared" si="90"/>
        <v/>
      </c>
      <c r="E552" t="str">
        <f>IFERROR(AVERAGEIFS(SSDs!$H$5:$H$150,SSDs!$A$5:$A$150,"&gt;="&amp;Predictions!A551, SSDs!$A$5:$A$150,"&lt;"&amp;Predictions!A552), "")</f>
        <v/>
      </c>
      <c r="F552" t="str">
        <f t="shared" si="101"/>
        <v/>
      </c>
      <c r="G552" t="str">
        <f>IFERROR(AVERAGEIFS(XPoint!$H$5:$H$100,XPoint!$A$5:$A$100,"&gt;="&amp;Predictions!A551, XPoint!$A$5:$A$100,"&lt;"&amp;Predictions!A552), "")</f>
        <v/>
      </c>
      <c r="H552" t="str">
        <f t="shared" si="102"/>
        <v/>
      </c>
      <c r="J552" s="8">
        <f t="shared" si="91"/>
        <v>10.938948293721594</v>
      </c>
      <c r="K552" t="str">
        <f t="shared" si="92"/>
        <v/>
      </c>
      <c r="M552" s="8">
        <f t="shared" si="93"/>
        <v>10.28049076491806</v>
      </c>
      <c r="N552" t="str">
        <f t="shared" si="94"/>
        <v/>
      </c>
      <c r="P552" s="8">
        <f t="shared" si="99"/>
        <v>9.0790082996047907</v>
      </c>
      <c r="Q552" t="str">
        <f t="shared" si="100"/>
        <v/>
      </c>
    </row>
    <row r="553" spans="1:17">
      <c r="A553" s="1">
        <f t="shared" si="95"/>
        <v>45566.6875</v>
      </c>
      <c r="B553">
        <f t="shared" si="96"/>
        <v>44.750000000000178</v>
      </c>
      <c r="C553" t="str">
        <f>IFERROR(AVERAGEIFS('Hard Drives'!$I$5:$I$500,'Hard Drives'!$A$5:$A$500,"&gt;="&amp;Predictions!A552,'Hard Drives'!$A$5:$A$500,"&lt;"&amp;Predictions!A553), "")</f>
        <v/>
      </c>
      <c r="D553" t="str">
        <f t="shared" si="90"/>
        <v/>
      </c>
      <c r="E553" t="str">
        <f>IFERROR(AVERAGEIFS(SSDs!$H$5:$H$150,SSDs!$A$5:$A$150,"&gt;="&amp;Predictions!A552, SSDs!$A$5:$A$150,"&lt;"&amp;Predictions!A553), "")</f>
        <v/>
      </c>
      <c r="F553" t="str">
        <f t="shared" si="101"/>
        <v/>
      </c>
      <c r="G553" t="str">
        <f>IFERROR(AVERAGEIFS(XPoint!$H$5:$H$100,XPoint!$A$5:$A$100,"&gt;="&amp;Predictions!A552, XPoint!$A$5:$A$100,"&lt;"&amp;Predictions!A553), "")</f>
        <v/>
      </c>
      <c r="H553" t="str">
        <f t="shared" si="102"/>
        <v/>
      </c>
      <c r="J553" s="8">
        <f t="shared" si="91"/>
        <v>10.940901047534467</v>
      </c>
      <c r="K553" t="str">
        <f t="shared" si="92"/>
        <v/>
      </c>
      <c r="M553" s="8">
        <f t="shared" si="93"/>
        <v>10.28491427409794</v>
      </c>
      <c r="N553" t="str">
        <f t="shared" si="94"/>
        <v/>
      </c>
      <c r="P553" s="8">
        <f t="shared" si="99"/>
        <v>9.0790082996047907</v>
      </c>
      <c r="Q553" t="str">
        <f t="shared" si="100"/>
        <v/>
      </c>
    </row>
    <row r="554" spans="1:17">
      <c r="A554" s="1">
        <f t="shared" si="95"/>
        <v>45597.125</v>
      </c>
      <c r="B554">
        <f t="shared" si="96"/>
        <v>44.833333333333513</v>
      </c>
      <c r="C554" t="str">
        <f>IFERROR(AVERAGEIFS('Hard Drives'!$I$5:$I$500,'Hard Drives'!$A$5:$A$500,"&gt;="&amp;Predictions!A553,'Hard Drives'!$A$5:$A$500,"&lt;"&amp;Predictions!A554), "")</f>
        <v/>
      </c>
      <c r="D554" t="str">
        <f t="shared" si="90"/>
        <v/>
      </c>
      <c r="E554" t="str">
        <f>IFERROR(AVERAGEIFS(SSDs!$H$5:$H$150,SSDs!$A$5:$A$150,"&gt;="&amp;Predictions!A553, SSDs!$A$5:$A$150,"&lt;"&amp;Predictions!A554), "")</f>
        <v/>
      </c>
      <c r="F554" t="str">
        <f t="shared" si="101"/>
        <v/>
      </c>
      <c r="G554" t="str">
        <f>IFERROR(AVERAGEIFS(XPoint!$H$5:$H$100,XPoint!$A$5:$A$100,"&gt;="&amp;Predictions!A553, XPoint!$A$5:$A$100,"&lt;"&amp;Predictions!A554), "")</f>
        <v/>
      </c>
      <c r="H554" t="str">
        <f t="shared" si="102"/>
        <v/>
      </c>
      <c r="J554" s="8">
        <f t="shared" si="91"/>
        <v>10.942832569681867</v>
      </c>
      <c r="K554" t="str">
        <f t="shared" si="92"/>
        <v/>
      </c>
      <c r="M554" s="8">
        <f t="shared" si="93"/>
        <v>10.289296425419337</v>
      </c>
      <c r="N554" t="str">
        <f t="shared" si="94"/>
        <v/>
      </c>
      <c r="P554" s="8">
        <f t="shared" si="99"/>
        <v>9.0790082996047907</v>
      </c>
      <c r="Q554" t="str">
        <f t="shared" si="100"/>
        <v/>
      </c>
    </row>
    <row r="555" spans="1:17">
      <c r="A555" s="1">
        <f t="shared" si="95"/>
        <v>45627.5625</v>
      </c>
      <c r="B555">
        <f t="shared" si="96"/>
        <v>44.916666666666849</v>
      </c>
      <c r="C555" t="str">
        <f>IFERROR(AVERAGEIFS('Hard Drives'!$I$5:$I$500,'Hard Drives'!$A$5:$A$500,"&gt;="&amp;Predictions!A554,'Hard Drives'!$A$5:$A$500,"&lt;"&amp;Predictions!A555), "")</f>
        <v/>
      </c>
      <c r="D555" t="str">
        <f t="shared" si="90"/>
        <v/>
      </c>
      <c r="E555" t="str">
        <f>IFERROR(AVERAGEIFS(SSDs!$H$5:$H$150,SSDs!$A$5:$A$150,"&gt;="&amp;Predictions!A554, SSDs!$A$5:$A$150,"&lt;"&amp;Predictions!A555), "")</f>
        <v/>
      </c>
      <c r="F555" t="str">
        <f t="shared" si="101"/>
        <v/>
      </c>
      <c r="G555" t="str">
        <f>IFERROR(AVERAGEIFS(XPoint!$H$5:$H$100,XPoint!$A$5:$A$100,"&gt;="&amp;Predictions!A554, XPoint!$A$5:$A$100,"&lt;"&amp;Predictions!A555), "")</f>
        <v/>
      </c>
      <c r="H555" t="str">
        <f t="shared" si="102"/>
        <v/>
      </c>
      <c r="J555" s="8">
        <f t="shared" si="91"/>
        <v>10.944743083816146</v>
      </c>
      <c r="K555" t="str">
        <f t="shared" si="92"/>
        <v/>
      </c>
      <c r="M555" s="8">
        <f t="shared" si="93"/>
        <v>10.293637569515052</v>
      </c>
      <c r="N555" t="str">
        <f t="shared" si="94"/>
        <v/>
      </c>
      <c r="P555" s="8">
        <f t="shared" si="99"/>
        <v>9.0790082996047907</v>
      </c>
      <c r="Q555" t="str">
        <f t="shared" si="100"/>
        <v/>
      </c>
    </row>
    <row r="556" spans="1:17">
      <c r="A556" s="1">
        <f t="shared" si="95"/>
        <v>45658</v>
      </c>
      <c r="B556">
        <f t="shared" si="96"/>
        <v>45.000000000000185</v>
      </c>
      <c r="C556" t="str">
        <f>IFERROR(AVERAGEIFS('Hard Drives'!$I$5:$I$500,'Hard Drives'!$A$5:$A$500,"&gt;="&amp;Predictions!A555,'Hard Drives'!$A$5:$A$500,"&lt;"&amp;Predictions!A556), "")</f>
        <v/>
      </c>
      <c r="D556" t="str">
        <f t="shared" si="90"/>
        <v/>
      </c>
      <c r="E556" t="str">
        <f>IFERROR(AVERAGEIFS(SSDs!$H$5:$H$150,SSDs!$A$5:$A$150,"&gt;="&amp;Predictions!A555, SSDs!$A$5:$A$150,"&lt;"&amp;Predictions!A556), "")</f>
        <v/>
      </c>
      <c r="F556" t="str">
        <f t="shared" si="101"/>
        <v/>
      </c>
      <c r="G556" t="str">
        <f>IFERROR(AVERAGEIFS(XPoint!$H$5:$H$100,XPoint!$A$5:$A$100,"&gt;="&amp;Predictions!A555, XPoint!$A$5:$A$100,"&lt;"&amp;Predictions!A556), "")</f>
        <v/>
      </c>
      <c r="H556" t="str">
        <f t="shared" si="102"/>
        <v/>
      </c>
      <c r="J556" s="8">
        <f t="shared" si="91"/>
        <v>10.94663281139287</v>
      </c>
      <c r="K556" t="str">
        <f t="shared" si="92"/>
        <v/>
      </c>
      <c r="M556" s="8">
        <f t="shared" si="93"/>
        <v>10.297938054757118</v>
      </c>
      <c r="N556" t="str">
        <f t="shared" si="94"/>
        <v/>
      </c>
      <c r="P556" s="8">
        <f t="shared" si="99"/>
        <v>9.0790082996047907</v>
      </c>
      <c r="Q556" t="str">
        <f t="shared" si="100"/>
        <v/>
      </c>
    </row>
    <row r="557" spans="1:17">
      <c r="A557" s="1">
        <f t="shared" si="95"/>
        <v>45688.4375</v>
      </c>
      <c r="B557">
        <f t="shared" si="96"/>
        <v>45.08333333333352</v>
      </c>
      <c r="C557" t="str">
        <f>IFERROR(AVERAGEIFS('Hard Drives'!$I$5:$I$500,'Hard Drives'!$A$5:$A$500,"&gt;="&amp;Predictions!A556,'Hard Drives'!$A$5:$A$500,"&lt;"&amp;Predictions!A557), "")</f>
        <v/>
      </c>
      <c r="D557" t="str">
        <f t="shared" si="90"/>
        <v/>
      </c>
      <c r="E557" t="str">
        <f>IFERROR(AVERAGEIFS(SSDs!$H$5:$H$150,SSDs!$A$5:$A$150,"&gt;="&amp;Predictions!A556, SSDs!$A$5:$A$150,"&lt;"&amp;Predictions!A557), "")</f>
        <v/>
      </c>
      <c r="F557" t="str">
        <f t="shared" si="101"/>
        <v/>
      </c>
      <c r="G557" t="str">
        <f>IFERROR(AVERAGEIFS(XPoint!$H$5:$H$100,XPoint!$A$5:$A$100,"&gt;="&amp;Predictions!A556, XPoint!$A$5:$A$100,"&lt;"&amp;Predictions!A557), "")</f>
        <v/>
      </c>
      <c r="H557" t="str">
        <f t="shared" si="102"/>
        <v/>
      </c>
      <c r="J557" s="8">
        <f t="shared" si="91"/>
        <v>10.94850197168882</v>
      </c>
      <c r="K557" t="str">
        <f t="shared" si="92"/>
        <v/>
      </c>
      <c r="M557" s="8">
        <f t="shared" si="93"/>
        <v>10.302198227256575</v>
      </c>
      <c r="N557" t="str">
        <f t="shared" si="94"/>
        <v/>
      </c>
      <c r="P557" s="8">
        <f t="shared" si="99"/>
        <v>9.0790082996047907</v>
      </c>
      <c r="Q557" t="str">
        <f t="shared" si="100"/>
        <v/>
      </c>
    </row>
    <row r="558" spans="1:17">
      <c r="A558" s="1">
        <f t="shared" si="95"/>
        <v>45718.875</v>
      </c>
      <c r="B558">
        <f t="shared" si="96"/>
        <v>45.166666666666856</v>
      </c>
      <c r="C558" t="str">
        <f>IFERROR(AVERAGEIFS('Hard Drives'!$I$5:$I$500,'Hard Drives'!$A$5:$A$500,"&gt;="&amp;Predictions!A557,'Hard Drives'!$A$5:$A$500,"&lt;"&amp;Predictions!A558), "")</f>
        <v/>
      </c>
      <c r="D558" t="str">
        <f t="shared" si="90"/>
        <v/>
      </c>
      <c r="E558" t="str">
        <f>IFERROR(AVERAGEIFS(SSDs!$H$5:$H$150,SSDs!$A$5:$A$150,"&gt;="&amp;Predictions!A557, SSDs!$A$5:$A$150,"&lt;"&amp;Predictions!A558), "")</f>
        <v/>
      </c>
      <c r="F558" t="str">
        <f t="shared" si="101"/>
        <v/>
      </c>
      <c r="G558" t="str">
        <f>IFERROR(AVERAGEIFS(XPoint!$H$5:$H$100,XPoint!$A$5:$A$100,"&gt;="&amp;Predictions!A557, XPoint!$A$5:$A$100,"&lt;"&amp;Predictions!A558), "")</f>
        <v/>
      </c>
      <c r="H558" t="str">
        <f t="shared" si="102"/>
        <v/>
      </c>
      <c r="J558" s="8">
        <f t="shared" si="91"/>
        <v>10.950350781819939</v>
      </c>
      <c r="K558" t="str">
        <f t="shared" si="92"/>
        <v/>
      </c>
      <c r="M558" s="8">
        <f t="shared" si="93"/>
        <v>10.306418430863758</v>
      </c>
      <c r="N558" t="str">
        <f t="shared" si="94"/>
        <v/>
      </c>
      <c r="P558" s="8">
        <f t="shared" si="99"/>
        <v>9.0790082996047907</v>
      </c>
      <c r="Q558" t="str">
        <f t="shared" si="100"/>
        <v/>
      </c>
    </row>
    <row r="559" spans="1:17">
      <c r="A559" s="1">
        <f t="shared" si="95"/>
        <v>45749.3125</v>
      </c>
      <c r="B559">
        <f t="shared" si="96"/>
        <v>45.250000000000192</v>
      </c>
      <c r="C559" t="str">
        <f>IFERROR(AVERAGEIFS('Hard Drives'!$I$5:$I$500,'Hard Drives'!$A$5:$A$500,"&gt;="&amp;Predictions!A558,'Hard Drives'!$A$5:$A$500,"&lt;"&amp;Predictions!A559), "")</f>
        <v/>
      </c>
      <c r="D559" t="str">
        <f t="shared" si="90"/>
        <v/>
      </c>
      <c r="E559" t="str">
        <f>IFERROR(AVERAGEIFS(SSDs!$H$5:$H$150,SSDs!$A$5:$A$150,"&gt;="&amp;Predictions!A558, SSDs!$A$5:$A$150,"&lt;"&amp;Predictions!A559), "")</f>
        <v/>
      </c>
      <c r="F559" t="str">
        <f t="shared" si="101"/>
        <v/>
      </c>
      <c r="G559" t="str">
        <f>IFERROR(AVERAGEIFS(XPoint!$H$5:$H$100,XPoint!$A$5:$A$100,"&gt;="&amp;Predictions!A558, XPoint!$A$5:$A$100,"&lt;"&amp;Predictions!A559), "")</f>
        <v/>
      </c>
      <c r="H559" t="str">
        <f t="shared" si="102"/>
        <v/>
      </c>
      <c r="J559" s="8">
        <f t="shared" si="91"/>
        <v>10.952179456759211</v>
      </c>
      <c r="K559" t="str">
        <f t="shared" si="92"/>
        <v/>
      </c>
      <c r="M559" s="8">
        <f t="shared" si="93"/>
        <v>10.310599007168854</v>
      </c>
      <c r="N559" t="str">
        <f t="shared" si="94"/>
        <v/>
      </c>
      <c r="P559" s="8">
        <f t="shared" si="99"/>
        <v>9.0790082996047907</v>
      </c>
      <c r="Q559" t="str">
        <f t="shared" si="100"/>
        <v/>
      </c>
    </row>
    <row r="560" spans="1:17">
      <c r="A560" s="1">
        <f t="shared" si="95"/>
        <v>45779.75</v>
      </c>
      <c r="B560">
        <f t="shared" si="96"/>
        <v>45.333333333333528</v>
      </c>
      <c r="C560" t="str">
        <f>IFERROR(AVERAGEIFS('Hard Drives'!$I$5:$I$500,'Hard Drives'!$A$5:$A$500,"&gt;="&amp;Predictions!A559,'Hard Drives'!$A$5:$A$500,"&lt;"&amp;Predictions!A560), "")</f>
        <v/>
      </c>
      <c r="D560" t="str">
        <f t="shared" si="90"/>
        <v/>
      </c>
      <c r="E560" t="str">
        <f>IFERROR(AVERAGEIFS(SSDs!$H$5:$H$150,SSDs!$A$5:$A$150,"&gt;="&amp;Predictions!A559, SSDs!$A$5:$A$150,"&lt;"&amp;Predictions!A560), "")</f>
        <v/>
      </c>
      <c r="F560" t="str">
        <f t="shared" si="101"/>
        <v/>
      </c>
      <c r="G560" t="str">
        <f>IFERROR(AVERAGEIFS(XPoint!$H$5:$H$100,XPoint!$A$5:$A$100,"&gt;="&amp;Predictions!A559, XPoint!$A$5:$A$100,"&lt;"&amp;Predictions!A560), "")</f>
        <v/>
      </c>
      <c r="H560" t="str">
        <f t="shared" si="102"/>
        <v/>
      </c>
      <c r="J560" s="8">
        <f t="shared" si="91"/>
        <v>10.953988209354481</v>
      </c>
      <c r="K560" t="str">
        <f t="shared" si="92"/>
        <v/>
      </c>
      <c r="M560" s="8">
        <f t="shared" si="93"/>
        <v>10.314740295502865</v>
      </c>
      <c r="N560" t="str">
        <f t="shared" si="94"/>
        <v/>
      </c>
      <c r="P560" s="8">
        <f t="shared" si="99"/>
        <v>9.0790082996047907</v>
      </c>
      <c r="Q560" t="str">
        <f t="shared" si="100"/>
        <v/>
      </c>
    </row>
    <row r="561" spans="1:17">
      <c r="A561" s="1">
        <f t="shared" si="95"/>
        <v>45810.1875</v>
      </c>
      <c r="B561">
        <f t="shared" si="96"/>
        <v>45.416666666666863</v>
      </c>
      <c r="C561" t="str">
        <f>IFERROR(AVERAGEIFS('Hard Drives'!$I$5:$I$500,'Hard Drives'!$A$5:$A$500,"&gt;="&amp;Predictions!A560,'Hard Drives'!$A$5:$A$500,"&lt;"&amp;Predictions!A561), "")</f>
        <v/>
      </c>
      <c r="D561" t="str">
        <f t="shared" si="90"/>
        <v/>
      </c>
      <c r="E561" t="str">
        <f>IFERROR(AVERAGEIFS(SSDs!$H$5:$H$150,SSDs!$A$5:$A$150,"&gt;="&amp;Predictions!A560, SSDs!$A$5:$A$150,"&lt;"&amp;Predictions!A561), "")</f>
        <v/>
      </c>
      <c r="F561" t="str">
        <f t="shared" si="101"/>
        <v/>
      </c>
      <c r="G561" t="str">
        <f>IFERROR(AVERAGEIFS(XPoint!$H$5:$H$100,XPoint!$A$5:$A$100,"&gt;="&amp;Predictions!A560, XPoint!$A$5:$A$100,"&lt;"&amp;Predictions!A561), "")</f>
        <v/>
      </c>
      <c r="H561" t="str">
        <f t="shared" si="102"/>
        <v/>
      </c>
      <c r="J561" s="8">
        <f t="shared" si="91"/>
        <v>10.955777250346184</v>
      </c>
      <c r="K561" t="str">
        <f t="shared" si="92"/>
        <v/>
      </c>
      <c r="M561" s="8">
        <f t="shared" si="93"/>
        <v>10.318842632938928</v>
      </c>
      <c r="N561" t="str">
        <f t="shared" si="94"/>
        <v/>
      </c>
      <c r="P561" s="8">
        <f t="shared" si="99"/>
        <v>9.0790082996047907</v>
      </c>
      <c r="Q561" t="str">
        <f t="shared" si="100"/>
        <v/>
      </c>
    </row>
    <row r="562" spans="1:17">
      <c r="A562" s="1">
        <f t="shared" si="95"/>
        <v>45840.625</v>
      </c>
      <c r="B562">
        <f t="shared" si="96"/>
        <v>45.500000000000199</v>
      </c>
      <c r="C562" t="str">
        <f>IFERROR(AVERAGEIFS('Hard Drives'!$I$5:$I$500,'Hard Drives'!$A$5:$A$500,"&gt;="&amp;Predictions!A561,'Hard Drives'!$A$5:$A$500,"&lt;"&amp;Predictions!A562), "")</f>
        <v/>
      </c>
      <c r="D562" t="str">
        <f t="shared" si="90"/>
        <v/>
      </c>
      <c r="E562" t="str">
        <f>IFERROR(AVERAGEIFS(SSDs!$H$5:$H$150,SSDs!$A$5:$A$150,"&gt;="&amp;Predictions!A561, SSDs!$A$5:$A$150,"&lt;"&amp;Predictions!A562), "")</f>
        <v/>
      </c>
      <c r="F562" t="str">
        <f t="shared" si="101"/>
        <v/>
      </c>
      <c r="G562" t="str">
        <f>IFERROR(AVERAGEIFS(XPoint!$H$5:$H$100,XPoint!$A$5:$A$100,"&gt;="&amp;Predictions!A561, XPoint!$A$5:$A$100,"&lt;"&amp;Predictions!A562), "")</f>
        <v/>
      </c>
      <c r="H562" t="str">
        <f t="shared" si="102"/>
        <v/>
      </c>
      <c r="J562" s="8">
        <f t="shared" si="91"/>
        <v>10.957546788385018</v>
      </c>
      <c r="K562" t="str">
        <f t="shared" si="92"/>
        <v/>
      </c>
      <c r="M562" s="8">
        <f t="shared" si="93"/>
        <v>10.322906354293945</v>
      </c>
      <c r="N562" t="str">
        <f t="shared" si="94"/>
        <v/>
      </c>
      <c r="P562" s="8">
        <f t="shared" si="99"/>
        <v>9.0790082996047907</v>
      </c>
      <c r="Q562" t="str">
        <f t="shared" si="100"/>
        <v/>
      </c>
    </row>
    <row r="563" spans="1:17">
      <c r="A563" s="1">
        <f t="shared" si="95"/>
        <v>45871.0625</v>
      </c>
      <c r="B563">
        <f t="shared" si="96"/>
        <v>45.583333333333535</v>
      </c>
      <c r="C563" t="str">
        <f>IFERROR(AVERAGEIFS('Hard Drives'!$I$5:$I$500,'Hard Drives'!$A$5:$A$500,"&gt;="&amp;Predictions!A562,'Hard Drives'!$A$5:$A$500,"&lt;"&amp;Predictions!A563), "")</f>
        <v/>
      </c>
      <c r="D563" t="str">
        <f t="shared" si="90"/>
        <v/>
      </c>
      <c r="E563" t="str">
        <f>IFERROR(AVERAGEIFS(SSDs!$H$5:$H$150,SSDs!$A$5:$A$150,"&gt;="&amp;Predictions!A562, SSDs!$A$5:$A$150,"&lt;"&amp;Predictions!A563), "")</f>
        <v/>
      </c>
      <c r="F563" t="str">
        <f t="shared" si="101"/>
        <v/>
      </c>
      <c r="G563" t="str">
        <f>IFERROR(AVERAGEIFS(XPoint!$H$5:$H$100,XPoint!$A$5:$A$100,"&gt;="&amp;Predictions!A562, XPoint!$A$5:$A$100,"&lt;"&amp;Predictions!A563), "")</f>
        <v/>
      </c>
      <c r="H563" t="str">
        <f t="shared" si="102"/>
        <v/>
      </c>
      <c r="J563" s="8">
        <f t="shared" si="91"/>
        <v>10.959297030049539</v>
      </c>
      <c r="K563" t="str">
        <f t="shared" si="92"/>
        <v/>
      </c>
      <c r="M563" s="8">
        <f t="shared" si="93"/>
        <v>10.326931792130569</v>
      </c>
      <c r="N563" t="str">
        <f t="shared" si="94"/>
        <v/>
      </c>
      <c r="P563" s="8">
        <f t="shared" si="99"/>
        <v>9.0790082996047907</v>
      </c>
      <c r="Q563" t="str">
        <f t="shared" si="100"/>
        <v/>
      </c>
    </row>
    <row r="564" spans="1:17">
      <c r="A564" s="1">
        <f t="shared" si="95"/>
        <v>45901.5</v>
      </c>
      <c r="B564">
        <f t="shared" si="96"/>
        <v>45.66666666666687</v>
      </c>
      <c r="C564" t="str">
        <f>IFERROR(AVERAGEIFS('Hard Drives'!$I$5:$I$500,'Hard Drives'!$A$5:$A$500,"&gt;="&amp;Predictions!A563,'Hard Drives'!$A$5:$A$500,"&lt;"&amp;Predictions!A564), "")</f>
        <v/>
      </c>
      <c r="D564" t="str">
        <f t="shared" si="90"/>
        <v/>
      </c>
      <c r="E564" t="str">
        <f>IFERROR(AVERAGEIFS(SSDs!$H$5:$H$150,SSDs!$A$5:$A$150,"&gt;="&amp;Predictions!A563, SSDs!$A$5:$A$150,"&lt;"&amp;Predictions!A564), "")</f>
        <v/>
      </c>
      <c r="F564" t="str">
        <f t="shared" si="101"/>
        <v/>
      </c>
      <c r="G564" t="str">
        <f>IFERROR(AVERAGEIFS(XPoint!$H$5:$H$100,XPoint!$A$5:$A$100,"&gt;="&amp;Predictions!A563, XPoint!$A$5:$A$100,"&lt;"&amp;Predictions!A564), "")</f>
        <v/>
      </c>
      <c r="H564" t="str">
        <f t="shared" si="102"/>
        <v/>
      </c>
      <c r="J564" s="8">
        <f t="shared" si="91"/>
        <v>10.961028179863682</v>
      </c>
      <c r="K564" t="str">
        <f t="shared" si="92"/>
        <v/>
      </c>
      <c r="M564" s="8">
        <f t="shared" si="93"/>
        <v>10.330919276759523</v>
      </c>
      <c r="N564" t="str">
        <f t="shared" si="94"/>
        <v/>
      </c>
      <c r="P564" s="8">
        <f t="shared" si="99"/>
        <v>9.0790082996047907</v>
      </c>
      <c r="Q564" t="str">
        <f t="shared" si="100"/>
        <v/>
      </c>
    </row>
    <row r="565" spans="1:17">
      <c r="A565" s="1">
        <f t="shared" si="95"/>
        <v>45931.9375</v>
      </c>
      <c r="B565">
        <f t="shared" si="96"/>
        <v>45.750000000000206</v>
      </c>
      <c r="C565" t="str">
        <f>IFERROR(AVERAGEIFS('Hard Drives'!$I$5:$I$500,'Hard Drives'!$A$5:$A$500,"&gt;="&amp;Predictions!A564,'Hard Drives'!$A$5:$A$500,"&lt;"&amp;Predictions!A565), "")</f>
        <v/>
      </c>
      <c r="D565" t="str">
        <f t="shared" si="90"/>
        <v/>
      </c>
      <c r="E565" t="str">
        <f>IFERROR(AVERAGEIFS(SSDs!$H$5:$H$150,SSDs!$A$5:$A$150,"&gt;="&amp;Predictions!A564, SSDs!$A$5:$A$150,"&lt;"&amp;Predictions!A565), "")</f>
        <v/>
      </c>
      <c r="F565" t="str">
        <f t="shared" si="101"/>
        <v/>
      </c>
      <c r="G565" t="str">
        <f>IFERROR(AVERAGEIFS(XPoint!$H$5:$H$100,XPoint!$A$5:$A$100,"&gt;="&amp;Predictions!A564, XPoint!$A$5:$A$100,"&lt;"&amp;Predictions!A565), "")</f>
        <v/>
      </c>
      <c r="H565" t="str">
        <f t="shared" si="102"/>
        <v/>
      </c>
      <c r="J565" s="8">
        <f t="shared" si="91"/>
        <v>10.962740440314205</v>
      </c>
      <c r="K565" t="str">
        <f t="shared" si="92"/>
        <v/>
      </c>
      <c r="M565" s="8">
        <f t="shared" si="93"/>
        <v>10.334869136242219</v>
      </c>
      <c r="N565" t="str">
        <f t="shared" si="94"/>
        <v/>
      </c>
      <c r="P565" s="8">
        <f t="shared" si="99"/>
        <v>9.0790082996047907</v>
      </c>
      <c r="Q565" t="str">
        <f t="shared" si="100"/>
        <v/>
      </c>
    </row>
    <row r="566" spans="1:17">
      <c r="A566" s="1">
        <f t="shared" si="95"/>
        <v>45962.375</v>
      </c>
      <c r="B566">
        <f t="shared" si="96"/>
        <v>45.833333333333542</v>
      </c>
      <c r="C566" t="str">
        <f>IFERROR(AVERAGEIFS('Hard Drives'!$I$5:$I$500,'Hard Drives'!$A$5:$A$500,"&gt;="&amp;Predictions!A565,'Hard Drives'!$A$5:$A$500,"&lt;"&amp;Predictions!A566), "")</f>
        <v/>
      </c>
      <c r="D566" t="str">
        <f t="shared" si="90"/>
        <v/>
      </c>
      <c r="E566" t="str">
        <f>IFERROR(AVERAGEIFS(SSDs!$H$5:$H$150,SSDs!$A$5:$A$150,"&gt;="&amp;Predictions!A565, SSDs!$A$5:$A$150,"&lt;"&amp;Predictions!A566), "")</f>
        <v/>
      </c>
      <c r="F566" t="str">
        <f t="shared" si="101"/>
        <v/>
      </c>
      <c r="G566" t="str">
        <f>IFERROR(AVERAGEIFS(XPoint!$H$5:$H$100,XPoint!$A$5:$A$100,"&gt;="&amp;Predictions!A565, XPoint!$A$5:$A$100,"&lt;"&amp;Predictions!A566), "")</f>
        <v/>
      </c>
      <c r="H566" t="str">
        <f t="shared" si="102"/>
        <v/>
      </c>
      <c r="J566" s="8">
        <f t="shared" si="91"/>
        <v>10.964434011868065</v>
      </c>
      <c r="K566" t="str">
        <f t="shared" si="92"/>
        <v/>
      </c>
      <c r="M566" s="8">
        <f t="shared" si="93"/>
        <v>10.338781696393692</v>
      </c>
      <c r="N566" t="str">
        <f t="shared" si="94"/>
        <v/>
      </c>
      <c r="P566" s="8">
        <f t="shared" si="99"/>
        <v>9.0790082996047907</v>
      </c>
      <c r="Q566" t="str">
        <f t="shared" si="100"/>
        <v/>
      </c>
    </row>
    <row r="567" spans="1:17">
      <c r="A567" s="1">
        <f t="shared" si="95"/>
        <v>45992.8125</v>
      </c>
      <c r="B567">
        <f t="shared" si="96"/>
        <v>45.916666666666877</v>
      </c>
      <c r="C567" t="str">
        <f>IFERROR(AVERAGEIFS('Hard Drives'!$I$5:$I$500,'Hard Drives'!$A$5:$A$500,"&gt;="&amp;Predictions!A566,'Hard Drives'!$A$5:$A$500,"&lt;"&amp;Predictions!A567), "")</f>
        <v/>
      </c>
      <c r="D567" t="str">
        <f t="shared" si="90"/>
        <v/>
      </c>
      <c r="E567" t="str">
        <f>IFERROR(AVERAGEIFS(SSDs!$H$5:$H$150,SSDs!$A$5:$A$150,"&gt;="&amp;Predictions!A566, SSDs!$A$5:$A$150,"&lt;"&amp;Predictions!A567), "")</f>
        <v/>
      </c>
      <c r="F567" t="str">
        <f t="shared" si="101"/>
        <v/>
      </c>
      <c r="G567" t="str">
        <f>IFERROR(AVERAGEIFS(XPoint!$H$5:$H$100,XPoint!$A$5:$A$100,"&gt;="&amp;Predictions!A566, XPoint!$A$5:$A$100,"&lt;"&amp;Predictions!A567), "")</f>
        <v/>
      </c>
      <c r="H567" t="str">
        <f t="shared" si="102"/>
        <v/>
      </c>
      <c r="J567" s="8">
        <f t="shared" si="91"/>
        <v>10.966109092989678</v>
      </c>
      <c r="K567" t="str">
        <f t="shared" si="92"/>
        <v/>
      </c>
      <c r="M567" s="8">
        <f t="shared" si="93"/>
        <v>10.342657280785851</v>
      </c>
      <c r="N567" t="str">
        <f t="shared" si="94"/>
        <v/>
      </c>
      <c r="P567" s="8">
        <f t="shared" si="99"/>
        <v>9.0790082996047907</v>
      </c>
      <c r="Q567" t="str">
        <f t="shared" si="100"/>
        <v/>
      </c>
    </row>
    <row r="568" spans="1:17">
      <c r="A568" s="1">
        <f t="shared" si="95"/>
        <v>46023.25</v>
      </c>
      <c r="B568">
        <f t="shared" si="96"/>
        <v>46.000000000000213</v>
      </c>
      <c r="C568" t="str">
        <f>IFERROR(AVERAGEIFS('Hard Drives'!$I$5:$I$500,'Hard Drives'!$A$5:$A$500,"&gt;="&amp;Predictions!A567,'Hard Drives'!$A$5:$A$500,"&lt;"&amp;Predictions!A568), "")</f>
        <v/>
      </c>
      <c r="D568" t="str">
        <f t="shared" si="90"/>
        <v/>
      </c>
      <c r="E568" t="str">
        <f>IFERROR(AVERAGEIFS(SSDs!$H$5:$H$150,SSDs!$A$5:$A$150,"&gt;="&amp;Predictions!A567, SSDs!$A$5:$A$150,"&lt;"&amp;Predictions!A568), "")</f>
        <v/>
      </c>
      <c r="F568" t="str">
        <f t="shared" si="101"/>
        <v/>
      </c>
      <c r="G568" t="str">
        <f>IFERROR(AVERAGEIFS(XPoint!$H$5:$H$100,XPoint!$A$5:$A$100,"&gt;="&amp;Predictions!A567, XPoint!$A$5:$A$100,"&lt;"&amp;Predictions!A568), "")</f>
        <v/>
      </c>
      <c r="H568" t="str">
        <f t="shared" si="102"/>
        <v/>
      </c>
      <c r="J568" s="8">
        <f t="shared" si="91"/>
        <v>10.967765880158147</v>
      </c>
      <c r="K568" t="str">
        <f t="shared" si="92"/>
        <v/>
      </c>
      <c r="M568" s="8">
        <f t="shared" si="93"/>
        <v>10.346496210750999</v>
      </c>
      <c r="N568" t="str">
        <f t="shared" si="94"/>
        <v/>
      </c>
      <c r="P568" s="8">
        <f t="shared" si="99"/>
        <v>9.0790082996047907</v>
      </c>
      <c r="Q568" t="str">
        <f t="shared" si="100"/>
        <v/>
      </c>
    </row>
    <row r="569" spans="1:17">
      <c r="A569" s="1">
        <f t="shared" si="95"/>
        <v>46053.6875</v>
      </c>
      <c r="B569">
        <f t="shared" si="96"/>
        <v>46.083333333333549</v>
      </c>
      <c r="C569" t="str">
        <f>IFERROR(AVERAGEIFS('Hard Drives'!$I$5:$I$500,'Hard Drives'!$A$5:$A$500,"&gt;="&amp;Predictions!A568,'Hard Drives'!$A$5:$A$500,"&lt;"&amp;Predictions!A569), "")</f>
        <v/>
      </c>
      <c r="D569" t="str">
        <f t="shared" si="90"/>
        <v/>
      </c>
      <c r="E569" t="str">
        <f>IFERROR(AVERAGEIFS(SSDs!$H$5:$H$150,SSDs!$A$5:$A$150,"&gt;="&amp;Predictions!A568, SSDs!$A$5:$A$150,"&lt;"&amp;Predictions!A569), "")</f>
        <v/>
      </c>
      <c r="F569" t="str">
        <f t="shared" si="101"/>
        <v/>
      </c>
      <c r="G569" t="str">
        <f>IFERROR(AVERAGEIFS(XPoint!$H$5:$H$100,XPoint!$A$5:$A$100,"&gt;="&amp;Predictions!A568, XPoint!$A$5:$A$100,"&lt;"&amp;Predictions!A569), "")</f>
        <v/>
      </c>
      <c r="H569" t="str">
        <f t="shared" si="102"/>
        <v/>
      </c>
      <c r="J569" s="8">
        <f t="shared" si="91"/>
        <v>10.969404567884375</v>
      </c>
      <c r="K569" t="str">
        <f t="shared" si="92"/>
        <v/>
      </c>
      <c r="M569" s="8">
        <f t="shared" si="93"/>
        <v>10.350298805385663</v>
      </c>
      <c r="N569" t="str">
        <f t="shared" si="94"/>
        <v/>
      </c>
      <c r="P569" s="8">
        <f t="shared" si="99"/>
        <v>9.0790082996047907</v>
      </c>
      <c r="Q569" t="str">
        <f t="shared" si="100"/>
        <v/>
      </c>
    </row>
    <row r="570" spans="1:17">
      <c r="A570" s="1">
        <f t="shared" si="95"/>
        <v>46084.125</v>
      </c>
      <c r="B570">
        <f t="shared" si="96"/>
        <v>46.166666666666885</v>
      </c>
      <c r="C570" t="str">
        <f>IFERROR(AVERAGEIFS('Hard Drives'!$I$5:$I$500,'Hard Drives'!$A$5:$A$500,"&gt;="&amp;Predictions!A569,'Hard Drives'!$A$5:$A$500,"&lt;"&amp;Predictions!A570), "")</f>
        <v/>
      </c>
      <c r="D570" t="str">
        <f t="shared" si="90"/>
        <v/>
      </c>
      <c r="E570" t="str">
        <f>IFERROR(AVERAGEIFS(SSDs!$H$5:$H$150,SSDs!$A$5:$A$150,"&gt;="&amp;Predictions!A569, SSDs!$A$5:$A$150,"&lt;"&amp;Predictions!A570), "")</f>
        <v/>
      </c>
      <c r="F570" t="str">
        <f t="shared" si="101"/>
        <v/>
      </c>
      <c r="G570" t="str">
        <f>IFERROR(AVERAGEIFS(XPoint!$H$5:$H$100,XPoint!$A$5:$A$100,"&gt;="&amp;Predictions!A569, XPoint!$A$5:$A$100,"&lt;"&amp;Predictions!A570), "")</f>
        <v/>
      </c>
      <c r="H570" t="str">
        <f t="shared" si="102"/>
        <v/>
      </c>
      <c r="J570" s="8">
        <f t="shared" si="91"/>
        <v>10.9710253487281</v>
      </c>
      <c r="K570" t="str">
        <f t="shared" si="92"/>
        <v/>
      </c>
      <c r="M570" s="8">
        <f t="shared" si="93"/>
        <v>10.354065381554673</v>
      </c>
      <c r="N570" t="str">
        <f t="shared" si="94"/>
        <v/>
      </c>
      <c r="P570" s="8">
        <f t="shared" si="99"/>
        <v>9.0790082996047907</v>
      </c>
      <c r="Q570" t="str">
        <f t="shared" si="100"/>
        <v/>
      </c>
    </row>
    <row r="571" spans="1:17">
      <c r="A571" s="1">
        <f t="shared" ref="A571:A634" si="103">A570+365.25/12</f>
        <v>46114.5625</v>
      </c>
      <c r="B571">
        <f t="shared" ref="B571:B634" si="104">B570+1/12</f>
        <v>46.25000000000022</v>
      </c>
      <c r="C571" t="str">
        <f>IFERROR(AVERAGEIFS('Hard Drives'!$I$5:$I$500,'Hard Drives'!$A$5:$A$500,"&gt;="&amp;Predictions!A570,'Hard Drives'!$A$5:$A$500,"&lt;"&amp;Predictions!A571), "")</f>
        <v/>
      </c>
      <c r="D571" t="str">
        <f t="shared" si="90"/>
        <v/>
      </c>
      <c r="E571" t="str">
        <f>IFERROR(AVERAGEIFS(SSDs!$H$5:$H$150,SSDs!$A$5:$A$150,"&gt;="&amp;Predictions!A570, SSDs!$A$5:$A$150,"&lt;"&amp;Predictions!A571), "")</f>
        <v/>
      </c>
      <c r="F571" t="str">
        <f t="shared" si="101"/>
        <v/>
      </c>
      <c r="G571" t="str">
        <f>IFERROR(AVERAGEIFS(XPoint!$H$5:$H$100,XPoint!$A$5:$A$100,"&gt;="&amp;Predictions!A570, XPoint!$A$5:$A$100,"&lt;"&amp;Predictions!A571), "")</f>
        <v/>
      </c>
      <c r="H571" t="str">
        <f t="shared" si="102"/>
        <v/>
      </c>
      <c r="J571" s="8">
        <f t="shared" si="91"/>
        <v>10.972628413314858</v>
      </c>
      <c r="K571" t="str">
        <f t="shared" si="92"/>
        <v/>
      </c>
      <c r="M571" s="8">
        <f t="shared" si="93"/>
        <v>10.357796253895554</v>
      </c>
      <c r="N571" t="str">
        <f t="shared" si="94"/>
        <v/>
      </c>
      <c r="P571" s="8">
        <f t="shared" si="99"/>
        <v>9.0790082996047907</v>
      </c>
      <c r="Q571" t="str">
        <f t="shared" si="100"/>
        <v/>
      </c>
    </row>
    <row r="572" spans="1:17">
      <c r="A572" s="1">
        <f t="shared" si="103"/>
        <v>46145</v>
      </c>
      <c r="B572">
        <f t="shared" si="104"/>
        <v>46.333333333333556</v>
      </c>
      <c r="C572" t="str">
        <f>IFERROR(AVERAGEIFS('Hard Drives'!$I$5:$I$500,'Hard Drives'!$A$5:$A$500,"&gt;="&amp;Predictions!A571,'Hard Drives'!$A$5:$A$500,"&lt;"&amp;Predictions!A572), "")</f>
        <v/>
      </c>
      <c r="D572" t="str">
        <f t="shared" si="90"/>
        <v/>
      </c>
      <c r="E572" t="str">
        <f>IFERROR(AVERAGEIFS(SSDs!$H$5:$H$150,SSDs!$A$5:$A$150,"&gt;="&amp;Predictions!A571, SSDs!$A$5:$A$150,"&lt;"&amp;Predictions!A572), "")</f>
        <v/>
      </c>
      <c r="F572" t="str">
        <f t="shared" si="101"/>
        <v/>
      </c>
      <c r="G572" t="str">
        <f>IFERROR(AVERAGEIFS(XPoint!$H$5:$H$100,XPoint!$A$5:$A$100,"&gt;="&amp;Predictions!A571, XPoint!$A$5:$A$100,"&lt;"&amp;Predictions!A572), "")</f>
        <v/>
      </c>
      <c r="H572" t="str">
        <f t="shared" si="102"/>
        <v/>
      </c>
      <c r="J572" s="8">
        <f t="shared" si="91"/>
        <v>10.974213950352823</v>
      </c>
      <c r="K572" t="str">
        <f t="shared" si="92"/>
        <v/>
      </c>
      <c r="M572" s="8">
        <f t="shared" si="93"/>
        <v>10.361491734823151</v>
      </c>
      <c r="N572" t="str">
        <f t="shared" si="94"/>
        <v/>
      </c>
      <c r="P572" s="8">
        <f t="shared" si="99"/>
        <v>9.0790082996047907</v>
      </c>
      <c r="Q572" t="str">
        <f t="shared" si="100"/>
        <v/>
      </c>
    </row>
    <row r="573" spans="1:17">
      <c r="A573" s="1">
        <f t="shared" si="103"/>
        <v>46175.4375</v>
      </c>
      <c r="B573">
        <f t="shared" si="104"/>
        <v>46.416666666666892</v>
      </c>
      <c r="C573" t="str">
        <f>IFERROR(AVERAGEIFS('Hard Drives'!$I$5:$I$500,'Hard Drives'!$A$5:$A$500,"&gt;="&amp;Predictions!A572,'Hard Drives'!$A$5:$A$500,"&lt;"&amp;Predictions!A573), "")</f>
        <v/>
      </c>
      <c r="D573" t="str">
        <f t="shared" si="90"/>
        <v/>
      </c>
      <c r="E573" t="str">
        <f>IFERROR(AVERAGEIFS(SSDs!$H$5:$H$150,SSDs!$A$5:$A$150,"&gt;="&amp;Predictions!A572, SSDs!$A$5:$A$150,"&lt;"&amp;Predictions!A573), "")</f>
        <v/>
      </c>
      <c r="F573" t="str">
        <f t="shared" si="101"/>
        <v/>
      </c>
      <c r="G573" t="str">
        <f>IFERROR(AVERAGEIFS(XPoint!$H$5:$H$100,XPoint!$A$5:$A$100,"&gt;="&amp;Predictions!A572, XPoint!$A$5:$A$100,"&lt;"&amp;Predictions!A573), "")</f>
        <v/>
      </c>
      <c r="H573" t="str">
        <f t="shared" si="102"/>
        <v/>
      </c>
      <c r="J573" s="8">
        <f t="shared" si="91"/>
        <v>10.975782146649625</v>
      </c>
      <c r="K573" t="str">
        <f t="shared" si="92"/>
        <v/>
      </c>
      <c r="M573" s="8">
        <f t="shared" si="93"/>
        <v>10.365152134534508</v>
      </c>
      <c r="N573" t="str">
        <f t="shared" si="94"/>
        <v/>
      </c>
      <c r="P573" s="8">
        <f t="shared" si="99"/>
        <v>9.0790082996047907</v>
      </c>
      <c r="Q573" t="str">
        <f t="shared" si="100"/>
        <v/>
      </c>
    </row>
    <row r="574" spans="1:17">
      <c r="A574" s="1">
        <f t="shared" si="103"/>
        <v>46205.875</v>
      </c>
      <c r="B574">
        <f t="shared" si="104"/>
        <v>46.500000000000227</v>
      </c>
      <c r="C574" t="str">
        <f>IFERROR(AVERAGEIFS('Hard Drives'!$I$5:$I$500,'Hard Drives'!$A$5:$A$500,"&gt;="&amp;Predictions!A573,'Hard Drives'!$A$5:$A$500,"&lt;"&amp;Predictions!A574), "")</f>
        <v/>
      </c>
      <c r="D574" t="str">
        <f t="shared" si="90"/>
        <v/>
      </c>
      <c r="E574" t="str">
        <f>IFERROR(AVERAGEIFS(SSDs!$H$5:$H$150,SSDs!$A$5:$A$150,"&gt;="&amp;Predictions!A573, SSDs!$A$5:$A$150,"&lt;"&amp;Predictions!A574), "")</f>
        <v/>
      </c>
      <c r="F574" t="str">
        <f t="shared" si="101"/>
        <v/>
      </c>
      <c r="G574" t="str">
        <f>IFERROR(AVERAGEIFS(XPoint!$H$5:$H$100,XPoint!$A$5:$A$100,"&gt;="&amp;Predictions!A573, XPoint!$A$5:$A$100,"&lt;"&amp;Predictions!A574), "")</f>
        <v/>
      </c>
      <c r="H574" t="str">
        <f t="shared" si="102"/>
        <v/>
      </c>
      <c r="J574" s="8">
        <f t="shared" si="91"/>
        <v>10.977333187129</v>
      </c>
      <c r="K574" t="str">
        <f t="shared" si="92"/>
        <v/>
      </c>
      <c r="M574" s="8">
        <f t="shared" si="93"/>
        <v>10.368777761014027</v>
      </c>
      <c r="N574" t="str">
        <f t="shared" si="94"/>
        <v/>
      </c>
      <c r="P574" s="8">
        <f t="shared" si="99"/>
        <v>9.0790082996047907</v>
      </c>
      <c r="Q574" t="str">
        <f t="shared" si="100"/>
        <v/>
      </c>
    </row>
    <row r="575" spans="1:17">
      <c r="A575" s="1">
        <f t="shared" si="103"/>
        <v>46236.3125</v>
      </c>
      <c r="B575">
        <f t="shared" si="104"/>
        <v>46.583333333333563</v>
      </c>
      <c r="C575" t="str">
        <f>IFERROR(AVERAGEIFS('Hard Drives'!$I$5:$I$500,'Hard Drives'!$A$5:$A$500,"&gt;="&amp;Predictions!A574,'Hard Drives'!$A$5:$A$500,"&lt;"&amp;Predictions!A575), "")</f>
        <v/>
      </c>
      <c r="D575" t="str">
        <f t="shared" si="90"/>
        <v/>
      </c>
      <c r="E575" t="str">
        <f>IFERROR(AVERAGEIFS(SSDs!$H$5:$H$150,SSDs!$A$5:$A$150,"&gt;="&amp;Predictions!A574, SSDs!$A$5:$A$150,"&lt;"&amp;Predictions!A575), "")</f>
        <v/>
      </c>
      <c r="F575" t="str">
        <f t="shared" si="101"/>
        <v/>
      </c>
      <c r="G575" t="str">
        <f>IFERROR(AVERAGEIFS(XPoint!$H$5:$H$100,XPoint!$A$5:$A$100,"&gt;="&amp;Predictions!A574, XPoint!$A$5:$A$100,"&lt;"&amp;Predictions!A575), "")</f>
        <v/>
      </c>
      <c r="H575" t="str">
        <f t="shared" si="102"/>
        <v/>
      </c>
      <c r="J575" s="8">
        <f t="shared" si="91"/>
        <v>10.978867254847419</v>
      </c>
      <c r="K575" t="str">
        <f t="shared" si="92"/>
        <v/>
      </c>
      <c r="M575" s="8">
        <f t="shared" si="93"/>
        <v>10.372368920038831</v>
      </c>
      <c r="N575" t="str">
        <f t="shared" si="94"/>
        <v/>
      </c>
      <c r="P575" s="8">
        <f t="shared" si="99"/>
        <v>9.0790082996047907</v>
      </c>
      <c r="Q575" t="str">
        <f t="shared" si="100"/>
        <v/>
      </c>
    </row>
    <row r="576" spans="1:17">
      <c r="A576" s="1">
        <f t="shared" si="103"/>
        <v>46266.75</v>
      </c>
      <c r="B576">
        <f t="shared" si="104"/>
        <v>46.666666666666899</v>
      </c>
      <c r="C576" t="str">
        <f>IFERROR(AVERAGEIFS('Hard Drives'!$I$5:$I$500,'Hard Drives'!$A$5:$A$500,"&gt;="&amp;Predictions!A575,'Hard Drives'!$A$5:$A$500,"&lt;"&amp;Predictions!A576), "")</f>
        <v/>
      </c>
      <c r="D576" t="str">
        <f t="shared" si="90"/>
        <v/>
      </c>
      <c r="E576" t="str">
        <f>IFERROR(AVERAGEIFS(SSDs!$H$5:$H$150,SSDs!$A$5:$A$150,"&gt;="&amp;Predictions!A575, SSDs!$A$5:$A$150,"&lt;"&amp;Predictions!A576), "")</f>
        <v/>
      </c>
      <c r="F576" t="str">
        <f t="shared" si="101"/>
        <v/>
      </c>
      <c r="G576" t="str">
        <f>IFERROR(AVERAGEIFS(XPoint!$H$5:$H$100,XPoint!$A$5:$A$100,"&gt;="&amp;Predictions!A575, XPoint!$A$5:$A$100,"&lt;"&amp;Predictions!A576), "")</f>
        <v/>
      </c>
      <c r="H576" t="str">
        <f t="shared" si="102"/>
        <v/>
      </c>
      <c r="J576" s="8">
        <f t="shared" si="91"/>
        <v>10.980384531010575</v>
      </c>
      <c r="K576" t="str">
        <f t="shared" si="92"/>
        <v/>
      </c>
      <c r="M576" s="8">
        <f t="shared" si="93"/>
        <v>10.375925915184396</v>
      </c>
      <c r="N576" t="str">
        <f t="shared" si="94"/>
        <v/>
      </c>
      <c r="P576" s="8">
        <f t="shared" si="99"/>
        <v>9.0790082996047907</v>
      </c>
      <c r="Q576" t="str">
        <f t="shared" si="100"/>
        <v/>
      </c>
    </row>
    <row r="577" spans="1:17">
      <c r="A577" s="1">
        <f t="shared" si="103"/>
        <v>46297.1875</v>
      </c>
      <c r="B577">
        <f t="shared" si="104"/>
        <v>46.750000000000234</v>
      </c>
      <c r="C577" t="str">
        <f>IFERROR(AVERAGEIFS('Hard Drives'!$I$5:$I$500,'Hard Drives'!$A$5:$A$500,"&gt;="&amp;Predictions!A576,'Hard Drives'!$A$5:$A$500,"&lt;"&amp;Predictions!A577), "")</f>
        <v/>
      </c>
      <c r="D577" t="str">
        <f t="shared" si="90"/>
        <v/>
      </c>
      <c r="E577" t="str">
        <f>IFERROR(AVERAGEIFS(SSDs!$H$5:$H$150,SSDs!$A$5:$A$150,"&gt;="&amp;Predictions!A576, SSDs!$A$5:$A$150,"&lt;"&amp;Predictions!A577), "")</f>
        <v/>
      </c>
      <c r="F577" t="str">
        <f t="shared" si="101"/>
        <v/>
      </c>
      <c r="G577" t="str">
        <f>IFERROR(AVERAGEIFS(XPoint!$H$5:$H$100,XPoint!$A$5:$A$100,"&gt;="&amp;Predictions!A576, XPoint!$A$5:$A$100,"&lt;"&amp;Predictions!A577), "")</f>
        <v/>
      </c>
      <c r="H577" t="str">
        <f t="shared" si="102"/>
        <v/>
      </c>
      <c r="J577" s="8">
        <f t="shared" si="91"/>
        <v>10.981885194989825</v>
      </c>
      <c r="K577" t="str">
        <f t="shared" si="92"/>
        <v/>
      </c>
      <c r="M577" s="8">
        <f t="shared" si="93"/>
        <v>10.379449047830391</v>
      </c>
      <c r="N577" t="str">
        <f t="shared" si="94"/>
        <v/>
      </c>
      <c r="P577" s="8">
        <f t="shared" si="99"/>
        <v>9.0790082996047907</v>
      </c>
      <c r="Q577" t="str">
        <f t="shared" si="100"/>
        <v/>
      </c>
    </row>
    <row r="578" spans="1:17">
      <c r="A578" s="1">
        <f t="shared" si="103"/>
        <v>46327.625</v>
      </c>
      <c r="B578">
        <f t="shared" si="104"/>
        <v>46.83333333333357</v>
      </c>
      <c r="C578" t="str">
        <f>IFERROR(AVERAGEIFS('Hard Drives'!$I$5:$I$500,'Hard Drives'!$A$5:$A$500,"&gt;="&amp;Predictions!A577,'Hard Drives'!$A$5:$A$500,"&lt;"&amp;Predictions!A578), "")</f>
        <v/>
      </c>
      <c r="D578" t="str">
        <f t="shared" si="90"/>
        <v/>
      </c>
      <c r="E578" t="str">
        <f>IFERROR(AVERAGEIFS(SSDs!$H$5:$H$150,SSDs!$A$5:$A$150,"&gt;="&amp;Predictions!A577, SSDs!$A$5:$A$150,"&lt;"&amp;Predictions!A578), "")</f>
        <v/>
      </c>
      <c r="F578" t="str">
        <f t="shared" si="101"/>
        <v/>
      </c>
      <c r="G578" t="str">
        <f>IFERROR(AVERAGEIFS(XPoint!$H$5:$H$100,XPoint!$A$5:$A$100,"&gt;="&amp;Predictions!A577, XPoint!$A$5:$A$100,"&lt;"&amp;Predictions!A578), "")</f>
        <v/>
      </c>
      <c r="H578" t="str">
        <f t="shared" si="102"/>
        <v/>
      </c>
      <c r="J578" s="8">
        <f t="shared" si="91"/>
        <v>10.983369424338484</v>
      </c>
      <c r="K578" t="str">
        <f t="shared" si="92"/>
        <v/>
      </c>
      <c r="M578" s="8">
        <f t="shared" si="93"/>
        <v>10.382938617166765</v>
      </c>
      <c r="N578" t="str">
        <f t="shared" si="94"/>
        <v/>
      </c>
      <c r="P578" s="8">
        <f t="shared" si="99"/>
        <v>9.0790082996047907</v>
      </c>
      <c r="Q578" t="str">
        <f t="shared" si="100"/>
        <v/>
      </c>
    </row>
    <row r="579" spans="1:17">
      <c r="A579" s="1">
        <f t="shared" si="103"/>
        <v>46358.0625</v>
      </c>
      <c r="B579">
        <f t="shared" si="104"/>
        <v>46.916666666666906</v>
      </c>
      <c r="C579" t="str">
        <f>IFERROR(AVERAGEIFS('Hard Drives'!$I$5:$I$500,'Hard Drives'!$A$5:$A$500,"&gt;="&amp;Predictions!A578,'Hard Drives'!$A$5:$A$500,"&lt;"&amp;Predictions!A579), "")</f>
        <v/>
      </c>
      <c r="D579" t="str">
        <f t="shared" si="90"/>
        <v/>
      </c>
      <c r="E579" t="str">
        <f>IFERROR(AVERAGEIFS(SSDs!$H$5:$H$150,SSDs!$A$5:$A$150,"&gt;="&amp;Predictions!A578, SSDs!$A$5:$A$150,"&lt;"&amp;Predictions!A579), "")</f>
        <v/>
      </c>
      <c r="F579" t="str">
        <f t="shared" si="101"/>
        <v/>
      </c>
      <c r="G579" t="str">
        <f>IFERROR(AVERAGEIFS(XPoint!$H$5:$H$100,XPoint!$A$5:$A$100,"&gt;="&amp;Predictions!A578, XPoint!$A$5:$A$100,"&lt;"&amp;Predictions!A579), "")</f>
        <v/>
      </c>
      <c r="H579" t="str">
        <f t="shared" si="102"/>
        <v/>
      </c>
      <c r="J579" s="8">
        <f t="shared" si="91"/>
        <v>10.984837394808089</v>
      </c>
      <c r="K579" t="str">
        <f t="shared" si="92"/>
        <v/>
      </c>
      <c r="M579" s="8">
        <f t="shared" si="93"/>
        <v>10.386394920199997</v>
      </c>
      <c r="N579" t="str">
        <f t="shared" si="94"/>
        <v/>
      </c>
      <c r="P579" s="8">
        <f t="shared" si="99"/>
        <v>9.0790082996047907</v>
      </c>
      <c r="Q579" t="str">
        <f t="shared" si="100"/>
        <v/>
      </c>
    </row>
    <row r="580" spans="1:17">
      <c r="A580" s="1">
        <f t="shared" si="103"/>
        <v>46388.5</v>
      </c>
      <c r="B580">
        <f t="shared" si="104"/>
        <v>47.000000000000242</v>
      </c>
      <c r="C580" t="str">
        <f>IFERROR(AVERAGEIFS('Hard Drives'!$I$5:$I$500,'Hard Drives'!$A$5:$A$500,"&gt;="&amp;Predictions!A579,'Hard Drives'!$A$5:$A$500,"&lt;"&amp;Predictions!A580), "")</f>
        <v/>
      </c>
      <c r="D580" t="str">
        <f t="shared" si="90"/>
        <v/>
      </c>
      <c r="E580" t="str">
        <f>IFERROR(AVERAGEIFS(SSDs!$H$5:$H$150,SSDs!$A$5:$A$150,"&gt;="&amp;Predictions!A579, SSDs!$A$5:$A$150,"&lt;"&amp;Predictions!A580), "")</f>
        <v/>
      </c>
      <c r="F580" t="str">
        <f t="shared" si="101"/>
        <v/>
      </c>
      <c r="G580" t="str">
        <f>IFERROR(AVERAGEIFS(XPoint!$H$5:$H$100,XPoint!$A$5:$A$100,"&gt;="&amp;Predictions!A579, XPoint!$A$5:$A$100,"&lt;"&amp;Predictions!A580), "")</f>
        <v/>
      </c>
      <c r="H580" t="str">
        <f t="shared" si="102"/>
        <v/>
      </c>
      <c r="J580" s="8">
        <f t="shared" si="91"/>
        <v>10.986289280364517</v>
      </c>
      <c r="K580" t="str">
        <f t="shared" si="92"/>
        <v/>
      </c>
      <c r="M580" s="8">
        <f t="shared" si="93"/>
        <v>10.389818251759639</v>
      </c>
      <c r="N580" t="str">
        <f t="shared" si="94"/>
        <v/>
      </c>
      <c r="P580" s="8">
        <f t="shared" si="99"/>
        <v>9.0790082996047907</v>
      </c>
      <c r="Q580" t="str">
        <f t="shared" si="100"/>
        <v/>
      </c>
    </row>
    <row r="581" spans="1:17">
      <c r="A581" s="1">
        <f t="shared" si="103"/>
        <v>46418.9375</v>
      </c>
      <c r="B581">
        <f t="shared" si="104"/>
        <v>47.083333333333577</v>
      </c>
      <c r="C581" t="str">
        <f>IFERROR(AVERAGEIFS('Hard Drives'!$I$5:$I$500,'Hard Drives'!$A$5:$A$500,"&gt;="&amp;Predictions!A580,'Hard Drives'!$A$5:$A$500,"&lt;"&amp;Predictions!A581), "")</f>
        <v/>
      </c>
      <c r="D581" t="str">
        <f t="shared" si="90"/>
        <v/>
      </c>
      <c r="E581" t="str">
        <f>IFERROR(AVERAGEIFS(SSDs!$H$5:$H$150,SSDs!$A$5:$A$150,"&gt;="&amp;Predictions!A580, SSDs!$A$5:$A$150,"&lt;"&amp;Predictions!A581), "")</f>
        <v/>
      </c>
      <c r="F581" t="str">
        <f t="shared" si="101"/>
        <v/>
      </c>
      <c r="G581" t="str">
        <f>IFERROR(AVERAGEIFS(XPoint!$H$5:$H$100,XPoint!$A$5:$A$100,"&gt;="&amp;Predictions!A580, XPoint!$A$5:$A$100,"&lt;"&amp;Predictions!A581), "")</f>
        <v/>
      </c>
      <c r="H581" t="str">
        <f t="shared" si="102"/>
        <v/>
      </c>
      <c r="J581" s="8">
        <f t="shared" si="91"/>
        <v>10.987725253204028</v>
      </c>
      <c r="K581" t="str">
        <f t="shared" si="92"/>
        <v/>
      </c>
      <c r="M581" s="8">
        <f t="shared" si="93"/>
        <v>10.393208904504963</v>
      </c>
      <c r="N581" t="str">
        <f t="shared" si="94"/>
        <v/>
      </c>
      <c r="P581" s="8">
        <f t="shared" si="99"/>
        <v>9.0790082996047907</v>
      </c>
      <c r="Q581" t="str">
        <f t="shared" si="100"/>
        <v/>
      </c>
    </row>
    <row r="582" spans="1:17">
      <c r="A582" s="1">
        <f t="shared" si="103"/>
        <v>46449.375</v>
      </c>
      <c r="B582">
        <f t="shared" si="104"/>
        <v>47.166666666666913</v>
      </c>
      <c r="C582" t="str">
        <f>IFERROR(AVERAGEIFS('Hard Drives'!$I$5:$I$500,'Hard Drives'!$A$5:$A$500,"&gt;="&amp;Predictions!A581,'Hard Drives'!$A$5:$A$500,"&lt;"&amp;Predictions!A582), "")</f>
        <v/>
      </c>
      <c r="D582" t="str">
        <f t="shared" si="90"/>
        <v/>
      </c>
      <c r="E582" t="str">
        <f>IFERROR(AVERAGEIFS(SSDs!$H$5:$H$150,SSDs!$A$5:$A$150,"&gt;="&amp;Predictions!A581, SSDs!$A$5:$A$150,"&lt;"&amp;Predictions!A582), "")</f>
        <v/>
      </c>
      <c r="F582" t="str">
        <f t="shared" si="101"/>
        <v/>
      </c>
      <c r="G582" t="str">
        <f>IFERROR(AVERAGEIFS(XPoint!$H$5:$H$100,XPoint!$A$5:$A$100,"&gt;="&amp;Predictions!A581, XPoint!$A$5:$A$100,"&lt;"&amp;Predictions!A582), "")</f>
        <v/>
      </c>
      <c r="H582" t="str">
        <f t="shared" si="102"/>
        <v/>
      </c>
      <c r="J582" s="8">
        <f t="shared" si="91"/>
        <v>10.989145483769207</v>
      </c>
      <c r="K582" t="str">
        <f t="shared" si="92"/>
        <v/>
      </c>
      <c r="M582" s="8">
        <f t="shared" si="93"/>
        <v>10.396567168931909</v>
      </c>
      <c r="N582" t="str">
        <f t="shared" si="94"/>
        <v/>
      </c>
      <c r="P582" s="8">
        <f t="shared" si="99"/>
        <v>9.0790082996047907</v>
      </c>
      <c r="Q582" t="str">
        <f t="shared" si="100"/>
        <v/>
      </c>
    </row>
    <row r="583" spans="1:17">
      <c r="A583" s="1">
        <f t="shared" si="103"/>
        <v>46479.8125</v>
      </c>
      <c r="B583">
        <f t="shared" si="104"/>
        <v>47.250000000000249</v>
      </c>
      <c r="C583" t="str">
        <f>IFERROR(AVERAGEIFS('Hard Drives'!$I$5:$I$500,'Hard Drives'!$A$5:$A$500,"&gt;="&amp;Predictions!A582,'Hard Drives'!$A$5:$A$500,"&lt;"&amp;Predictions!A583), "")</f>
        <v/>
      </c>
      <c r="D583" t="str">
        <f t="shared" si="90"/>
        <v/>
      </c>
      <c r="E583" t="str">
        <f>IFERROR(AVERAGEIFS(SSDs!$H$5:$H$150,SSDs!$A$5:$A$150,"&gt;="&amp;Predictions!A582, SSDs!$A$5:$A$150,"&lt;"&amp;Predictions!A583), "")</f>
        <v/>
      </c>
      <c r="F583" t="str">
        <f t="shared" si="101"/>
        <v/>
      </c>
      <c r="G583" t="str">
        <f>IFERROR(AVERAGEIFS(XPoint!$H$5:$H$100,XPoint!$A$5:$A$100,"&gt;="&amp;Predictions!A582, XPoint!$A$5:$A$100,"&lt;"&amp;Predictions!A583), "")</f>
        <v/>
      </c>
      <c r="H583" t="str">
        <f t="shared" si="102"/>
        <v/>
      </c>
      <c r="J583" s="8">
        <f t="shared" si="91"/>
        <v>10.990550140764844</v>
      </c>
      <c r="K583" t="str">
        <f t="shared" si="92"/>
        <v/>
      </c>
      <c r="M583" s="8">
        <f t="shared" si="93"/>
        <v>10.399893333380131</v>
      </c>
      <c r="N583" t="str">
        <f t="shared" si="94"/>
        <v/>
      </c>
      <c r="P583" s="8">
        <f t="shared" si="99"/>
        <v>9.0790082996047907</v>
      </c>
      <c r="Q583" t="str">
        <f t="shared" si="100"/>
        <v/>
      </c>
    </row>
    <row r="584" spans="1:17">
      <c r="A584" s="1">
        <f t="shared" si="103"/>
        <v>46510.25</v>
      </c>
      <c r="B584">
        <f t="shared" si="104"/>
        <v>47.333333333333584</v>
      </c>
      <c r="C584" t="str">
        <f>IFERROR(AVERAGEIFS('Hard Drives'!$I$5:$I$500,'Hard Drives'!$A$5:$A$500,"&gt;="&amp;Predictions!A583,'Hard Drives'!$A$5:$A$500,"&lt;"&amp;Predictions!A584), "")</f>
        <v/>
      </c>
      <c r="D584" t="str">
        <f t="shared" si="90"/>
        <v/>
      </c>
      <c r="E584" t="str">
        <f>IFERROR(AVERAGEIFS(SSDs!$H$5:$H$150,SSDs!$A$5:$A$150,"&gt;="&amp;Predictions!A583, SSDs!$A$5:$A$150,"&lt;"&amp;Predictions!A584), "")</f>
        <v/>
      </c>
      <c r="F584" t="str">
        <f t="shared" si="101"/>
        <v/>
      </c>
      <c r="G584" t="str">
        <f>IFERROR(AVERAGEIFS(XPoint!$H$5:$H$100,XPoint!$A$5:$A$100,"&gt;="&amp;Predictions!A583, XPoint!$A$5:$A$100,"&lt;"&amp;Predictions!A584), "")</f>
        <v/>
      </c>
      <c r="H584" t="str">
        <f t="shared" si="102"/>
        <v/>
      </c>
      <c r="J584" s="8">
        <f t="shared" si="91"/>
        <v>10.991939391173652</v>
      </c>
      <c r="K584" t="str">
        <f t="shared" si="92"/>
        <v/>
      </c>
      <c r="M584" s="8">
        <f t="shared" si="93"/>
        <v>10.403187684040301</v>
      </c>
      <c r="N584" t="str">
        <f t="shared" si="94"/>
        <v/>
      </c>
      <c r="P584" s="8">
        <f t="shared" si="99"/>
        <v>9.0790082996047907</v>
      </c>
      <c r="Q584" t="str">
        <f t="shared" si="100"/>
        <v/>
      </c>
    </row>
    <row r="585" spans="1:17">
      <c r="A585" s="1">
        <f t="shared" si="103"/>
        <v>46540.6875</v>
      </c>
      <c r="B585">
        <f t="shared" si="104"/>
        <v>47.41666666666692</v>
      </c>
      <c r="C585" t="str">
        <f>IFERROR(AVERAGEIFS('Hard Drives'!$I$5:$I$500,'Hard Drives'!$A$5:$A$500,"&gt;="&amp;Predictions!A584,'Hard Drives'!$A$5:$A$500,"&lt;"&amp;Predictions!A585), "")</f>
        <v/>
      </c>
      <c r="D585" t="str">
        <f t="shared" si="90"/>
        <v/>
      </c>
      <c r="E585" t="str">
        <f>IFERROR(AVERAGEIFS(SSDs!$H$5:$H$150,SSDs!$A$5:$A$150,"&gt;="&amp;Predictions!A584, SSDs!$A$5:$A$150,"&lt;"&amp;Predictions!A585), "")</f>
        <v/>
      </c>
      <c r="F585" t="str">
        <f t="shared" si="101"/>
        <v/>
      </c>
      <c r="G585" t="str">
        <f>IFERROR(AVERAGEIFS(XPoint!$H$5:$H$100,XPoint!$A$5:$A$100,"&gt;="&amp;Predictions!A584, XPoint!$A$5:$A$100,"&lt;"&amp;Predictions!A585), "")</f>
        <v/>
      </c>
      <c r="H585" t="str">
        <f t="shared" si="102"/>
        <v/>
      </c>
      <c r="J585" s="8">
        <f t="shared" si="91"/>
        <v>10.993313400271935</v>
      </c>
      <c r="K585" t="str">
        <f t="shared" si="92"/>
        <v/>
      </c>
      <c r="M585" s="8">
        <f t="shared" si="93"/>
        <v>10.406450504961533</v>
      </c>
      <c r="N585" t="str">
        <f t="shared" si="94"/>
        <v/>
      </c>
      <c r="P585" s="8">
        <f t="shared" si="99"/>
        <v>9.0790082996047907</v>
      </c>
      <c r="Q585" t="str">
        <f t="shared" si="100"/>
        <v/>
      </c>
    </row>
    <row r="586" spans="1:17">
      <c r="A586" s="1">
        <f t="shared" si="103"/>
        <v>46571.125</v>
      </c>
      <c r="B586">
        <f t="shared" si="104"/>
        <v>47.500000000000256</v>
      </c>
      <c r="C586" t="str">
        <f>IFERROR(AVERAGEIFS('Hard Drives'!$I$5:$I$500,'Hard Drives'!$A$5:$A$500,"&gt;="&amp;Predictions!A585,'Hard Drives'!$A$5:$A$500,"&lt;"&amp;Predictions!A586), "")</f>
        <v/>
      </c>
      <c r="D586" t="str">
        <f t="shared" si="90"/>
        <v/>
      </c>
      <c r="E586" t="str">
        <f>IFERROR(AVERAGEIFS(SSDs!$H$5:$H$150,SSDs!$A$5:$A$150,"&gt;="&amp;Predictions!A585, SSDs!$A$5:$A$150,"&lt;"&amp;Predictions!A586), "")</f>
        <v/>
      </c>
      <c r="F586" t="str">
        <f t="shared" si="101"/>
        <v/>
      </c>
      <c r="G586" t="str">
        <f>IFERROR(AVERAGEIFS(XPoint!$H$5:$H$100,XPoint!$A$5:$A$100,"&gt;="&amp;Predictions!A585, XPoint!$A$5:$A$100,"&lt;"&amp;Predictions!A586), "")</f>
        <v/>
      </c>
      <c r="H586" t="str">
        <f t="shared" si="102"/>
        <v/>
      </c>
      <c r="J586" s="8">
        <f t="shared" si="91"/>
        <v>10.99467233164517</v>
      </c>
      <c r="K586" t="str">
        <f t="shared" si="92"/>
        <v/>
      </c>
      <c r="M586" s="8">
        <f t="shared" si="93"/>
        <v>10.409682078059031</v>
      </c>
      <c r="N586" t="str">
        <f t="shared" si="94"/>
        <v/>
      </c>
      <c r="P586" s="8">
        <f t="shared" si="99"/>
        <v>9.0790082996047907</v>
      </c>
      <c r="Q586" t="str">
        <f t="shared" si="100"/>
        <v/>
      </c>
    </row>
    <row r="587" spans="1:17">
      <c r="A587" s="1">
        <f t="shared" si="103"/>
        <v>46601.5625</v>
      </c>
      <c r="B587">
        <f t="shared" si="104"/>
        <v>47.583333333333591</v>
      </c>
      <c r="C587" t="str">
        <f>IFERROR(AVERAGEIFS('Hard Drives'!$I$5:$I$500,'Hard Drives'!$A$5:$A$500,"&gt;="&amp;Predictions!A586,'Hard Drives'!$A$5:$A$500,"&lt;"&amp;Predictions!A587), "")</f>
        <v/>
      </c>
      <c r="D587" t="str">
        <f t="shared" si="90"/>
        <v/>
      </c>
      <c r="E587" t="str">
        <f>IFERROR(AVERAGEIFS(SSDs!$H$5:$H$150,SSDs!$A$5:$A$150,"&gt;="&amp;Predictions!A586, SSDs!$A$5:$A$150,"&lt;"&amp;Predictions!A587), "")</f>
        <v/>
      </c>
      <c r="F587" t="str">
        <f t="shared" si="101"/>
        <v/>
      </c>
      <c r="G587" t="str">
        <f>IFERROR(AVERAGEIFS(XPoint!$H$5:$H$100,XPoint!$A$5:$A$100,"&gt;="&amp;Predictions!A586, XPoint!$A$5:$A$100,"&lt;"&amp;Predictions!A587), "")</f>
        <v/>
      </c>
      <c r="H587" t="str">
        <f t="shared" si="102"/>
        <v/>
      </c>
      <c r="J587" s="8">
        <f t="shared" si="91"/>
        <v>10.996016347203412</v>
      </c>
      <c r="K587" t="str">
        <f t="shared" si="92"/>
        <v/>
      </c>
      <c r="M587" s="8">
        <f t="shared" si="93"/>
        <v>10.412882683121868</v>
      </c>
      <c r="N587" t="str">
        <f t="shared" si="94"/>
        <v/>
      </c>
      <c r="P587" s="8">
        <f t="shared" si="99"/>
        <v>9.0790082996047907</v>
      </c>
      <c r="Q587" t="str">
        <f t="shared" si="100"/>
        <v/>
      </c>
    </row>
    <row r="588" spans="1:17">
      <c r="A588" s="1">
        <f t="shared" si="103"/>
        <v>46632</v>
      </c>
      <c r="B588">
        <f t="shared" si="104"/>
        <v>47.666666666666927</v>
      </c>
      <c r="C588" t="str">
        <f>IFERROR(AVERAGEIFS('Hard Drives'!$I$5:$I$500,'Hard Drives'!$A$5:$A$500,"&gt;="&amp;Predictions!A587,'Hard Drives'!$A$5:$A$500,"&lt;"&amp;Predictions!A588), "")</f>
        <v/>
      </c>
      <c r="D588" t="str">
        <f t="shared" si="90"/>
        <v/>
      </c>
      <c r="E588" t="str">
        <f>IFERROR(AVERAGEIFS(SSDs!$H$5:$H$150,SSDs!$A$5:$A$150,"&gt;="&amp;Predictions!A587, SSDs!$A$5:$A$150,"&lt;"&amp;Predictions!A588), "")</f>
        <v/>
      </c>
      <c r="F588" t="str">
        <f t="shared" si="101"/>
        <v/>
      </c>
      <c r="G588" t="str">
        <f>IFERROR(AVERAGEIFS(XPoint!$H$5:$H$100,XPoint!$A$5:$A$100,"&gt;="&amp;Predictions!A587, XPoint!$A$5:$A$100,"&lt;"&amp;Predictions!A588), "")</f>
        <v/>
      </c>
      <c r="H588" t="str">
        <f t="shared" si="102"/>
        <v/>
      </c>
      <c r="J588" s="8">
        <f t="shared" si="91"/>
        <v>10.997345607196714</v>
      </c>
      <c r="K588" t="str">
        <f t="shared" si="92"/>
        <v/>
      </c>
      <c r="M588" s="8">
        <f t="shared" si="93"/>
        <v>10.416052597820954</v>
      </c>
      <c r="N588" t="str">
        <f t="shared" si="94"/>
        <v/>
      </c>
      <c r="P588" s="8">
        <f t="shared" si="99"/>
        <v>9.0790082996047907</v>
      </c>
      <c r="Q588" t="str">
        <f t="shared" si="100"/>
        <v/>
      </c>
    </row>
    <row r="589" spans="1:17">
      <c r="A589" s="1">
        <f t="shared" si="103"/>
        <v>46662.4375</v>
      </c>
      <c r="B589">
        <f t="shared" si="104"/>
        <v>47.750000000000263</v>
      </c>
      <c r="C589" t="str">
        <f>IFERROR(AVERAGEIFS('Hard Drives'!$I$5:$I$500,'Hard Drives'!$A$5:$A$500,"&gt;="&amp;Predictions!A588,'Hard Drives'!$A$5:$A$500,"&lt;"&amp;Predictions!A589), "")</f>
        <v/>
      </c>
      <c r="D589" t="str">
        <f t="shared" si="90"/>
        <v/>
      </c>
      <c r="E589" t="str">
        <f>IFERROR(AVERAGEIFS(SSDs!$H$5:$H$150,SSDs!$A$5:$A$150,"&gt;="&amp;Predictions!A588, SSDs!$A$5:$A$150,"&lt;"&amp;Predictions!A589), "")</f>
        <v/>
      </c>
      <c r="F589" t="str">
        <f t="shared" si="101"/>
        <v/>
      </c>
      <c r="G589" t="str">
        <f>IFERROR(AVERAGEIFS(XPoint!$H$5:$H$100,XPoint!$A$5:$A$100,"&gt;="&amp;Predictions!A588, XPoint!$A$5:$A$100,"&lt;"&amp;Predictions!A589), "")</f>
        <v/>
      </c>
      <c r="H589" t="str">
        <f t="shared" si="102"/>
        <v/>
      </c>
      <c r="J589" s="8">
        <f t="shared" si="91"/>
        <v>10.998660270230356</v>
      </c>
      <c r="K589" t="str">
        <f t="shared" si="92"/>
        <v/>
      </c>
      <c r="M589" s="8">
        <f t="shared" si="93"/>
        <v>10.419192097717129</v>
      </c>
      <c r="N589" t="str">
        <f t="shared" si="94"/>
        <v/>
      </c>
      <c r="P589" s="8">
        <f t="shared" si="99"/>
        <v>9.0790082996047907</v>
      </c>
      <c r="Q589" t="str">
        <f t="shared" si="100"/>
        <v/>
      </c>
    </row>
    <row r="590" spans="1:17">
      <c r="A590" s="1">
        <f t="shared" si="103"/>
        <v>46692.875</v>
      </c>
      <c r="B590">
        <f t="shared" si="104"/>
        <v>47.833333333333599</v>
      </c>
      <c r="C590" t="str">
        <f>IFERROR(AVERAGEIFS('Hard Drives'!$I$5:$I$500,'Hard Drives'!$A$5:$A$500,"&gt;="&amp;Predictions!A589,'Hard Drives'!$A$5:$A$500,"&lt;"&amp;Predictions!A590), "")</f>
        <v/>
      </c>
      <c r="D590" t="str">
        <f t="shared" ref="D590:D653" si="105">IF(C590&lt;&gt;"", (C590-$C$14)^2, "")</f>
        <v/>
      </c>
      <c r="E590" t="str">
        <f>IFERROR(AVERAGEIFS(SSDs!$H$5:$H$150,SSDs!$A$5:$A$150,"&gt;="&amp;Predictions!A589, SSDs!$A$5:$A$150,"&lt;"&amp;Predictions!A590), "")</f>
        <v/>
      </c>
      <c r="F590" t="str">
        <f t="shared" si="101"/>
        <v/>
      </c>
      <c r="G590" t="str">
        <f>IFERROR(AVERAGEIFS(XPoint!$H$5:$H$100,XPoint!$A$5:$A$100,"&gt;="&amp;Predictions!A589, XPoint!$A$5:$A$100,"&lt;"&amp;Predictions!A590), "")</f>
        <v/>
      </c>
      <c r="H590" t="str">
        <f t="shared" si="102"/>
        <v/>
      </c>
      <c r="J590" s="8">
        <f t="shared" si="91"/>
        <v>10.999960493280007</v>
      </c>
      <c r="K590" t="str">
        <f t="shared" si="92"/>
        <v/>
      </c>
      <c r="M590" s="8">
        <f t="shared" si="93"/>
        <v>10.422301456269466</v>
      </c>
      <c r="N590" t="str">
        <f t="shared" si="94"/>
        <v/>
      </c>
      <c r="P590" s="8">
        <f t="shared" si="99"/>
        <v>9.0790082996047907</v>
      </c>
      <c r="Q590" t="str">
        <f t="shared" si="100"/>
        <v/>
      </c>
    </row>
    <row r="591" spans="1:17">
      <c r="A591" s="1">
        <f t="shared" si="103"/>
        <v>46723.3125</v>
      </c>
      <c r="B591">
        <f t="shared" si="104"/>
        <v>47.916666666666934</v>
      </c>
      <c r="C591" t="str">
        <f>IFERROR(AVERAGEIFS('Hard Drives'!$I$5:$I$500,'Hard Drives'!$A$5:$A$500,"&gt;="&amp;Predictions!A590,'Hard Drives'!$A$5:$A$500,"&lt;"&amp;Predictions!A591), "")</f>
        <v/>
      </c>
      <c r="D591" t="str">
        <f t="shared" si="105"/>
        <v/>
      </c>
      <c r="E591" t="str">
        <f>IFERROR(AVERAGEIFS(SSDs!$H$5:$H$150,SSDs!$A$5:$A$150,"&gt;="&amp;Predictions!A590, SSDs!$A$5:$A$150,"&lt;"&amp;Predictions!A591), "")</f>
        <v/>
      </c>
      <c r="F591" t="str">
        <f t="shared" si="101"/>
        <v/>
      </c>
      <c r="G591" t="str">
        <f>IFERROR(AVERAGEIFS(XPoint!$H$5:$H$100,XPoint!$A$5:$A$100,"&gt;="&amp;Predictions!A590, XPoint!$A$5:$A$100,"&lt;"&amp;Predictions!A591), "")</f>
        <v/>
      </c>
      <c r="H591" t="str">
        <f t="shared" si="102"/>
        <v/>
      </c>
      <c r="J591" s="8">
        <f t="shared" si="91"/>
        <v>11.001246431706788</v>
      </c>
      <c r="K591" t="str">
        <f t="shared" si="92"/>
        <v/>
      </c>
      <c r="M591" s="8">
        <f t="shared" si="93"/>
        <v>10.425380944843628</v>
      </c>
      <c r="N591" t="str">
        <f t="shared" si="94"/>
        <v/>
      </c>
      <c r="P591" s="8">
        <f t="shared" si="99"/>
        <v>9.0790082996047907</v>
      </c>
      <c r="Q591" t="str">
        <f t="shared" si="100"/>
        <v/>
      </c>
    </row>
    <row r="592" spans="1:17">
      <c r="A592" s="1">
        <f t="shared" si="103"/>
        <v>46753.75</v>
      </c>
      <c r="B592">
        <f t="shared" si="104"/>
        <v>48.00000000000027</v>
      </c>
      <c r="C592" t="str">
        <f>IFERROR(AVERAGEIFS('Hard Drives'!$I$5:$I$500,'Hard Drives'!$A$5:$A$500,"&gt;="&amp;Predictions!A591,'Hard Drives'!$A$5:$A$500,"&lt;"&amp;Predictions!A592), "")</f>
        <v/>
      </c>
      <c r="D592" t="str">
        <f t="shared" si="105"/>
        <v/>
      </c>
      <c r="E592" t="str">
        <f>IFERROR(AVERAGEIFS(SSDs!$H$5:$H$150,SSDs!$A$5:$A$150,"&gt;="&amp;Predictions!A591, SSDs!$A$5:$A$150,"&lt;"&amp;Predictions!A592), "")</f>
        <v/>
      </c>
      <c r="F592" t="str">
        <f t="shared" si="101"/>
        <v/>
      </c>
      <c r="G592" t="str">
        <f>IFERROR(AVERAGEIFS(XPoint!$H$5:$H$100,XPoint!$A$5:$A$100,"&gt;="&amp;Predictions!A591, XPoint!$A$5:$A$100,"&lt;"&amp;Predictions!A592), "")</f>
        <v/>
      </c>
      <c r="H592" t="str">
        <f t="shared" si="102"/>
        <v/>
      </c>
      <c r="J592" s="8">
        <f t="shared" si="91"/>
        <v>11.00251823927225</v>
      </c>
      <c r="K592" t="str">
        <f t="shared" si="92"/>
        <v/>
      </c>
      <c r="M592" s="8">
        <f t="shared" si="93"/>
        <v>10.428430832720473</v>
      </c>
      <c r="N592" t="str">
        <f t="shared" si="94"/>
        <v/>
      </c>
      <c r="P592" s="8">
        <f t="shared" si="99"/>
        <v>9.0790082996047907</v>
      </c>
      <c r="Q592" t="str">
        <f t="shared" si="100"/>
        <v/>
      </c>
    </row>
    <row r="593" spans="1:17">
      <c r="A593" s="1">
        <f t="shared" si="103"/>
        <v>46784.1875</v>
      </c>
      <c r="B593">
        <f t="shared" si="104"/>
        <v>48.083333333333606</v>
      </c>
      <c r="C593" t="str">
        <f>IFERROR(AVERAGEIFS('Hard Drives'!$I$5:$I$500,'Hard Drives'!$A$5:$A$500,"&gt;="&amp;Predictions!A592,'Hard Drives'!$A$5:$A$500,"&lt;"&amp;Predictions!A593), "")</f>
        <v/>
      </c>
      <c r="D593" t="str">
        <f t="shared" si="105"/>
        <v/>
      </c>
      <c r="E593" t="str">
        <f>IFERROR(AVERAGEIFS(SSDs!$H$5:$H$150,SSDs!$A$5:$A$150,"&gt;="&amp;Predictions!A592, SSDs!$A$5:$A$150,"&lt;"&amp;Predictions!A593), "")</f>
        <v/>
      </c>
      <c r="F593" t="str">
        <f t="shared" si="101"/>
        <v/>
      </c>
      <c r="G593" t="str">
        <f>IFERROR(AVERAGEIFS(XPoint!$H$5:$H$100,XPoint!$A$5:$A$100,"&gt;="&amp;Predictions!A592, XPoint!$A$5:$A$100,"&lt;"&amp;Predictions!A593), "")</f>
        <v/>
      </c>
      <c r="H593" t="str">
        <f t="shared" si="102"/>
        <v/>
      </c>
      <c r="J593" s="8">
        <f t="shared" ref="J593:J600" si="106">$J$6+(($J$7-$J$6)/POWER(1+$J$8*EXP(-$J$9*(B593-$J$10)), 1/$J$11))</f>
        <v>11.003776068153211</v>
      </c>
      <c r="K593" t="str">
        <f t="shared" ref="K593:K600" si="107">IF(C593&lt;&gt;"", (C593-J593)^2, "")</f>
        <v/>
      </c>
      <c r="M593" s="8">
        <f t="shared" ref="M593:M600" si="108">$M$6+(($M$7-$M$6)/POWER(1+$M$8*EXP(-$M$9*(B593-$M$10)), 1/$M$11))</f>
        <v>10.431451387104701</v>
      </c>
      <c r="N593" t="str">
        <f t="shared" ref="N593:N600" si="109">IF(E593&lt;&gt;"", (E593-M593)^2, "")</f>
        <v/>
      </c>
      <c r="P593" s="8">
        <f t="shared" si="99"/>
        <v>9.0790082996047907</v>
      </c>
      <c r="Q593" t="str">
        <f t="shared" si="100"/>
        <v/>
      </c>
    </row>
    <row r="594" spans="1:17">
      <c r="A594" s="1">
        <f t="shared" si="103"/>
        <v>46814.625</v>
      </c>
      <c r="B594">
        <f t="shared" si="104"/>
        <v>48.166666666666941</v>
      </c>
      <c r="C594" t="str">
        <f>IFERROR(AVERAGEIFS('Hard Drives'!$I$5:$I$500,'Hard Drives'!$A$5:$A$500,"&gt;="&amp;Predictions!A593,'Hard Drives'!$A$5:$A$500,"&lt;"&amp;Predictions!A594), "")</f>
        <v/>
      </c>
      <c r="D594" t="str">
        <f t="shared" si="105"/>
        <v/>
      </c>
      <c r="E594" t="str">
        <f>IFERROR(AVERAGEIFS(SSDs!$H$5:$H$150,SSDs!$A$5:$A$150,"&gt;="&amp;Predictions!A593, SSDs!$A$5:$A$150,"&lt;"&amp;Predictions!A594), "")</f>
        <v/>
      </c>
      <c r="F594" t="str">
        <f t="shared" si="101"/>
        <v/>
      </c>
      <c r="G594" t="str">
        <f>IFERROR(AVERAGEIFS(XPoint!$H$5:$H$100,XPoint!$A$5:$A$100,"&gt;="&amp;Predictions!A593, XPoint!$A$5:$A$100,"&lt;"&amp;Predictions!A594), "")</f>
        <v/>
      </c>
      <c r="H594" t="str">
        <f t="shared" si="102"/>
        <v/>
      </c>
      <c r="J594" s="8">
        <f t="shared" si="106"/>
        <v>11.005020068956515</v>
      </c>
      <c r="K594" t="str">
        <f t="shared" si="107"/>
        <v/>
      </c>
      <c r="M594" s="8">
        <f t="shared" si="108"/>
        <v>10.434442873133705</v>
      </c>
      <c r="N594" t="str">
        <f t="shared" si="109"/>
        <v/>
      </c>
      <c r="P594" s="8">
        <f t="shared" ref="P594:P600" si="110">$P$6+(($P$7-$P$6)/POWER(1+$P$8*EXP(-$P$9*(B594-$P$10)), 1/$P$11))</f>
        <v>9.0790082996047907</v>
      </c>
      <c r="Q594" t="str">
        <f t="shared" ref="Q594:Q600" si="111">IF(G594&lt;&gt;"", (G594-P594)^2, "")</f>
        <v/>
      </c>
    </row>
    <row r="595" spans="1:17">
      <c r="A595" s="1">
        <f t="shared" si="103"/>
        <v>46845.0625</v>
      </c>
      <c r="B595">
        <f t="shared" si="104"/>
        <v>48.250000000000277</v>
      </c>
      <c r="C595" t="str">
        <f>IFERROR(AVERAGEIFS('Hard Drives'!$I$5:$I$500,'Hard Drives'!$A$5:$A$500,"&gt;="&amp;Predictions!A594,'Hard Drives'!$A$5:$A$500,"&lt;"&amp;Predictions!A595), "")</f>
        <v/>
      </c>
      <c r="D595" t="str">
        <f t="shared" si="105"/>
        <v/>
      </c>
      <c r="E595" t="str">
        <f>IFERROR(AVERAGEIFS(SSDs!$H$5:$H$150,SSDs!$A$5:$A$150,"&gt;="&amp;Predictions!A594, SSDs!$A$5:$A$150,"&lt;"&amp;Predictions!A595), "")</f>
        <v/>
      </c>
      <c r="F595" t="str">
        <f t="shared" si="101"/>
        <v/>
      </c>
      <c r="G595" t="str">
        <f>IFERROR(AVERAGEIFS(XPoint!$H$5:$H$100,XPoint!$A$5:$A$100,"&gt;="&amp;Predictions!A594, XPoint!$A$5:$A$100,"&lt;"&amp;Predictions!A595), "")</f>
        <v/>
      </c>
      <c r="H595" t="str">
        <f t="shared" si="102"/>
        <v/>
      </c>
      <c r="J595" s="8">
        <f t="shared" si="106"/>
        <v>11.00625039073371</v>
      </c>
      <c r="K595" t="str">
        <f t="shared" si="107"/>
        <v/>
      </c>
      <c r="M595" s="8">
        <f t="shared" si="108"/>
        <v>10.437405553886499</v>
      </c>
      <c r="N595" t="str">
        <f t="shared" si="109"/>
        <v/>
      </c>
      <c r="P595" s="8">
        <f t="shared" si="110"/>
        <v>9.0790082996047907</v>
      </c>
      <c r="Q595" t="str">
        <f t="shared" si="111"/>
        <v/>
      </c>
    </row>
    <row r="596" spans="1:17">
      <c r="A596" s="1">
        <f t="shared" si="103"/>
        <v>46875.5</v>
      </c>
      <c r="B596">
        <f t="shared" si="104"/>
        <v>48.333333333333613</v>
      </c>
      <c r="C596" t="str">
        <f>IFERROR(AVERAGEIFS('Hard Drives'!$I$5:$I$500,'Hard Drives'!$A$5:$A$500,"&gt;="&amp;Predictions!A595,'Hard Drives'!$A$5:$A$500,"&lt;"&amp;Predictions!A596), "")</f>
        <v/>
      </c>
      <c r="D596" t="str">
        <f t="shared" si="105"/>
        <v/>
      </c>
      <c r="E596" t="str">
        <f>IFERROR(AVERAGEIFS(SSDs!$H$5:$H$150,SSDs!$A$5:$A$150,"&gt;="&amp;Predictions!A595, SSDs!$A$5:$A$150,"&lt;"&amp;Predictions!A596), "")</f>
        <v/>
      </c>
      <c r="F596" t="str">
        <f t="shared" si="101"/>
        <v/>
      </c>
      <c r="G596" t="str">
        <f>IFERROR(AVERAGEIFS(XPoint!$H$5:$H$100,XPoint!$A$5:$A$100,"&gt;="&amp;Predictions!A595, XPoint!$A$5:$A$100,"&lt;"&amp;Predictions!A596), "")</f>
        <v/>
      </c>
      <c r="H596" t="str">
        <f t="shared" si="102"/>
        <v/>
      </c>
      <c r="J596" s="8">
        <f t="shared" si="106"/>
        <v>11.007467180995592</v>
      </c>
      <c r="K596" t="str">
        <f t="shared" si="107"/>
        <v/>
      </c>
      <c r="M596" s="8">
        <f t="shared" si="108"/>
        <v>10.44033969039279</v>
      </c>
      <c r="N596" t="str">
        <f t="shared" si="109"/>
        <v/>
      </c>
      <c r="P596" s="8">
        <f t="shared" si="110"/>
        <v>9.0790082996047907</v>
      </c>
      <c r="Q596" t="str">
        <f t="shared" si="111"/>
        <v/>
      </c>
    </row>
    <row r="597" spans="1:17">
      <c r="A597" s="1">
        <f t="shared" si="103"/>
        <v>46905.9375</v>
      </c>
      <c r="B597">
        <f t="shared" si="104"/>
        <v>48.416666666666949</v>
      </c>
      <c r="C597" t="str">
        <f>IFERROR(AVERAGEIFS('Hard Drives'!$I$5:$I$500,'Hard Drives'!$A$5:$A$500,"&gt;="&amp;Predictions!A596,'Hard Drives'!$A$5:$A$500,"&lt;"&amp;Predictions!A597), "")</f>
        <v/>
      </c>
      <c r="D597" t="str">
        <f t="shared" si="105"/>
        <v/>
      </c>
      <c r="E597" t="str">
        <f>IFERROR(AVERAGEIFS(SSDs!$H$5:$H$150,SSDs!$A$5:$A$150,"&gt;="&amp;Predictions!A596, SSDs!$A$5:$A$150,"&lt;"&amp;Predictions!A597), "")</f>
        <v/>
      </c>
      <c r="F597" t="str">
        <f t="shared" si="101"/>
        <v/>
      </c>
      <c r="G597" t="str">
        <f>IFERROR(AVERAGEIFS(XPoint!$H$5:$H$100,XPoint!$A$5:$A$100,"&gt;="&amp;Predictions!A596, XPoint!$A$5:$A$100,"&lt;"&amp;Predictions!A597), "")</f>
        <v/>
      </c>
      <c r="H597" t="str">
        <f t="shared" si="102"/>
        <v/>
      </c>
      <c r="J597" s="8">
        <f t="shared" si="106"/>
        <v>11.008670585726643</v>
      </c>
      <c r="K597" t="str">
        <f t="shared" si="107"/>
        <v/>
      </c>
      <c r="M597" s="8">
        <f t="shared" si="108"/>
        <v>10.443245541642174</v>
      </c>
      <c r="N597" t="str">
        <f t="shared" si="109"/>
        <v/>
      </c>
      <c r="P597" s="8">
        <f t="shared" si="110"/>
        <v>9.0790082996047907</v>
      </c>
      <c r="Q597" t="str">
        <f t="shared" si="111"/>
        <v/>
      </c>
    </row>
    <row r="598" spans="1:17">
      <c r="A598" s="1">
        <f t="shared" si="103"/>
        <v>46936.375</v>
      </c>
      <c r="B598">
        <f t="shared" si="104"/>
        <v>48.500000000000284</v>
      </c>
      <c r="C598" t="str">
        <f>IFERROR(AVERAGEIFS('Hard Drives'!$I$5:$I$500,'Hard Drives'!$A$5:$A$500,"&gt;="&amp;Predictions!A597,'Hard Drives'!$A$5:$A$500,"&lt;"&amp;Predictions!A598), "")</f>
        <v/>
      </c>
      <c r="D598" t="str">
        <f t="shared" si="105"/>
        <v/>
      </c>
      <c r="E598" t="str">
        <f>IFERROR(AVERAGEIFS(SSDs!$H$5:$H$150,SSDs!$A$5:$A$150,"&gt;="&amp;Predictions!A597, SSDs!$A$5:$A$150,"&lt;"&amp;Predictions!A598), "")</f>
        <v/>
      </c>
      <c r="F598" t="str">
        <f t="shared" si="101"/>
        <v/>
      </c>
      <c r="G598" t="str">
        <f>IFERROR(AVERAGEIFS(XPoint!$H$5:$H$100,XPoint!$A$5:$A$100,"&gt;="&amp;Predictions!A597, XPoint!$A$5:$A$100,"&lt;"&amp;Predictions!A598), "")</f>
        <v/>
      </c>
      <c r="H598" t="str">
        <f t="shared" si="102"/>
        <v/>
      </c>
      <c r="J598" s="8">
        <f t="shared" si="106"/>
        <v>11.009860749399412</v>
      </c>
      <c r="K598" t="str">
        <f t="shared" si="107"/>
        <v/>
      </c>
      <c r="M598" s="8">
        <f t="shared" si="108"/>
        <v>10.446123364593419</v>
      </c>
      <c r="N598" t="str">
        <f t="shared" si="109"/>
        <v/>
      </c>
      <c r="P598" s="8">
        <f t="shared" si="110"/>
        <v>9.0790082996047907</v>
      </c>
      <c r="Q598" t="str">
        <f t="shared" si="111"/>
        <v/>
      </c>
    </row>
    <row r="599" spans="1:17">
      <c r="A599" s="1">
        <f t="shared" si="103"/>
        <v>46966.8125</v>
      </c>
      <c r="B599">
        <f t="shared" si="104"/>
        <v>48.58333333333362</v>
      </c>
      <c r="C599" t="str">
        <f>IFERROR(AVERAGEIFS('Hard Drives'!$I$5:$I$500,'Hard Drives'!$A$5:$A$500,"&gt;="&amp;Predictions!A598,'Hard Drives'!$A$5:$A$500,"&lt;"&amp;Predictions!A599), "")</f>
        <v/>
      </c>
      <c r="D599" t="str">
        <f t="shared" si="105"/>
        <v/>
      </c>
      <c r="E599" t="str">
        <f>IFERROR(AVERAGEIFS(SSDs!$H$5:$H$150,SSDs!$A$5:$A$150,"&gt;="&amp;Predictions!A598, SSDs!$A$5:$A$150,"&lt;"&amp;Predictions!A599), "")</f>
        <v/>
      </c>
      <c r="F599" t="str">
        <f t="shared" si="101"/>
        <v/>
      </c>
      <c r="G599" t="str">
        <f>IFERROR(AVERAGEIFS(XPoint!$H$5:$H$100,XPoint!$A$5:$A$100,"&gt;="&amp;Predictions!A598, XPoint!$A$5:$A$100,"&lt;"&amp;Predictions!A599), "")</f>
        <v/>
      </c>
      <c r="H599" t="str">
        <f t="shared" si="102"/>
        <v/>
      </c>
      <c r="J599" s="8">
        <f t="shared" si="106"/>
        <v>11.01103781498875</v>
      </c>
      <c r="K599" t="str">
        <f t="shared" si="107"/>
        <v/>
      </c>
      <c r="M599" s="8">
        <f t="shared" si="108"/>
        <v>10.448973414183872</v>
      </c>
      <c r="N599" t="str">
        <f t="shared" si="109"/>
        <v/>
      </c>
      <c r="P599" s="8">
        <f t="shared" si="110"/>
        <v>9.0790082996047907</v>
      </c>
      <c r="Q599" t="str">
        <f t="shared" si="111"/>
        <v/>
      </c>
    </row>
    <row r="600" spans="1:17">
      <c r="A600" s="1">
        <f t="shared" si="103"/>
        <v>46997.25</v>
      </c>
      <c r="B600">
        <f t="shared" si="104"/>
        <v>48.666666666666956</v>
      </c>
      <c r="C600" t="str">
        <f>IFERROR(AVERAGEIFS('Hard Drives'!$I$5:$I$500,'Hard Drives'!$A$5:$A$500,"&gt;="&amp;Predictions!A599,'Hard Drives'!$A$5:$A$500,"&lt;"&amp;Predictions!A600), "")</f>
        <v/>
      </c>
      <c r="D600" t="str">
        <f t="shared" si="105"/>
        <v/>
      </c>
      <c r="E600" t="str">
        <f>IFERROR(AVERAGEIFS(SSDs!$H$5:$H$150,SSDs!$A$5:$A$150,"&gt;="&amp;Predictions!A599, SSDs!$A$5:$A$150,"&lt;"&amp;Predictions!A600), "")</f>
        <v/>
      </c>
      <c r="F600" t="str">
        <f t="shared" si="101"/>
        <v/>
      </c>
      <c r="G600" t="str">
        <f>IFERROR(AVERAGEIFS(XPoint!$H$5:$H$100,XPoint!$A$5:$A$100,"&gt;="&amp;Predictions!A599, XPoint!$A$5:$A$100,"&lt;"&amp;Predictions!A600), "")</f>
        <v/>
      </c>
      <c r="H600" t="str">
        <f t="shared" si="102"/>
        <v/>
      </c>
      <c r="J600" s="8">
        <f t="shared" si="106"/>
        <v>11.012201923985955</v>
      </c>
      <c r="K600" t="str">
        <f t="shared" si="107"/>
        <v/>
      </c>
      <c r="M600" s="8">
        <f t="shared" si="108"/>
        <v>10.45179594333899</v>
      </c>
      <c r="N600" t="str">
        <f t="shared" si="109"/>
        <v/>
      </c>
      <c r="P600" s="8">
        <f t="shared" si="110"/>
        <v>9.0790082996047907</v>
      </c>
      <c r="Q600" t="str">
        <f t="shared" si="111"/>
        <v/>
      </c>
    </row>
    <row r="601" spans="1:17">
      <c r="A601" s="1">
        <f t="shared" si="103"/>
        <v>47027.6875</v>
      </c>
      <c r="B601">
        <f t="shared" si="104"/>
        <v>48.750000000000291</v>
      </c>
      <c r="C601" t="str">
        <f>IFERROR(AVERAGEIFS('Hard Drives'!$I$5:$I$500,'Hard Drives'!$A$5:$A$500,"&gt;="&amp;Predictions!A600,'Hard Drives'!$A$5:$A$500,"&lt;"&amp;Predictions!A601), "")</f>
        <v/>
      </c>
      <c r="D601" t="str">
        <f t="shared" si="105"/>
        <v/>
      </c>
      <c r="E601" t="str">
        <f>IFERROR(AVERAGEIFS(SSDs!$H$5:$H$150,SSDs!$A$5:$A$150,"&gt;="&amp;Predictions!A600, SSDs!$A$5:$A$150,"&lt;"&amp;Predictions!A601), "")</f>
        <v/>
      </c>
      <c r="F601" t="str">
        <f t="shared" si="101"/>
        <v/>
      </c>
      <c r="G601" t="str">
        <f>IFERROR(AVERAGEIFS(XPoint!$H$5:$H$100,XPoint!$A$5:$A$100,"&gt;="&amp;Predictions!A600, XPoint!$A$5:$A$100,"&lt;"&amp;Predictions!A601), "")</f>
        <v/>
      </c>
      <c r="H601" t="str">
        <f t="shared" si="102"/>
        <v/>
      </c>
      <c r="J601" s="8">
        <f t="shared" ref="J601:J650" si="112">$J$6+(($J$7-$J$6)/POWER(1+$J$8*EXP(-$J$9*(B601-$J$10)), 1/$J$11))</f>
        <v>11.013353216412826</v>
      </c>
      <c r="K601" t="str">
        <f t="shared" ref="K601:K650" si="113">IF(C601&lt;&gt;"", (C601-J601)^2, "")</f>
        <v/>
      </c>
      <c r="M601" s="8">
        <f t="shared" ref="M601:M650" si="114">$M$6+(($M$7-$M$6)/POWER(1+$M$8*EXP(-$M$9*(B601-$M$10)), 1/$M$11))</f>
        <v>10.454591202981916</v>
      </c>
      <c r="N601" t="str">
        <f t="shared" ref="N601:N650" si="115">IF(E601&lt;&gt;"", (E601-M601)^2, "")</f>
        <v/>
      </c>
      <c r="P601" s="8">
        <f t="shared" ref="P601:P650" si="116">$P$6+(($P$7-$P$6)/POWER(1+$P$8*EXP(-$P$9*(B601-$P$10)), 1/$P$11))</f>
        <v>9.0790082996047907</v>
      </c>
    </row>
    <row r="602" spans="1:17">
      <c r="A602" s="1">
        <f t="shared" si="103"/>
        <v>47058.125</v>
      </c>
      <c r="B602">
        <f t="shared" si="104"/>
        <v>48.833333333333627</v>
      </c>
      <c r="C602" t="str">
        <f>IFERROR(AVERAGEIFS('Hard Drives'!$I$5:$I$500,'Hard Drives'!$A$5:$A$500,"&gt;="&amp;Predictions!A601,'Hard Drives'!$A$5:$A$500,"&lt;"&amp;Predictions!A602), "")</f>
        <v/>
      </c>
      <c r="D602" t="str">
        <f t="shared" si="105"/>
        <v/>
      </c>
      <c r="E602" t="str">
        <f>IFERROR(AVERAGEIFS(SSDs!$H$5:$H$150,SSDs!$A$5:$A$150,"&gt;="&amp;Predictions!A601, SSDs!$A$5:$A$150,"&lt;"&amp;Predictions!A602), "")</f>
        <v/>
      </c>
      <c r="F602" t="str">
        <f t="shared" ref="F602:F665" si="117">IF(E602&lt;&gt;"", (E602-$E$14)^2, "")</f>
        <v/>
      </c>
      <c r="G602" t="str">
        <f>IFERROR(AVERAGEIFS(XPoint!$H$5:$H$100,XPoint!$A$5:$A$100,"&gt;="&amp;Predictions!A601, XPoint!$A$5:$A$100,"&lt;"&amp;Predictions!A602), "")</f>
        <v/>
      </c>
      <c r="H602" t="str">
        <f t="shared" ref="H602:H665" si="118">IF(G602&lt;&gt;"", (G602-$G$14)^2, "")</f>
        <v/>
      </c>
      <c r="J602" s="8">
        <f t="shared" si="112"/>
        <v>11.014491830835604</v>
      </c>
      <c r="K602" t="str">
        <f t="shared" si="113"/>
        <v/>
      </c>
      <c r="M602" s="8">
        <f t="shared" si="114"/>
        <v>10.457359442043224</v>
      </c>
      <c r="N602" t="str">
        <f t="shared" si="115"/>
        <v/>
      </c>
      <c r="P602" s="8">
        <f t="shared" si="116"/>
        <v>9.0790082996047907</v>
      </c>
    </row>
    <row r="603" spans="1:17">
      <c r="A603" s="1">
        <f t="shared" si="103"/>
        <v>47088.5625</v>
      </c>
      <c r="B603">
        <f t="shared" si="104"/>
        <v>48.916666666666963</v>
      </c>
      <c r="C603" t="str">
        <f>IFERROR(AVERAGEIFS('Hard Drives'!$I$5:$I$500,'Hard Drives'!$A$5:$A$500,"&gt;="&amp;Predictions!A602,'Hard Drives'!$A$5:$A$500,"&lt;"&amp;Predictions!A603), "")</f>
        <v/>
      </c>
      <c r="D603" t="str">
        <f t="shared" si="105"/>
        <v/>
      </c>
      <c r="E603" t="str">
        <f>IFERROR(AVERAGEIFS(SSDs!$H$5:$H$150,SSDs!$A$5:$A$150,"&gt;="&amp;Predictions!A602, SSDs!$A$5:$A$150,"&lt;"&amp;Predictions!A603), "")</f>
        <v/>
      </c>
      <c r="F603" t="str">
        <f t="shared" si="117"/>
        <v/>
      </c>
      <c r="G603" t="str">
        <f>IFERROR(AVERAGEIFS(XPoint!$H$5:$H$100,XPoint!$A$5:$A$100,"&gt;="&amp;Predictions!A602, XPoint!$A$5:$A$100,"&lt;"&amp;Predictions!A603), "")</f>
        <v/>
      </c>
      <c r="H603" t="str">
        <f t="shared" si="118"/>
        <v/>
      </c>
      <c r="J603" s="8">
        <f t="shared" si="112"/>
        <v>11.01561790437882</v>
      </c>
      <c r="K603" t="str">
        <f t="shared" si="113"/>
        <v/>
      </c>
      <c r="M603" s="8">
        <f t="shared" si="114"/>
        <v>10.460100907470672</v>
      </c>
      <c r="N603" t="str">
        <f t="shared" si="115"/>
        <v/>
      </c>
      <c r="P603" s="8">
        <f t="shared" si="116"/>
        <v>9.0790082996047907</v>
      </c>
    </row>
    <row r="604" spans="1:17">
      <c r="A604" s="1">
        <f t="shared" si="103"/>
        <v>47119</v>
      </c>
      <c r="B604">
        <f t="shared" si="104"/>
        <v>49.000000000000298</v>
      </c>
      <c r="C604" t="str">
        <f>IFERROR(AVERAGEIFS('Hard Drives'!$I$5:$I$500,'Hard Drives'!$A$5:$A$500,"&gt;="&amp;Predictions!A603,'Hard Drives'!$A$5:$A$500,"&lt;"&amp;Predictions!A604), "")</f>
        <v/>
      </c>
      <c r="D604" t="str">
        <f t="shared" si="105"/>
        <v/>
      </c>
      <c r="E604" t="str">
        <f>IFERROR(AVERAGEIFS(SSDs!$H$5:$H$150,SSDs!$A$5:$A$150,"&gt;="&amp;Predictions!A603, SSDs!$A$5:$A$150,"&lt;"&amp;Predictions!A604), "")</f>
        <v/>
      </c>
      <c r="F604" t="str">
        <f t="shared" si="117"/>
        <v/>
      </c>
      <c r="G604" t="str">
        <f>IFERROR(AVERAGEIFS(XPoint!$H$5:$H$100,XPoint!$A$5:$A$100,"&gt;="&amp;Predictions!A603, XPoint!$A$5:$A$100,"&lt;"&amp;Predictions!A604), "")</f>
        <v/>
      </c>
      <c r="H604" t="str">
        <f t="shared" si="118"/>
        <v/>
      </c>
      <c r="J604" s="8">
        <f t="shared" si="112"/>
        <v>11.016731572739022</v>
      </c>
      <c r="K604" t="str">
        <f t="shared" si="113"/>
        <v/>
      </c>
      <c r="M604" s="8">
        <f t="shared" si="114"/>
        <v>10.462815844239106</v>
      </c>
      <c r="N604" t="str">
        <f t="shared" si="115"/>
        <v/>
      </c>
      <c r="P604" s="8">
        <f t="shared" si="116"/>
        <v>9.0790082996047907</v>
      </c>
    </row>
    <row r="605" spans="1:17">
      <c r="A605" s="1">
        <f t="shared" si="103"/>
        <v>47149.4375</v>
      </c>
      <c r="B605">
        <f t="shared" si="104"/>
        <v>49.083333333333634</v>
      </c>
      <c r="C605" t="str">
        <f>IFERROR(AVERAGEIFS('Hard Drives'!$I$5:$I$500,'Hard Drives'!$A$5:$A$500,"&gt;="&amp;Predictions!A604,'Hard Drives'!$A$5:$A$500,"&lt;"&amp;Predictions!A605), "")</f>
        <v/>
      </c>
      <c r="D605" t="str">
        <f t="shared" si="105"/>
        <v/>
      </c>
      <c r="E605" t="str">
        <f>IFERROR(AVERAGEIFS(SSDs!$H$5:$H$150,SSDs!$A$5:$A$150,"&gt;="&amp;Predictions!A604, SSDs!$A$5:$A$150,"&lt;"&amp;Predictions!A605), "")</f>
        <v/>
      </c>
      <c r="F605" t="str">
        <f t="shared" si="117"/>
        <v/>
      </c>
      <c r="G605" t="str">
        <f>IFERROR(AVERAGEIFS(XPoint!$H$5:$H$100,XPoint!$A$5:$A$100,"&gt;="&amp;Predictions!A604, XPoint!$A$5:$A$100,"&lt;"&amp;Predictions!A605), "")</f>
        <v/>
      </c>
      <c r="H605" t="str">
        <f t="shared" si="118"/>
        <v/>
      </c>
      <c r="J605" s="8">
        <f t="shared" si="112"/>
        <v>11.017832970198421</v>
      </c>
      <c r="K605" t="str">
        <f t="shared" si="113"/>
        <v/>
      </c>
      <c r="M605" s="8">
        <f t="shared" si="114"/>
        <v>10.465504495360438</v>
      </c>
      <c r="N605" t="str">
        <f t="shared" si="115"/>
        <v/>
      </c>
      <c r="P605" s="8">
        <f t="shared" si="116"/>
        <v>9.0790082996047907</v>
      </c>
    </row>
    <row r="606" spans="1:17">
      <c r="A606" s="1">
        <f t="shared" si="103"/>
        <v>47179.875</v>
      </c>
      <c r="B606">
        <f t="shared" si="104"/>
        <v>49.16666666666697</v>
      </c>
      <c r="C606" t="str">
        <f>IFERROR(AVERAGEIFS('Hard Drives'!$I$5:$I$500,'Hard Drives'!$A$5:$A$500,"&gt;="&amp;Predictions!A605,'Hard Drives'!$A$5:$A$500,"&lt;"&amp;Predictions!A606), "")</f>
        <v/>
      </c>
      <c r="D606" t="str">
        <f t="shared" si="105"/>
        <v/>
      </c>
      <c r="E606" t="str">
        <f>IFERROR(AVERAGEIFS(SSDs!$H$5:$H$150,SSDs!$A$5:$A$150,"&gt;="&amp;Predictions!A605, SSDs!$A$5:$A$150,"&lt;"&amp;Predictions!A606), "")</f>
        <v/>
      </c>
      <c r="F606" t="str">
        <f t="shared" si="117"/>
        <v/>
      </c>
      <c r="G606" t="str">
        <f>IFERROR(AVERAGEIFS(XPoint!$H$5:$H$100,XPoint!$A$5:$A$100,"&gt;="&amp;Predictions!A605, XPoint!$A$5:$A$100,"&lt;"&amp;Predictions!A606), "")</f>
        <v/>
      </c>
      <c r="H606" t="str">
        <f t="shared" si="118"/>
        <v/>
      </c>
      <c r="J606" s="8">
        <f t="shared" si="112"/>
        <v>11.018922229638425</v>
      </c>
      <c r="K606" t="str">
        <f t="shared" si="113"/>
        <v/>
      </c>
      <c r="M606" s="8">
        <f t="shared" si="114"/>
        <v>10.468167101893677</v>
      </c>
      <c r="N606" t="str">
        <f t="shared" si="115"/>
        <v/>
      </c>
      <c r="P606" s="8">
        <f t="shared" si="116"/>
        <v>9.0790082996047907</v>
      </c>
    </row>
    <row r="607" spans="1:17">
      <c r="A607" s="1">
        <f t="shared" si="103"/>
        <v>47210.3125</v>
      </c>
      <c r="B607">
        <f t="shared" si="104"/>
        <v>49.250000000000306</v>
      </c>
      <c r="C607" t="str">
        <f>IFERROR(AVERAGEIFS('Hard Drives'!$I$5:$I$500,'Hard Drives'!$A$5:$A$500,"&gt;="&amp;Predictions!A606,'Hard Drives'!$A$5:$A$500,"&lt;"&amp;Predictions!A607), "")</f>
        <v/>
      </c>
      <c r="D607" t="str">
        <f t="shared" si="105"/>
        <v/>
      </c>
      <c r="E607" t="str">
        <f>IFERROR(AVERAGEIFS(SSDs!$H$5:$H$150,SSDs!$A$5:$A$150,"&gt;="&amp;Predictions!A606, SSDs!$A$5:$A$150,"&lt;"&amp;Predictions!A607), "")</f>
        <v/>
      </c>
      <c r="F607" t="str">
        <f t="shared" si="117"/>
        <v/>
      </c>
      <c r="G607" t="str">
        <f>IFERROR(AVERAGEIFS(XPoint!$H$5:$H$100,XPoint!$A$5:$A$100,"&gt;="&amp;Predictions!A606, XPoint!$A$5:$A$100,"&lt;"&amp;Predictions!A607), "")</f>
        <v/>
      </c>
      <c r="H607" t="str">
        <f t="shared" si="118"/>
        <v/>
      </c>
      <c r="J607" s="8">
        <f t="shared" si="112"/>
        <v>11.019999482553073</v>
      </c>
      <c r="K607" t="str">
        <f t="shared" si="113"/>
        <v/>
      </c>
      <c r="M607" s="8">
        <f t="shared" si="114"/>
        <v>10.470803902955037</v>
      </c>
      <c r="N607" t="str">
        <f t="shared" si="115"/>
        <v/>
      </c>
      <c r="P607" s="8">
        <f t="shared" si="116"/>
        <v>9.0790082996047907</v>
      </c>
    </row>
    <row r="608" spans="1:17">
      <c r="A608" s="1">
        <f t="shared" si="103"/>
        <v>47240.75</v>
      </c>
      <c r="B608">
        <f t="shared" si="104"/>
        <v>49.333333333333641</v>
      </c>
      <c r="C608" t="str">
        <f>IFERROR(AVERAGEIFS('Hard Drives'!$I$5:$I$500,'Hard Drives'!$A$5:$A$500,"&gt;="&amp;Predictions!A607,'Hard Drives'!$A$5:$A$500,"&lt;"&amp;Predictions!A608), "")</f>
        <v/>
      </c>
      <c r="D608" t="str">
        <f t="shared" si="105"/>
        <v/>
      </c>
      <c r="E608" t="str">
        <f>IFERROR(AVERAGEIFS(SSDs!$H$5:$H$150,SSDs!$A$5:$A$150,"&gt;="&amp;Predictions!A607, SSDs!$A$5:$A$150,"&lt;"&amp;Predictions!A608), "")</f>
        <v/>
      </c>
      <c r="F608" t="str">
        <f t="shared" si="117"/>
        <v/>
      </c>
      <c r="G608" t="str">
        <f>IFERROR(AVERAGEIFS(XPoint!$H$5:$H$100,XPoint!$A$5:$A$100,"&gt;="&amp;Predictions!A607, XPoint!$A$5:$A$100,"&lt;"&amp;Predictions!A608), "")</f>
        <v/>
      </c>
      <c r="H608" t="str">
        <f t="shared" si="118"/>
        <v/>
      </c>
      <c r="J608" s="8">
        <f t="shared" si="112"/>
        <v>11.021064859062372</v>
      </c>
      <c r="K608" t="str">
        <f t="shared" si="113"/>
        <v/>
      </c>
      <c r="M608" s="8">
        <f t="shared" si="114"/>
        <v>10.473415135728157</v>
      </c>
      <c r="N608" t="str">
        <f t="shared" si="115"/>
        <v/>
      </c>
      <c r="P608" s="8">
        <f t="shared" si="116"/>
        <v>9.0790082996047907</v>
      </c>
    </row>
    <row r="609" spans="1:16">
      <c r="A609" s="1">
        <f t="shared" si="103"/>
        <v>47271.1875</v>
      </c>
      <c r="B609">
        <f t="shared" si="104"/>
        <v>49.416666666666977</v>
      </c>
      <c r="C609" t="str">
        <f>IFERROR(AVERAGEIFS('Hard Drives'!$I$5:$I$500,'Hard Drives'!$A$5:$A$500,"&gt;="&amp;Predictions!A608,'Hard Drives'!$A$5:$A$500,"&lt;"&amp;Predictions!A609), "")</f>
        <v/>
      </c>
      <c r="D609" t="str">
        <f t="shared" si="105"/>
        <v/>
      </c>
      <c r="E609" t="str">
        <f>IFERROR(AVERAGEIFS(SSDs!$H$5:$H$150,SSDs!$A$5:$A$150,"&gt;="&amp;Predictions!A608, SSDs!$A$5:$A$150,"&lt;"&amp;Predictions!A609), "")</f>
        <v/>
      </c>
      <c r="F609" t="str">
        <f t="shared" si="117"/>
        <v/>
      </c>
      <c r="G609" t="str">
        <f>IFERROR(AVERAGEIFS(XPoint!$H$5:$H$100,XPoint!$A$5:$A$100,"&gt;="&amp;Predictions!A608, XPoint!$A$5:$A$100,"&lt;"&amp;Predictions!A609), "")</f>
        <v/>
      </c>
      <c r="H609" t="str">
        <f t="shared" si="118"/>
        <v/>
      </c>
      <c r="J609" s="8">
        <f t="shared" si="112"/>
        <v>11.022118487925511</v>
      </c>
      <c r="K609" t="str">
        <f t="shared" si="113"/>
        <v/>
      </c>
      <c r="M609" s="8">
        <f t="shared" si="114"/>
        <v>10.476001035474336</v>
      </c>
      <c r="N609" t="str">
        <f t="shared" si="115"/>
        <v/>
      </c>
      <c r="P609" s="8">
        <f t="shared" si="116"/>
        <v>9.0790082996047907</v>
      </c>
    </row>
    <row r="610" spans="1:16">
      <c r="A610" s="1">
        <f t="shared" si="103"/>
        <v>47301.625</v>
      </c>
      <c r="B610">
        <f t="shared" si="104"/>
        <v>49.500000000000313</v>
      </c>
      <c r="C610" t="str">
        <f>IFERROR(AVERAGEIFS('Hard Drives'!$I$5:$I$500,'Hard Drives'!$A$5:$A$500,"&gt;="&amp;Predictions!A609,'Hard Drives'!$A$5:$A$500,"&lt;"&amp;Predictions!A610), "")</f>
        <v/>
      </c>
      <c r="D610" t="str">
        <f t="shared" si="105"/>
        <v/>
      </c>
      <c r="E610" t="str">
        <f>IFERROR(AVERAGEIFS(SSDs!$H$5:$H$150,SSDs!$A$5:$A$150,"&gt;="&amp;Predictions!A609, SSDs!$A$5:$A$150,"&lt;"&amp;Predictions!A610), "")</f>
        <v/>
      </c>
      <c r="F610" t="str">
        <f t="shared" si="117"/>
        <v/>
      </c>
      <c r="G610" t="str">
        <f>IFERROR(AVERAGEIFS(XPoint!$H$5:$H$100,XPoint!$A$5:$A$100,"&gt;="&amp;Predictions!A609, XPoint!$A$5:$A$100,"&lt;"&amp;Predictions!A610), "")</f>
        <v/>
      </c>
      <c r="H610" t="str">
        <f t="shared" si="118"/>
        <v/>
      </c>
      <c r="J610" s="8">
        <f t="shared" si="112"/>
        <v>11.023160496554006</v>
      </c>
      <c r="K610" t="str">
        <f t="shared" si="113"/>
        <v/>
      </c>
      <c r="M610" s="8">
        <f t="shared" si="114"/>
        <v>10.478561835542887</v>
      </c>
      <c r="N610" t="str">
        <f t="shared" si="115"/>
        <v/>
      </c>
      <c r="P610" s="8">
        <f t="shared" si="116"/>
        <v>9.0790082996047907</v>
      </c>
    </row>
    <row r="611" spans="1:16">
      <c r="A611" s="1">
        <f t="shared" si="103"/>
        <v>47332.0625</v>
      </c>
      <c r="B611">
        <f t="shared" si="104"/>
        <v>49.583333333333648</v>
      </c>
      <c r="C611" t="str">
        <f>IFERROR(AVERAGEIFS('Hard Drives'!$I$5:$I$500,'Hard Drives'!$A$5:$A$500,"&gt;="&amp;Predictions!A610,'Hard Drives'!$A$5:$A$500,"&lt;"&amp;Predictions!A611), "")</f>
        <v/>
      </c>
      <c r="D611" t="str">
        <f t="shared" si="105"/>
        <v/>
      </c>
      <c r="E611" t="str">
        <f>IFERROR(AVERAGEIFS(SSDs!$H$5:$H$150,SSDs!$A$5:$A$150,"&gt;="&amp;Predictions!A610, SSDs!$A$5:$A$150,"&lt;"&amp;Predictions!A611), "")</f>
        <v/>
      </c>
      <c r="F611" t="str">
        <f t="shared" si="117"/>
        <v/>
      </c>
      <c r="G611" t="str">
        <f>IFERROR(AVERAGEIFS(XPoint!$H$5:$H$100,XPoint!$A$5:$A$100,"&gt;="&amp;Predictions!A610, XPoint!$A$5:$A$100,"&lt;"&amp;Predictions!A611), "")</f>
        <v/>
      </c>
      <c r="H611" t="str">
        <f t="shared" si="118"/>
        <v/>
      </c>
      <c r="J611" s="8">
        <f t="shared" si="112"/>
        <v>11.024191011024728</v>
      </c>
      <c r="K611" t="str">
        <f t="shared" si="113"/>
        <v/>
      </c>
      <c r="M611" s="8">
        <f t="shared" si="114"/>
        <v>10.481097767381499</v>
      </c>
      <c r="N611" t="str">
        <f t="shared" si="115"/>
        <v/>
      </c>
      <c r="P611" s="8">
        <f t="shared" si="116"/>
        <v>9.0790082996047907</v>
      </c>
    </row>
    <row r="612" spans="1:16">
      <c r="A612" s="1">
        <f t="shared" si="103"/>
        <v>47362.5</v>
      </c>
      <c r="B612">
        <f t="shared" si="104"/>
        <v>49.666666666666984</v>
      </c>
      <c r="C612" t="str">
        <f>IFERROR(AVERAGEIFS('Hard Drives'!$I$5:$I$500,'Hard Drives'!$A$5:$A$500,"&gt;="&amp;Predictions!A611,'Hard Drives'!$A$5:$A$500,"&lt;"&amp;Predictions!A612), "")</f>
        <v/>
      </c>
      <c r="D612" t="str">
        <f t="shared" si="105"/>
        <v/>
      </c>
      <c r="E612" t="str">
        <f>IFERROR(AVERAGEIFS(SSDs!$H$5:$H$150,SSDs!$A$5:$A$150,"&gt;="&amp;Predictions!A611, SSDs!$A$5:$A$150,"&lt;"&amp;Predictions!A612), "")</f>
        <v/>
      </c>
      <c r="F612" t="str">
        <f t="shared" si="117"/>
        <v/>
      </c>
      <c r="G612" t="str">
        <f>IFERROR(AVERAGEIFS(XPoint!$H$5:$H$100,XPoint!$A$5:$A$100,"&gt;="&amp;Predictions!A611, XPoint!$A$5:$A$100,"&lt;"&amp;Predictions!A612), "")</f>
        <v/>
      </c>
      <c r="H612" t="str">
        <f t="shared" si="118"/>
        <v/>
      </c>
      <c r="J612" s="8">
        <f t="shared" si="112"/>
        <v>11.025210156092806</v>
      </c>
      <c r="K612" t="str">
        <f t="shared" si="113"/>
        <v/>
      </c>
      <c r="M612" s="8">
        <f t="shared" si="114"/>
        <v>10.48360906054668</v>
      </c>
      <c r="N612" t="str">
        <f t="shared" si="115"/>
        <v/>
      </c>
      <c r="P612" s="8">
        <f t="shared" si="116"/>
        <v>9.0790082996047907</v>
      </c>
    </row>
    <row r="613" spans="1:16">
      <c r="A613" s="1">
        <f t="shared" si="103"/>
        <v>47392.9375</v>
      </c>
      <c r="B613">
        <f t="shared" si="104"/>
        <v>49.75000000000032</v>
      </c>
      <c r="C613" t="str">
        <f>IFERROR(AVERAGEIFS('Hard Drives'!$I$5:$I$500,'Hard Drives'!$A$5:$A$500,"&gt;="&amp;Predictions!A612,'Hard Drives'!$A$5:$A$500,"&lt;"&amp;Predictions!A613), "")</f>
        <v/>
      </c>
      <c r="D613" t="str">
        <f t="shared" si="105"/>
        <v/>
      </c>
      <c r="E613" t="str">
        <f>IFERROR(AVERAGEIFS(SSDs!$H$5:$H$150,SSDs!$A$5:$A$150,"&gt;="&amp;Predictions!A612, SSDs!$A$5:$A$150,"&lt;"&amp;Predictions!A613), "")</f>
        <v/>
      </c>
      <c r="F613" t="str">
        <f t="shared" si="117"/>
        <v/>
      </c>
      <c r="G613" t="str">
        <f>IFERROR(AVERAGEIFS(XPoint!$H$5:$H$100,XPoint!$A$5:$A$100,"&gt;="&amp;Predictions!A612, XPoint!$A$5:$A$100,"&lt;"&amp;Predictions!A613), "")</f>
        <v/>
      </c>
      <c r="H613" t="str">
        <f t="shared" si="118"/>
        <v/>
      </c>
      <c r="J613" s="8">
        <f t="shared" si="112"/>
        <v>11.026218055204474</v>
      </c>
      <c r="K613" t="str">
        <f t="shared" si="113"/>
        <v/>
      </c>
      <c r="M613" s="8">
        <f t="shared" si="114"/>
        <v>10.486095942714279</v>
      </c>
      <c r="N613" t="str">
        <f t="shared" si="115"/>
        <v/>
      </c>
      <c r="P613" s="8">
        <f t="shared" si="116"/>
        <v>9.0790082996047907</v>
      </c>
    </row>
    <row r="614" spans="1:16">
      <c r="A614" s="1">
        <f t="shared" si="103"/>
        <v>47423.375</v>
      </c>
      <c r="B614">
        <f t="shared" si="104"/>
        <v>49.833333333333655</v>
      </c>
      <c r="C614" t="str">
        <f>IFERROR(AVERAGEIFS('Hard Drives'!$I$5:$I$500,'Hard Drives'!$A$5:$A$500,"&gt;="&amp;Predictions!A613,'Hard Drives'!$A$5:$A$500,"&lt;"&amp;Predictions!A614), "")</f>
        <v/>
      </c>
      <c r="D614" t="str">
        <f t="shared" si="105"/>
        <v/>
      </c>
      <c r="E614" t="str">
        <f>IFERROR(AVERAGEIFS(SSDs!$H$5:$H$150,SSDs!$A$5:$A$150,"&gt;="&amp;Predictions!A613, SSDs!$A$5:$A$150,"&lt;"&amp;Predictions!A614), "")</f>
        <v/>
      </c>
      <c r="F614" t="str">
        <f t="shared" si="117"/>
        <v/>
      </c>
      <c r="G614" t="str">
        <f>IFERROR(AVERAGEIFS(XPoint!$H$5:$H$100,XPoint!$A$5:$A$100,"&gt;="&amp;Predictions!A613, XPoint!$A$5:$A$100,"&lt;"&amp;Predictions!A614), "")</f>
        <v/>
      </c>
      <c r="H614" t="str">
        <f t="shared" si="118"/>
        <v/>
      </c>
      <c r="J614" s="8">
        <f t="shared" si="112"/>
        <v>11.02721483050979</v>
      </c>
      <c r="K614" t="str">
        <f t="shared" si="113"/>
        <v/>
      </c>
      <c r="M614" s="8">
        <f t="shared" si="114"/>
        <v>10.488558639690016</v>
      </c>
      <c r="N614" t="str">
        <f t="shared" si="115"/>
        <v/>
      </c>
      <c r="P614" s="8">
        <f t="shared" si="116"/>
        <v>9.0790082996047907</v>
      </c>
    </row>
    <row r="615" spans="1:16">
      <c r="A615" s="1">
        <f t="shared" si="103"/>
        <v>47453.8125</v>
      </c>
      <c r="B615">
        <f t="shared" si="104"/>
        <v>49.916666666666991</v>
      </c>
      <c r="C615" t="str">
        <f>IFERROR(AVERAGEIFS('Hard Drives'!$I$5:$I$500,'Hard Drives'!$A$5:$A$500,"&gt;="&amp;Predictions!A614,'Hard Drives'!$A$5:$A$500,"&lt;"&amp;Predictions!A615), "")</f>
        <v/>
      </c>
      <c r="D615" t="str">
        <f t="shared" si="105"/>
        <v/>
      </c>
      <c r="E615" t="str">
        <f>IFERROR(AVERAGEIFS(SSDs!$H$5:$H$150,SSDs!$A$5:$A$150,"&gt;="&amp;Predictions!A614, SSDs!$A$5:$A$150,"&lt;"&amp;Predictions!A615), "")</f>
        <v/>
      </c>
      <c r="F615" t="str">
        <f t="shared" si="117"/>
        <v/>
      </c>
      <c r="G615" t="str">
        <f>IFERROR(AVERAGEIFS(XPoint!$H$5:$H$100,XPoint!$A$5:$A$100,"&gt;="&amp;Predictions!A614, XPoint!$A$5:$A$100,"&lt;"&amp;Predictions!A615), "")</f>
        <v/>
      </c>
      <c r="H615" t="str">
        <f t="shared" si="118"/>
        <v/>
      </c>
      <c r="J615" s="8">
        <f t="shared" si="112"/>
        <v>11.028200602875248</v>
      </c>
      <c r="K615" t="str">
        <f t="shared" si="113"/>
        <v/>
      </c>
      <c r="M615" s="8">
        <f t="shared" si="114"/>
        <v>10.490997375420083</v>
      </c>
      <c r="N615" t="str">
        <f t="shared" si="115"/>
        <v/>
      </c>
      <c r="P615" s="8">
        <f t="shared" si="116"/>
        <v>9.0790082996047907</v>
      </c>
    </row>
    <row r="616" spans="1:16">
      <c r="A616" s="1">
        <f t="shared" si="103"/>
        <v>47484.25</v>
      </c>
      <c r="B616">
        <f t="shared" si="104"/>
        <v>50.000000000000327</v>
      </c>
      <c r="C616" t="str">
        <f>IFERROR(AVERAGEIFS('Hard Drives'!$I$5:$I$500,'Hard Drives'!$A$5:$A$500,"&gt;="&amp;Predictions!A615,'Hard Drives'!$A$5:$A$500,"&lt;"&amp;Predictions!A616), "")</f>
        <v/>
      </c>
      <c r="D616" t="str">
        <f t="shared" si="105"/>
        <v/>
      </c>
      <c r="E616" t="str">
        <f>IFERROR(AVERAGEIFS(SSDs!$H$5:$H$150,SSDs!$A$5:$A$150,"&gt;="&amp;Predictions!A615, SSDs!$A$5:$A$150,"&lt;"&amp;Predictions!A616), "")</f>
        <v/>
      </c>
      <c r="F616" t="str">
        <f t="shared" si="117"/>
        <v/>
      </c>
      <c r="G616" t="str">
        <f>IFERROR(AVERAGEIFS(XPoint!$H$5:$H$100,XPoint!$A$5:$A$100,"&gt;="&amp;Predictions!A615, XPoint!$A$5:$A$100,"&lt;"&amp;Predictions!A616), "")</f>
        <v/>
      </c>
      <c r="H616" t="str">
        <f t="shared" si="118"/>
        <v/>
      </c>
      <c r="J616" s="8">
        <f t="shared" si="112"/>
        <v>11.029175491896318</v>
      </c>
      <c r="K616" t="str">
        <f t="shared" si="113"/>
        <v/>
      </c>
      <c r="M616" s="8">
        <f t="shared" si="114"/>
        <v>10.493412372001796</v>
      </c>
      <c r="N616" t="str">
        <f t="shared" si="115"/>
        <v/>
      </c>
      <c r="P616" s="8">
        <f t="shared" si="116"/>
        <v>9.0790082996047907</v>
      </c>
    </row>
    <row r="617" spans="1:16">
      <c r="A617" s="1">
        <f t="shared" si="103"/>
        <v>47514.6875</v>
      </c>
      <c r="B617">
        <f t="shared" si="104"/>
        <v>50.083333333333663</v>
      </c>
      <c r="C617" t="str">
        <f>IFERROR(AVERAGEIFS('Hard Drives'!$I$5:$I$500,'Hard Drives'!$A$5:$A$500,"&gt;="&amp;Predictions!A616,'Hard Drives'!$A$5:$A$500,"&lt;"&amp;Predictions!A617), "")</f>
        <v/>
      </c>
      <c r="D617" t="str">
        <f t="shared" si="105"/>
        <v/>
      </c>
      <c r="E617" t="str">
        <f>IFERROR(AVERAGEIFS(SSDs!$H$5:$H$150,SSDs!$A$5:$A$150,"&gt;="&amp;Predictions!A616, SSDs!$A$5:$A$150,"&lt;"&amp;Predictions!A617), "")</f>
        <v/>
      </c>
      <c r="F617" t="str">
        <f t="shared" si="117"/>
        <v/>
      </c>
      <c r="G617" t="str">
        <f>IFERROR(AVERAGEIFS(XPoint!$H$5:$H$100,XPoint!$A$5:$A$100,"&gt;="&amp;Predictions!A616, XPoint!$A$5:$A$100,"&lt;"&amp;Predictions!A617), "")</f>
        <v/>
      </c>
      <c r="H617" t="str">
        <f t="shared" si="118"/>
        <v/>
      </c>
      <c r="J617" s="8">
        <f t="shared" si="112"/>
        <v>11.030139615909851</v>
      </c>
      <c r="K617" t="str">
        <f t="shared" si="113"/>
        <v/>
      </c>
      <c r="M617" s="8">
        <f t="shared" si="114"/>
        <v>10.495803849694269</v>
      </c>
      <c r="N617" t="str">
        <f t="shared" si="115"/>
        <v/>
      </c>
      <c r="P617" s="8">
        <f t="shared" si="116"/>
        <v>9.0790082996047907</v>
      </c>
    </row>
    <row r="618" spans="1:16">
      <c r="A618" s="1">
        <f t="shared" si="103"/>
        <v>47545.125</v>
      </c>
      <c r="B618">
        <f t="shared" si="104"/>
        <v>50.166666666666998</v>
      </c>
      <c r="C618" t="str">
        <f>IFERROR(AVERAGEIFS('Hard Drives'!$I$5:$I$500,'Hard Drives'!$A$5:$A$500,"&gt;="&amp;Predictions!A617,'Hard Drives'!$A$5:$A$500,"&lt;"&amp;Predictions!A618), "")</f>
        <v/>
      </c>
      <c r="D618" t="str">
        <f t="shared" si="105"/>
        <v/>
      </c>
      <c r="E618" t="str">
        <f>IFERROR(AVERAGEIFS(SSDs!$H$5:$H$150,SSDs!$A$5:$A$150,"&gt;="&amp;Predictions!A617, SSDs!$A$5:$A$150,"&lt;"&amp;Predictions!A618), "")</f>
        <v/>
      </c>
      <c r="F618" t="str">
        <f t="shared" si="117"/>
        <v/>
      </c>
      <c r="G618" t="str">
        <f>IFERROR(AVERAGEIFS(XPoint!$H$5:$H$100,XPoint!$A$5:$A$100,"&gt;="&amp;Predictions!A617, XPoint!$A$5:$A$100,"&lt;"&amp;Predictions!A618), "")</f>
        <v/>
      </c>
      <c r="H618" t="str">
        <f t="shared" si="118"/>
        <v/>
      </c>
      <c r="J618" s="8">
        <f t="shared" si="112"/>
        <v>11.031093092006415</v>
      </c>
      <c r="K618" t="str">
        <f t="shared" si="113"/>
        <v/>
      </c>
      <c r="M618" s="8">
        <f t="shared" si="114"/>
        <v>10.498172026929137</v>
      </c>
      <c r="N618" t="str">
        <f t="shared" si="115"/>
        <v/>
      </c>
      <c r="P618" s="8">
        <f t="shared" si="116"/>
        <v>9.0790082996047907</v>
      </c>
    </row>
    <row r="619" spans="1:16">
      <c r="A619" s="1">
        <f t="shared" si="103"/>
        <v>47575.5625</v>
      </c>
      <c r="B619">
        <f t="shared" si="104"/>
        <v>50.250000000000334</v>
      </c>
      <c r="C619" t="str">
        <f>IFERROR(AVERAGEIFS('Hard Drives'!$I$5:$I$500,'Hard Drives'!$A$5:$A$500,"&gt;="&amp;Predictions!A618,'Hard Drives'!$A$5:$A$500,"&lt;"&amp;Predictions!A619), "")</f>
        <v/>
      </c>
      <c r="D619" t="str">
        <f t="shared" si="105"/>
        <v/>
      </c>
      <c r="E619" t="str">
        <f>IFERROR(AVERAGEIFS(SSDs!$H$5:$H$150,SSDs!$A$5:$A$150,"&gt;="&amp;Predictions!A618, SSDs!$A$5:$A$150,"&lt;"&amp;Predictions!A619), "")</f>
        <v/>
      </c>
      <c r="F619" t="str">
        <f t="shared" si="117"/>
        <v/>
      </c>
      <c r="G619" t="str">
        <f>IFERROR(AVERAGEIFS(XPoint!$H$5:$H$100,XPoint!$A$5:$A$100,"&gt;="&amp;Predictions!A618, XPoint!$A$5:$A$100,"&lt;"&amp;Predictions!A619), "")</f>
        <v/>
      </c>
      <c r="H619" t="str">
        <f t="shared" si="118"/>
        <v/>
      </c>
      <c r="J619" s="8">
        <f t="shared" si="112"/>
        <v>11.032036036042509</v>
      </c>
      <c r="K619" t="str">
        <f t="shared" si="113"/>
        <v/>
      </c>
      <c r="M619" s="8">
        <f t="shared" si="114"/>
        <v>10.500517120321334</v>
      </c>
      <c r="N619" t="str">
        <f t="shared" si="115"/>
        <v/>
      </c>
      <c r="P619" s="8">
        <f t="shared" si="116"/>
        <v>9.0790082996047907</v>
      </c>
    </row>
    <row r="620" spans="1:16">
      <c r="A620" s="1">
        <f t="shared" si="103"/>
        <v>47606</v>
      </c>
      <c r="B620">
        <f t="shared" si="104"/>
        <v>50.33333333333367</v>
      </c>
      <c r="C620" t="str">
        <f>IFERROR(AVERAGEIFS('Hard Drives'!$I$5:$I$500,'Hard Drives'!$A$5:$A$500,"&gt;="&amp;Predictions!A619,'Hard Drives'!$A$5:$A$500,"&lt;"&amp;Predictions!A620), "")</f>
        <v/>
      </c>
      <c r="D620" t="str">
        <f t="shared" si="105"/>
        <v/>
      </c>
      <c r="E620" t="str">
        <f>IFERROR(AVERAGEIFS(SSDs!$H$5:$H$150,SSDs!$A$5:$A$150,"&gt;="&amp;Predictions!A619, SSDs!$A$5:$A$150,"&lt;"&amp;Predictions!A620), "")</f>
        <v/>
      </c>
      <c r="F620" t="str">
        <f t="shared" si="117"/>
        <v/>
      </c>
      <c r="G620" t="str">
        <f>IFERROR(AVERAGEIFS(XPoint!$H$5:$H$100,XPoint!$A$5:$A$100,"&gt;="&amp;Predictions!A619, XPoint!$A$5:$A$100,"&lt;"&amp;Predictions!A620), "")</f>
        <v/>
      </c>
      <c r="H620" t="str">
        <f t="shared" si="118"/>
        <v/>
      </c>
      <c r="J620" s="8">
        <f t="shared" si="112"/>
        <v>11.032968562652679</v>
      </c>
      <c r="K620" t="str">
        <f t="shared" si="113"/>
        <v/>
      </c>
      <c r="M620" s="8">
        <f t="shared" si="114"/>
        <v>10.502839344679852</v>
      </c>
      <c r="N620" t="str">
        <f t="shared" si="115"/>
        <v/>
      </c>
      <c r="P620" s="8">
        <f t="shared" si="116"/>
        <v>9.0790082996047907</v>
      </c>
    </row>
    <row r="621" spans="1:16">
      <c r="A621" s="1">
        <f t="shared" si="103"/>
        <v>47636.4375</v>
      </c>
      <c r="B621">
        <f t="shared" si="104"/>
        <v>50.416666666667005</v>
      </c>
      <c r="C621" t="str">
        <f>IFERROR(AVERAGEIFS('Hard Drives'!$I$5:$I$500,'Hard Drives'!$A$5:$A$500,"&gt;="&amp;Predictions!A620,'Hard Drives'!$A$5:$A$500,"&lt;"&amp;Predictions!A621), "")</f>
        <v/>
      </c>
      <c r="D621" t="str">
        <f t="shared" si="105"/>
        <v/>
      </c>
      <c r="E621" t="str">
        <f>IFERROR(AVERAGEIFS(SSDs!$H$5:$H$150,SSDs!$A$5:$A$150,"&gt;="&amp;Predictions!A620, SSDs!$A$5:$A$150,"&lt;"&amp;Predictions!A621), "")</f>
        <v/>
      </c>
      <c r="F621" t="str">
        <f t="shared" si="117"/>
        <v/>
      </c>
      <c r="G621" t="str">
        <f>IFERROR(AVERAGEIFS(XPoint!$H$5:$H$100,XPoint!$A$5:$A$100,"&gt;="&amp;Predictions!A620, XPoint!$A$5:$A$100,"&lt;"&amp;Predictions!A621), "")</f>
        <v/>
      </c>
      <c r="H621" t="str">
        <f t="shared" si="118"/>
        <v/>
      </c>
      <c r="J621" s="8">
        <f t="shared" si="112"/>
        <v>11.033890785261571</v>
      </c>
      <c r="K621" t="str">
        <f t="shared" si="113"/>
        <v/>
      </c>
      <c r="M621" s="8">
        <f t="shared" si="114"/>
        <v>10.505138913018605</v>
      </c>
      <c r="N621" t="str">
        <f t="shared" si="115"/>
        <v/>
      </c>
      <c r="P621" s="8">
        <f t="shared" si="116"/>
        <v>9.0790082996047907</v>
      </c>
    </row>
    <row r="622" spans="1:16">
      <c r="A622" s="1">
        <f t="shared" si="103"/>
        <v>47666.875</v>
      </c>
      <c r="B622">
        <f t="shared" si="104"/>
        <v>50.500000000000341</v>
      </c>
      <c r="C622" t="str">
        <f>IFERROR(AVERAGEIFS('Hard Drives'!$I$5:$I$500,'Hard Drives'!$A$5:$A$500,"&gt;="&amp;Predictions!A621,'Hard Drives'!$A$5:$A$500,"&lt;"&amp;Predictions!A622), "")</f>
        <v/>
      </c>
      <c r="D622" t="str">
        <f t="shared" si="105"/>
        <v/>
      </c>
      <c r="E622" t="str">
        <f>IFERROR(AVERAGEIFS(SSDs!$H$5:$H$150,SSDs!$A$5:$A$150,"&gt;="&amp;Predictions!A621, SSDs!$A$5:$A$150,"&lt;"&amp;Predictions!A622), "")</f>
        <v/>
      </c>
      <c r="F622" t="str">
        <f t="shared" si="117"/>
        <v/>
      </c>
      <c r="G622" t="str">
        <f>IFERROR(AVERAGEIFS(XPoint!$H$5:$H$100,XPoint!$A$5:$A$100,"&gt;="&amp;Predictions!A621, XPoint!$A$5:$A$100,"&lt;"&amp;Predictions!A622), "")</f>
        <v/>
      </c>
      <c r="H622" t="str">
        <f t="shared" si="118"/>
        <v/>
      </c>
      <c r="J622" s="8">
        <f t="shared" si="112"/>
        <v>11.034802816095821</v>
      </c>
      <c r="K622" t="str">
        <f t="shared" si="113"/>
        <v/>
      </c>
      <c r="M622" s="8">
        <f t="shared" si="114"/>
        <v>10.507416036567243</v>
      </c>
      <c r="N622" t="str">
        <f t="shared" si="115"/>
        <v/>
      </c>
      <c r="P622" s="8">
        <f t="shared" si="116"/>
        <v>9.0790082996047907</v>
      </c>
    </row>
    <row r="623" spans="1:16">
      <c r="A623" s="1">
        <f t="shared" si="103"/>
        <v>47697.3125</v>
      </c>
      <c r="B623">
        <f t="shared" si="104"/>
        <v>50.583333333333677</v>
      </c>
      <c r="C623" t="str">
        <f>IFERROR(AVERAGEIFS('Hard Drives'!$I$5:$I$500,'Hard Drives'!$A$5:$A$500,"&gt;="&amp;Predictions!A622,'Hard Drives'!$A$5:$A$500,"&lt;"&amp;Predictions!A623), "")</f>
        <v/>
      </c>
      <c r="D623" t="str">
        <f t="shared" si="105"/>
        <v/>
      </c>
      <c r="E623" t="str">
        <f>IFERROR(AVERAGEIFS(SSDs!$H$5:$H$150,SSDs!$A$5:$A$150,"&gt;="&amp;Predictions!A622, SSDs!$A$5:$A$150,"&lt;"&amp;Predictions!A623), "")</f>
        <v/>
      </c>
      <c r="F623" t="str">
        <f t="shared" si="117"/>
        <v/>
      </c>
      <c r="G623" t="str">
        <f>IFERROR(AVERAGEIFS(XPoint!$H$5:$H$100,XPoint!$A$5:$A$100,"&gt;="&amp;Predictions!A622, XPoint!$A$5:$A$100,"&lt;"&amp;Predictions!A623), "")</f>
        <v/>
      </c>
      <c r="H623" t="str">
        <f t="shared" si="118"/>
        <v/>
      </c>
      <c r="J623" s="8">
        <f t="shared" si="112"/>
        <v>11.035704766195911</v>
      </c>
      <c r="K623" t="str">
        <f t="shared" si="113"/>
        <v/>
      </c>
      <c r="M623" s="8">
        <f t="shared" si="114"/>
        <v>10.50967092478205</v>
      </c>
      <c r="N623" t="str">
        <f t="shared" si="115"/>
        <v/>
      </c>
      <c r="P623" s="8">
        <f t="shared" si="116"/>
        <v>9.0790082996047907</v>
      </c>
    </row>
    <row r="624" spans="1:16">
      <c r="A624" s="1">
        <f t="shared" si="103"/>
        <v>47727.75</v>
      </c>
      <c r="B624">
        <f t="shared" si="104"/>
        <v>50.666666666667012</v>
      </c>
      <c r="C624" t="str">
        <f>IFERROR(AVERAGEIFS('Hard Drives'!$I$5:$I$500,'Hard Drives'!$A$5:$A$500,"&gt;="&amp;Predictions!A623,'Hard Drives'!$A$5:$A$500,"&lt;"&amp;Predictions!A624), "")</f>
        <v/>
      </c>
      <c r="D624" t="str">
        <f t="shared" si="105"/>
        <v/>
      </c>
      <c r="E624" t="str">
        <f>IFERROR(AVERAGEIFS(SSDs!$H$5:$H$150,SSDs!$A$5:$A$150,"&gt;="&amp;Predictions!A623, SSDs!$A$5:$A$150,"&lt;"&amp;Predictions!A624), "")</f>
        <v/>
      </c>
      <c r="F624" t="str">
        <f t="shared" si="117"/>
        <v/>
      </c>
      <c r="G624" t="str">
        <f>IFERROR(AVERAGEIFS(XPoint!$H$5:$H$100,XPoint!$A$5:$A$100,"&gt;="&amp;Predictions!A623, XPoint!$A$5:$A$100,"&lt;"&amp;Predictions!A624), "")</f>
        <v/>
      </c>
      <c r="H624" t="str">
        <f t="shared" si="118"/>
        <v/>
      </c>
      <c r="J624" s="8">
        <f t="shared" si="112"/>
        <v>11.036596745427875</v>
      </c>
      <c r="K624" t="str">
        <f t="shared" si="113"/>
        <v/>
      </c>
      <c r="M624" s="8">
        <f t="shared" si="114"/>
        <v>10.511903785356836</v>
      </c>
      <c r="N624" t="str">
        <f t="shared" si="115"/>
        <v/>
      </c>
      <c r="P624" s="8">
        <f t="shared" si="116"/>
        <v>9.0790082996047907</v>
      </c>
    </row>
    <row r="625" spans="1:16">
      <c r="A625" s="1">
        <f t="shared" si="103"/>
        <v>47758.1875</v>
      </c>
      <c r="B625">
        <f t="shared" si="104"/>
        <v>50.750000000000348</v>
      </c>
      <c r="C625" t="str">
        <f>IFERROR(AVERAGEIFS('Hard Drives'!$I$5:$I$500,'Hard Drives'!$A$5:$A$500,"&gt;="&amp;Predictions!A624,'Hard Drives'!$A$5:$A$500,"&lt;"&amp;Predictions!A625), "")</f>
        <v/>
      </c>
      <c r="D625" t="str">
        <f t="shared" si="105"/>
        <v/>
      </c>
      <c r="E625" t="str">
        <f>IFERROR(AVERAGEIFS(SSDs!$H$5:$H$150,SSDs!$A$5:$A$150,"&gt;="&amp;Predictions!A624, SSDs!$A$5:$A$150,"&lt;"&amp;Predictions!A625), "")</f>
        <v/>
      </c>
      <c r="F625" t="str">
        <f t="shared" si="117"/>
        <v/>
      </c>
      <c r="G625" t="str">
        <f>IFERROR(AVERAGEIFS(XPoint!$H$5:$H$100,XPoint!$A$5:$A$100,"&gt;="&amp;Predictions!A624, XPoint!$A$5:$A$100,"&lt;"&amp;Predictions!A625), "")</f>
        <v/>
      </c>
      <c r="H625" t="str">
        <f t="shared" si="118"/>
        <v/>
      </c>
      <c r="J625" s="8">
        <f t="shared" si="112"/>
        <v>11.037478862494957</v>
      </c>
      <c r="K625" t="str">
        <f t="shared" si="113"/>
        <v/>
      </c>
      <c r="M625" s="8">
        <f t="shared" si="114"/>
        <v>10.51411482423385</v>
      </c>
      <c r="N625" t="str">
        <f t="shared" si="115"/>
        <v/>
      </c>
      <c r="P625" s="8">
        <f t="shared" si="116"/>
        <v>9.0790082996047907</v>
      </c>
    </row>
    <row r="626" spans="1:16">
      <c r="A626" s="1">
        <f t="shared" si="103"/>
        <v>47788.625</v>
      </c>
      <c r="B626">
        <f t="shared" si="104"/>
        <v>50.833333333333684</v>
      </c>
      <c r="C626" t="str">
        <f>IFERROR(AVERAGEIFS('Hard Drives'!$I$5:$I$500,'Hard Drives'!$A$5:$A$500,"&gt;="&amp;Predictions!A625,'Hard Drives'!$A$5:$A$500,"&lt;"&amp;Predictions!A626), "")</f>
        <v/>
      </c>
      <c r="D626" t="str">
        <f t="shared" si="105"/>
        <v/>
      </c>
      <c r="E626" t="str">
        <f>IFERROR(AVERAGEIFS(SSDs!$H$5:$H$150,SSDs!$A$5:$A$150,"&gt;="&amp;Predictions!A625, SSDs!$A$5:$A$150,"&lt;"&amp;Predictions!A626), "")</f>
        <v/>
      </c>
      <c r="F626" t="str">
        <f t="shared" si="117"/>
        <v/>
      </c>
      <c r="G626" t="str">
        <f>IFERROR(AVERAGEIFS(XPoint!$H$5:$H$100,XPoint!$A$5:$A$100,"&gt;="&amp;Predictions!A625, XPoint!$A$5:$A$100,"&lt;"&amp;Predictions!A626), "")</f>
        <v/>
      </c>
      <c r="H626" t="str">
        <f t="shared" si="118"/>
        <v/>
      </c>
      <c r="J626" s="8">
        <f t="shared" si="112"/>
        <v>11.038351224949116</v>
      </c>
      <c r="K626" t="str">
        <f t="shared" si="113"/>
        <v/>
      </c>
      <c r="M626" s="8">
        <f t="shared" si="114"/>
        <v>10.516304245614734</v>
      </c>
      <c r="N626" t="str">
        <f t="shared" si="115"/>
        <v/>
      </c>
      <c r="P626" s="8">
        <f t="shared" si="116"/>
        <v>9.0790082996047907</v>
      </c>
    </row>
    <row r="627" spans="1:16">
      <c r="A627" s="1">
        <f t="shared" si="103"/>
        <v>47819.0625</v>
      </c>
      <c r="B627">
        <f t="shared" si="104"/>
        <v>50.91666666666702</v>
      </c>
      <c r="C627" t="str">
        <f>IFERROR(AVERAGEIFS('Hard Drives'!$I$5:$I$500,'Hard Drives'!$A$5:$A$500,"&gt;="&amp;Predictions!A626,'Hard Drives'!$A$5:$A$500,"&lt;"&amp;Predictions!A627), "")</f>
        <v/>
      </c>
      <c r="D627" t="str">
        <f t="shared" si="105"/>
        <v/>
      </c>
      <c r="E627" t="str">
        <f>IFERROR(AVERAGEIFS(SSDs!$H$5:$H$150,SSDs!$A$5:$A$150,"&gt;="&amp;Predictions!A626, SSDs!$A$5:$A$150,"&lt;"&amp;Predictions!A627), "")</f>
        <v/>
      </c>
      <c r="F627" t="str">
        <f t="shared" si="117"/>
        <v/>
      </c>
      <c r="G627" t="str">
        <f>IFERROR(AVERAGEIFS(XPoint!$H$5:$H$100,XPoint!$A$5:$A$100,"&gt;="&amp;Predictions!A626, XPoint!$A$5:$A$100,"&lt;"&amp;Predictions!A627), "")</f>
        <v/>
      </c>
      <c r="H627" t="str">
        <f t="shared" si="118"/>
        <v/>
      </c>
      <c r="J627" s="8">
        <f t="shared" si="112"/>
        <v>11.039213939202495</v>
      </c>
      <c r="K627" t="str">
        <f t="shared" si="113"/>
        <v/>
      </c>
      <c r="M627" s="8">
        <f t="shared" si="114"/>
        <v>10.518472251971446</v>
      </c>
      <c r="N627" t="str">
        <f t="shared" si="115"/>
        <v/>
      </c>
      <c r="P627" s="8">
        <f t="shared" si="116"/>
        <v>9.0790082996047907</v>
      </c>
    </row>
    <row r="628" spans="1:16">
      <c r="A628" s="1">
        <f t="shared" si="103"/>
        <v>47849.5</v>
      </c>
      <c r="B628">
        <f t="shared" si="104"/>
        <v>51.000000000000355</v>
      </c>
      <c r="C628" t="str">
        <f>IFERROR(AVERAGEIFS('Hard Drives'!$I$5:$I$500,'Hard Drives'!$A$5:$A$500,"&gt;="&amp;Predictions!A627,'Hard Drives'!$A$5:$A$500,"&lt;"&amp;Predictions!A628), "")</f>
        <v/>
      </c>
      <c r="D628" t="str">
        <f t="shared" si="105"/>
        <v/>
      </c>
      <c r="E628" t="str">
        <f>IFERROR(AVERAGEIFS(SSDs!$H$5:$H$150,SSDs!$A$5:$A$150,"&gt;="&amp;Predictions!A627, SSDs!$A$5:$A$150,"&lt;"&amp;Predictions!A628), "")</f>
        <v/>
      </c>
      <c r="F628" t="str">
        <f t="shared" si="117"/>
        <v/>
      </c>
      <c r="G628" t="str">
        <f>IFERROR(AVERAGEIFS(XPoint!$H$5:$H$100,XPoint!$A$5:$A$100,"&gt;="&amp;Predictions!A627, XPoint!$A$5:$A$100,"&lt;"&amp;Predictions!A628), "")</f>
        <v/>
      </c>
      <c r="H628" t="str">
        <f t="shared" si="118"/>
        <v/>
      </c>
      <c r="J628" s="8">
        <f t="shared" si="112"/>
        <v>11.040067110538725</v>
      </c>
      <c r="K628" t="str">
        <f t="shared" si="113"/>
        <v/>
      </c>
      <c r="M628" s="8">
        <f t="shared" si="114"/>
        <v>10.520619044057248</v>
      </c>
      <c r="N628" t="str">
        <f t="shared" si="115"/>
        <v/>
      </c>
      <c r="P628" s="8">
        <f t="shared" si="116"/>
        <v>9.0790082996047907</v>
      </c>
    </row>
    <row r="629" spans="1:16">
      <c r="A629" s="1">
        <f t="shared" si="103"/>
        <v>47879.9375</v>
      </c>
      <c r="B629">
        <f t="shared" si="104"/>
        <v>51.083333333333691</v>
      </c>
      <c r="C629" t="str">
        <f>IFERROR(AVERAGEIFS('Hard Drives'!$I$5:$I$500,'Hard Drives'!$A$5:$A$500,"&gt;="&amp;Predictions!A628,'Hard Drives'!$A$5:$A$500,"&lt;"&amp;Predictions!A629), "")</f>
        <v/>
      </c>
      <c r="D629" t="str">
        <f t="shared" si="105"/>
        <v/>
      </c>
      <c r="E629" t="str">
        <f>IFERROR(AVERAGEIFS(SSDs!$H$5:$H$150,SSDs!$A$5:$A$150,"&gt;="&amp;Predictions!A628, SSDs!$A$5:$A$150,"&lt;"&amp;Predictions!A629), "")</f>
        <v/>
      </c>
      <c r="F629" t="str">
        <f t="shared" si="117"/>
        <v/>
      </c>
      <c r="G629" t="str">
        <f>IFERROR(AVERAGEIFS(XPoint!$H$5:$H$100,XPoint!$A$5:$A$100,"&gt;="&amp;Predictions!A628, XPoint!$A$5:$A$100,"&lt;"&amp;Predictions!A629), "")</f>
        <v/>
      </c>
      <c r="H629" t="str">
        <f t="shared" si="118"/>
        <v/>
      </c>
      <c r="J629" s="8">
        <f t="shared" si="112"/>
        <v>11.040910843124205</v>
      </c>
      <c r="K629" t="str">
        <f t="shared" si="113"/>
        <v/>
      </c>
      <c r="M629" s="8">
        <f t="shared" si="114"/>
        <v>10.522744820917673</v>
      </c>
      <c r="N629" t="str">
        <f t="shared" si="115"/>
        <v/>
      </c>
      <c r="P629" s="8">
        <f t="shared" si="116"/>
        <v>9.0790082996047907</v>
      </c>
    </row>
    <row r="630" spans="1:16">
      <c r="A630" s="1">
        <f t="shared" si="103"/>
        <v>47910.375</v>
      </c>
      <c r="B630">
        <f t="shared" si="104"/>
        <v>51.166666666667027</v>
      </c>
      <c r="C630" t="str">
        <f>IFERROR(AVERAGEIFS('Hard Drives'!$I$5:$I$500,'Hard Drives'!$A$5:$A$500,"&gt;="&amp;Predictions!A629,'Hard Drives'!$A$5:$A$500,"&lt;"&amp;Predictions!A630), "")</f>
        <v/>
      </c>
      <c r="D630" t="str">
        <f t="shared" si="105"/>
        <v/>
      </c>
      <c r="E630" t="str">
        <f>IFERROR(AVERAGEIFS(SSDs!$H$5:$H$150,SSDs!$A$5:$A$150,"&gt;="&amp;Predictions!A629, SSDs!$A$5:$A$150,"&lt;"&amp;Predictions!A630), "")</f>
        <v/>
      </c>
      <c r="F630" t="str">
        <f t="shared" si="117"/>
        <v/>
      </c>
      <c r="G630" t="str">
        <f>IFERROR(AVERAGEIFS(XPoint!$H$5:$H$100,XPoint!$A$5:$A$100,"&gt;="&amp;Predictions!A629, XPoint!$A$5:$A$100,"&lt;"&amp;Predictions!A630), "")</f>
        <v/>
      </c>
      <c r="H630" t="str">
        <f t="shared" si="118"/>
        <v/>
      </c>
      <c r="J630" s="8">
        <f t="shared" si="112"/>
        <v>11.041745240019239</v>
      </c>
      <c r="K630" t="str">
        <f t="shared" si="113"/>
        <v/>
      </c>
      <c r="M630" s="8">
        <f t="shared" si="114"/>
        <v>10.524849779901494</v>
      </c>
      <c r="N630" t="str">
        <f t="shared" si="115"/>
        <v/>
      </c>
      <c r="P630" s="8">
        <f t="shared" si="116"/>
        <v>9.0790082996047907</v>
      </c>
    </row>
    <row r="631" spans="1:16">
      <c r="A631" s="1">
        <f t="shared" si="103"/>
        <v>47940.8125</v>
      </c>
      <c r="B631">
        <f t="shared" si="104"/>
        <v>51.250000000000362</v>
      </c>
      <c r="C631" t="str">
        <f>IFERROR(AVERAGEIFS('Hard Drives'!$I$5:$I$500,'Hard Drives'!$A$5:$A$500,"&gt;="&amp;Predictions!A630,'Hard Drives'!$A$5:$A$500,"&lt;"&amp;Predictions!A631), "")</f>
        <v/>
      </c>
      <c r="D631" t="str">
        <f t="shared" si="105"/>
        <v/>
      </c>
      <c r="E631" t="str">
        <f>IFERROR(AVERAGEIFS(SSDs!$H$5:$H$150,SSDs!$A$5:$A$150,"&gt;="&amp;Predictions!A630, SSDs!$A$5:$A$150,"&lt;"&amp;Predictions!A631), "")</f>
        <v/>
      </c>
      <c r="F631" t="str">
        <f t="shared" si="117"/>
        <v/>
      </c>
      <c r="G631" t="str">
        <f>IFERROR(AVERAGEIFS(XPoint!$H$5:$H$100,XPoint!$A$5:$A$100,"&gt;="&amp;Predictions!A630, XPoint!$A$5:$A$100,"&lt;"&amp;Predictions!A631), "")</f>
        <v/>
      </c>
      <c r="H631" t="str">
        <f t="shared" si="118"/>
        <v/>
      </c>
      <c r="J631" s="8">
        <f t="shared" si="112"/>
        <v>11.042570403189073</v>
      </c>
      <c r="K631" t="str">
        <f t="shared" si="113"/>
        <v/>
      </c>
      <c r="M631" s="8">
        <f t="shared" si="114"/>
        <v>10.526934116671736</v>
      </c>
      <c r="N631" t="str">
        <f t="shared" si="115"/>
        <v/>
      </c>
      <c r="P631" s="8">
        <f t="shared" si="116"/>
        <v>9.0790082996047907</v>
      </c>
    </row>
    <row r="632" spans="1:16">
      <c r="A632" s="1">
        <f t="shared" si="103"/>
        <v>47971.25</v>
      </c>
      <c r="B632">
        <f t="shared" si="104"/>
        <v>51.333333333333698</v>
      </c>
      <c r="C632" t="str">
        <f>IFERROR(AVERAGEIFS('Hard Drives'!$I$5:$I$500,'Hard Drives'!$A$5:$A$500,"&gt;="&amp;Predictions!A631,'Hard Drives'!$A$5:$A$500,"&lt;"&amp;Predictions!A632), "")</f>
        <v/>
      </c>
      <c r="D632" t="str">
        <f t="shared" si="105"/>
        <v/>
      </c>
      <c r="E632" t="str">
        <f>IFERROR(AVERAGEIFS(SSDs!$H$5:$H$150,SSDs!$A$5:$A$150,"&gt;="&amp;Predictions!A631, SSDs!$A$5:$A$150,"&lt;"&amp;Predictions!A632), "")</f>
        <v/>
      </c>
      <c r="F632" t="str">
        <f t="shared" si="117"/>
        <v/>
      </c>
      <c r="G632" t="str">
        <f>IFERROR(AVERAGEIFS(XPoint!$H$5:$H$100,XPoint!$A$5:$A$100,"&gt;="&amp;Predictions!A631, XPoint!$A$5:$A$100,"&lt;"&amp;Predictions!A632), "")</f>
        <v/>
      </c>
      <c r="H632" t="str">
        <f t="shared" si="118"/>
        <v/>
      </c>
      <c r="J632" s="8">
        <f t="shared" si="112"/>
        <v>11.043386433514884</v>
      </c>
      <c r="K632" t="str">
        <f t="shared" si="113"/>
        <v/>
      </c>
      <c r="M632" s="8">
        <f t="shared" si="114"/>
        <v>10.528998025216655</v>
      </c>
      <c r="N632" t="str">
        <f t="shared" si="115"/>
        <v/>
      </c>
      <c r="P632" s="8">
        <f t="shared" si="116"/>
        <v>9.0790082996047907</v>
      </c>
    </row>
    <row r="633" spans="1:16">
      <c r="A633" s="1">
        <f t="shared" si="103"/>
        <v>48001.6875</v>
      </c>
      <c r="B633">
        <f t="shared" si="104"/>
        <v>51.416666666667034</v>
      </c>
      <c r="C633" t="str">
        <f>IFERROR(AVERAGEIFS('Hard Drives'!$I$5:$I$500,'Hard Drives'!$A$5:$A$500,"&gt;="&amp;Predictions!A632,'Hard Drives'!$A$5:$A$500,"&lt;"&amp;Predictions!A633), "")</f>
        <v/>
      </c>
      <c r="D633" t="str">
        <f t="shared" si="105"/>
        <v/>
      </c>
      <c r="E633" t="str">
        <f>IFERROR(AVERAGEIFS(SSDs!$H$5:$H$150,SSDs!$A$5:$A$150,"&gt;="&amp;Predictions!A632, SSDs!$A$5:$A$150,"&lt;"&amp;Predictions!A633), "")</f>
        <v/>
      </c>
      <c r="F633" t="str">
        <f t="shared" si="117"/>
        <v/>
      </c>
      <c r="G633" t="str">
        <f>IFERROR(AVERAGEIFS(XPoint!$H$5:$H$100,XPoint!$A$5:$A$100,"&gt;="&amp;Predictions!A632, XPoint!$A$5:$A$100,"&lt;"&amp;Predictions!A633), "")</f>
        <v/>
      </c>
      <c r="H633" t="str">
        <f t="shared" si="118"/>
        <v/>
      </c>
      <c r="J633" s="8">
        <f t="shared" si="112"/>
        <v>11.044193430804629</v>
      </c>
      <c r="K633" t="str">
        <f t="shared" si="113"/>
        <v/>
      </c>
      <c r="M633" s="8">
        <f t="shared" si="114"/>
        <v>10.531041697860729</v>
      </c>
      <c r="N633" t="str">
        <f t="shared" si="115"/>
        <v/>
      </c>
      <c r="P633" s="8">
        <f t="shared" si="116"/>
        <v>9.0790082996047907</v>
      </c>
    </row>
    <row r="634" spans="1:16">
      <c r="A634" s="1">
        <f t="shared" si="103"/>
        <v>48032.125</v>
      </c>
      <c r="B634">
        <f t="shared" si="104"/>
        <v>51.500000000000369</v>
      </c>
      <c r="C634" t="str">
        <f>IFERROR(AVERAGEIFS('Hard Drives'!$I$5:$I$500,'Hard Drives'!$A$5:$A$500,"&gt;="&amp;Predictions!A633,'Hard Drives'!$A$5:$A$500,"&lt;"&amp;Predictions!A634), "")</f>
        <v/>
      </c>
      <c r="D634" t="str">
        <f t="shared" si="105"/>
        <v/>
      </c>
      <c r="E634" t="str">
        <f>IFERROR(AVERAGEIFS(SSDs!$H$5:$H$150,SSDs!$A$5:$A$150,"&gt;="&amp;Predictions!A633, SSDs!$A$5:$A$150,"&lt;"&amp;Predictions!A634), "")</f>
        <v/>
      </c>
      <c r="F634" t="str">
        <f t="shared" si="117"/>
        <v/>
      </c>
      <c r="G634" t="str">
        <f>IFERROR(AVERAGEIFS(XPoint!$H$5:$H$100,XPoint!$A$5:$A$100,"&gt;="&amp;Predictions!A633, XPoint!$A$5:$A$100,"&lt;"&amp;Predictions!A634), "")</f>
        <v/>
      </c>
      <c r="H634" t="str">
        <f t="shared" si="118"/>
        <v/>
      </c>
      <c r="J634" s="8">
        <f t="shared" si="112"/>
        <v>11.044991493803805</v>
      </c>
      <c r="K634" t="str">
        <f t="shared" si="113"/>
        <v/>
      </c>
      <c r="M634" s="8">
        <f t="shared" si="114"/>
        <v>10.533065325275668</v>
      </c>
      <c r="N634" t="str">
        <f t="shared" si="115"/>
        <v/>
      </c>
      <c r="P634" s="8">
        <f t="shared" si="116"/>
        <v>9.0790082996047907</v>
      </c>
    </row>
    <row r="635" spans="1:16">
      <c r="A635" s="1">
        <f t="shared" ref="A635:A698" si="119">A634+365.25/12</f>
        <v>48062.5625</v>
      </c>
      <c r="B635">
        <f t="shared" ref="B635:B698" si="120">B634+1/12</f>
        <v>51.583333333333705</v>
      </c>
      <c r="C635" t="str">
        <f>IFERROR(AVERAGEIFS('Hard Drives'!$I$5:$I$500,'Hard Drives'!$A$5:$A$500,"&gt;="&amp;Predictions!A634,'Hard Drives'!$A$5:$A$500,"&lt;"&amp;Predictions!A635), "")</f>
        <v/>
      </c>
      <c r="D635" t="str">
        <f t="shared" si="105"/>
        <v/>
      </c>
      <c r="E635" t="str">
        <f>IFERROR(AVERAGEIFS(SSDs!$H$5:$H$150,SSDs!$A$5:$A$150,"&gt;="&amp;Predictions!A634, SSDs!$A$5:$A$150,"&lt;"&amp;Predictions!A635), "")</f>
        <v/>
      </c>
      <c r="F635" t="str">
        <f t="shared" si="117"/>
        <v/>
      </c>
      <c r="G635" t="str">
        <f>IFERROR(AVERAGEIFS(XPoint!$H$5:$H$100,XPoint!$A$5:$A$100,"&gt;="&amp;Predictions!A634, XPoint!$A$5:$A$100,"&lt;"&amp;Predictions!A635), "")</f>
        <v/>
      </c>
      <c r="H635" t="str">
        <f t="shared" si="118"/>
        <v/>
      </c>
      <c r="J635" s="8">
        <f t="shared" si="112"/>
        <v>11.04578072020616</v>
      </c>
      <c r="K635" t="str">
        <f t="shared" si="113"/>
        <v/>
      </c>
      <c r="M635" s="8">
        <f t="shared" si="114"/>
        <v>10.535069096491387</v>
      </c>
      <c r="N635" t="str">
        <f t="shared" si="115"/>
        <v/>
      </c>
      <c r="P635" s="8">
        <f t="shared" si="116"/>
        <v>9.0790082996047907</v>
      </c>
    </row>
    <row r="636" spans="1:16">
      <c r="A636" s="1">
        <f t="shared" si="119"/>
        <v>48093</v>
      </c>
      <c r="B636">
        <f t="shared" si="120"/>
        <v>51.666666666667041</v>
      </c>
      <c r="C636" t="str">
        <f>IFERROR(AVERAGEIFS('Hard Drives'!$I$5:$I$500,'Hard Drives'!$A$5:$A$500,"&gt;="&amp;Predictions!A635,'Hard Drives'!$A$5:$A$500,"&lt;"&amp;Predictions!A636), "")</f>
        <v/>
      </c>
      <c r="D636" t="str">
        <f t="shared" si="105"/>
        <v/>
      </c>
      <c r="E636" t="str">
        <f>IFERROR(AVERAGEIFS(SSDs!$H$5:$H$150,SSDs!$A$5:$A$150,"&gt;="&amp;Predictions!A635, SSDs!$A$5:$A$150,"&lt;"&amp;Predictions!A636), "")</f>
        <v/>
      </c>
      <c r="F636" t="str">
        <f t="shared" si="117"/>
        <v/>
      </c>
      <c r="G636" t="str">
        <f>IFERROR(AVERAGEIFS(XPoint!$H$5:$H$100,XPoint!$A$5:$A$100,"&gt;="&amp;Predictions!A635, XPoint!$A$5:$A$100,"&lt;"&amp;Predictions!A636), "")</f>
        <v/>
      </c>
      <c r="H636" t="str">
        <f t="shared" si="118"/>
        <v/>
      </c>
      <c r="J636" s="8">
        <f t="shared" si="112"/>
        <v>11.04656120666424</v>
      </c>
      <c r="K636" t="str">
        <f t="shared" si="113"/>
        <v/>
      </c>
      <c r="M636" s="8">
        <f t="shared" si="114"/>
        <v>10.537053198907007</v>
      </c>
      <c r="N636" t="str">
        <f t="shared" si="115"/>
        <v/>
      </c>
      <c r="P636" s="8">
        <f t="shared" si="116"/>
        <v>9.0790082996047907</v>
      </c>
    </row>
    <row r="637" spans="1:16">
      <c r="A637" s="1">
        <f t="shared" si="119"/>
        <v>48123.4375</v>
      </c>
      <c r="B637">
        <f t="shared" si="120"/>
        <v>51.750000000000377</v>
      </c>
      <c r="C637" t="str">
        <f>IFERROR(AVERAGEIFS('Hard Drives'!$I$5:$I$500,'Hard Drives'!$A$5:$A$500,"&gt;="&amp;Predictions!A636,'Hard Drives'!$A$5:$A$500,"&lt;"&amp;Predictions!A637), "")</f>
        <v/>
      </c>
      <c r="D637" t="str">
        <f t="shared" si="105"/>
        <v/>
      </c>
      <c r="E637" t="str">
        <f>IFERROR(AVERAGEIFS(SSDs!$H$5:$H$150,SSDs!$A$5:$A$150,"&gt;="&amp;Predictions!A636, SSDs!$A$5:$A$150,"&lt;"&amp;Predictions!A637), "")</f>
        <v/>
      </c>
      <c r="F637" t="str">
        <f t="shared" si="117"/>
        <v/>
      </c>
      <c r="G637" t="str">
        <f>IFERROR(AVERAGEIFS(XPoint!$H$5:$H$100,XPoint!$A$5:$A$100,"&gt;="&amp;Predictions!A636, XPoint!$A$5:$A$100,"&lt;"&amp;Predictions!A637), "")</f>
        <v/>
      </c>
      <c r="H637" t="str">
        <f t="shared" si="118"/>
        <v/>
      </c>
      <c r="J637" s="8">
        <f t="shared" si="112"/>
        <v>11.047333048799905</v>
      </c>
      <c r="K637" t="str">
        <f t="shared" si="113"/>
        <v/>
      </c>
      <c r="M637" s="8">
        <f t="shared" si="114"/>
        <v>10.539017818301843</v>
      </c>
      <c r="N637" t="str">
        <f t="shared" si="115"/>
        <v/>
      </c>
      <c r="P637" s="8">
        <f t="shared" si="116"/>
        <v>9.0790082996047907</v>
      </c>
    </row>
    <row r="638" spans="1:16">
      <c r="A638" s="1">
        <f t="shared" si="119"/>
        <v>48153.875</v>
      </c>
      <c r="B638">
        <f t="shared" si="120"/>
        <v>51.833333333333712</v>
      </c>
      <c r="C638" t="str">
        <f>IFERROR(AVERAGEIFS('Hard Drives'!$I$5:$I$500,'Hard Drives'!$A$5:$A$500,"&gt;="&amp;Predictions!A637,'Hard Drives'!$A$5:$A$500,"&lt;"&amp;Predictions!A638), "")</f>
        <v/>
      </c>
      <c r="D638" t="str">
        <f t="shared" si="105"/>
        <v/>
      </c>
      <c r="E638" t="str">
        <f>IFERROR(AVERAGEIFS(SSDs!$H$5:$H$150,SSDs!$A$5:$A$150,"&gt;="&amp;Predictions!A637, SSDs!$A$5:$A$150,"&lt;"&amp;Predictions!A638), "")</f>
        <v/>
      </c>
      <c r="F638" t="str">
        <f t="shared" si="117"/>
        <v/>
      </c>
      <c r="G638" t="str">
        <f>IFERROR(AVERAGEIFS(XPoint!$H$5:$H$100,XPoint!$A$5:$A$100,"&gt;="&amp;Predictions!A637, XPoint!$A$5:$A$100,"&lt;"&amp;Predictions!A638), "")</f>
        <v/>
      </c>
      <c r="H638" t="str">
        <f t="shared" si="118"/>
        <v/>
      </c>
      <c r="J638" s="8">
        <f t="shared" si="112"/>
        <v>11.048096341214716</v>
      </c>
      <c r="K638" t="str">
        <f t="shared" si="113"/>
        <v/>
      </c>
      <c r="M638" s="8">
        <f t="shared" si="114"/>
        <v>10.540963138846365</v>
      </c>
      <c r="N638" t="str">
        <f t="shared" si="115"/>
        <v/>
      </c>
      <c r="P638" s="8">
        <f t="shared" si="116"/>
        <v>9.0790082996047907</v>
      </c>
    </row>
    <row r="639" spans="1:16">
      <c r="A639" s="1">
        <f t="shared" si="119"/>
        <v>48184.3125</v>
      </c>
      <c r="B639">
        <f t="shared" si="120"/>
        <v>51.916666666667048</v>
      </c>
      <c r="C639" t="str">
        <f>IFERROR(AVERAGEIFS('Hard Drives'!$I$5:$I$500,'Hard Drives'!$A$5:$A$500,"&gt;="&amp;Predictions!A638,'Hard Drives'!$A$5:$A$500,"&lt;"&amp;Predictions!A639), "")</f>
        <v/>
      </c>
      <c r="D639" t="str">
        <f t="shared" si="105"/>
        <v/>
      </c>
      <c r="E639" t="str">
        <f>IFERROR(AVERAGEIFS(SSDs!$H$5:$H$150,SSDs!$A$5:$A$150,"&gt;="&amp;Predictions!A638, SSDs!$A$5:$A$150,"&lt;"&amp;Predictions!A639), "")</f>
        <v/>
      </c>
      <c r="F639" t="str">
        <f t="shared" si="117"/>
        <v/>
      </c>
      <c r="G639" t="str">
        <f>IFERROR(AVERAGEIFS(XPoint!$H$5:$H$100,XPoint!$A$5:$A$100,"&gt;="&amp;Predictions!A638, XPoint!$A$5:$A$100,"&lt;"&amp;Predictions!A639), "")</f>
        <v/>
      </c>
      <c r="H639" t="str">
        <f t="shared" si="118"/>
        <v/>
      </c>
      <c r="J639" s="8">
        <f t="shared" si="112"/>
        <v>11.048851177500266</v>
      </c>
      <c r="K639" t="str">
        <f t="shared" si="113"/>
        <v/>
      </c>
      <c r="M639" s="8">
        <f t="shared" si="114"/>
        <v>10.542889343113163</v>
      </c>
      <c r="N639" t="str">
        <f t="shared" si="115"/>
        <v/>
      </c>
      <c r="P639" s="8">
        <f t="shared" si="116"/>
        <v>9.0790082996047907</v>
      </c>
    </row>
    <row r="640" spans="1:16">
      <c r="A640" s="1">
        <f t="shared" si="119"/>
        <v>48214.75</v>
      </c>
      <c r="B640">
        <f t="shared" si="120"/>
        <v>52.000000000000384</v>
      </c>
      <c r="C640" t="str">
        <f>IFERROR(AVERAGEIFS('Hard Drives'!$I$5:$I$500,'Hard Drives'!$A$5:$A$500,"&gt;="&amp;Predictions!A639,'Hard Drives'!$A$5:$A$500,"&lt;"&amp;Predictions!A640), "")</f>
        <v/>
      </c>
      <c r="D640" t="str">
        <f t="shared" si="105"/>
        <v/>
      </c>
      <c r="E640" t="str">
        <f>IFERROR(AVERAGEIFS(SSDs!$H$5:$H$150,SSDs!$A$5:$A$150,"&gt;="&amp;Predictions!A639, SSDs!$A$5:$A$150,"&lt;"&amp;Predictions!A640), "")</f>
        <v/>
      </c>
      <c r="F640" t="str">
        <f t="shared" si="117"/>
        <v/>
      </c>
      <c r="G640" t="str">
        <f>IFERROR(AVERAGEIFS(XPoint!$H$5:$H$100,XPoint!$A$5:$A$100,"&gt;="&amp;Predictions!A639, XPoint!$A$5:$A$100,"&lt;"&amp;Predictions!A640), "")</f>
        <v/>
      </c>
      <c r="H640" t="str">
        <f t="shared" si="118"/>
        <v/>
      </c>
      <c r="J640" s="8">
        <f t="shared" si="112"/>
        <v>11.049597650248367</v>
      </c>
      <c r="K640" t="str">
        <f t="shared" si="113"/>
        <v/>
      </c>
      <c r="M640" s="8">
        <f t="shared" si="114"/>
        <v>10.544796612087925</v>
      </c>
      <c r="N640" t="str">
        <f t="shared" si="115"/>
        <v/>
      </c>
      <c r="P640" s="8">
        <f t="shared" si="116"/>
        <v>9.0790082996047907</v>
      </c>
    </row>
    <row r="641" spans="1:16">
      <c r="A641" s="1">
        <f t="shared" si="119"/>
        <v>48245.1875</v>
      </c>
      <c r="B641">
        <f t="shared" si="120"/>
        <v>52.083333333333719</v>
      </c>
      <c r="C641" t="str">
        <f>IFERROR(AVERAGEIFS('Hard Drives'!$I$5:$I$500,'Hard Drives'!$A$5:$A$500,"&gt;="&amp;Predictions!A640,'Hard Drives'!$A$5:$A$500,"&lt;"&amp;Predictions!A641), "")</f>
        <v/>
      </c>
      <c r="D641" t="str">
        <f t="shared" si="105"/>
        <v/>
      </c>
      <c r="E641" t="str">
        <f>IFERROR(AVERAGEIFS(SSDs!$H$5:$H$150,SSDs!$A$5:$A$150,"&gt;="&amp;Predictions!A640, SSDs!$A$5:$A$150,"&lt;"&amp;Predictions!A641), "")</f>
        <v/>
      </c>
      <c r="F641" t="str">
        <f t="shared" si="117"/>
        <v/>
      </c>
      <c r="G641" t="str">
        <f>IFERROR(AVERAGEIFS(XPoint!$H$5:$H$100,XPoint!$A$5:$A$100,"&gt;="&amp;Predictions!A640, XPoint!$A$5:$A$100,"&lt;"&amp;Predictions!A641), "")</f>
        <v/>
      </c>
      <c r="H641" t="str">
        <f t="shared" si="118"/>
        <v/>
      </c>
      <c r="J641" s="8">
        <f t="shared" si="112"/>
        <v>11.050335851061194</v>
      </c>
      <c r="K641" t="str">
        <f t="shared" si="113"/>
        <v/>
      </c>
      <c r="M641" s="8">
        <f t="shared" si="114"/>
        <v>10.546685125180346</v>
      </c>
      <c r="N641" t="str">
        <f t="shared" si="115"/>
        <v/>
      </c>
      <c r="P641" s="8">
        <f t="shared" si="116"/>
        <v>9.0790082996047907</v>
      </c>
    </row>
    <row r="642" spans="1:16">
      <c r="A642" s="1">
        <f t="shared" si="119"/>
        <v>48275.625</v>
      </c>
      <c r="B642">
        <f t="shared" si="120"/>
        <v>52.166666666667055</v>
      </c>
      <c r="C642" t="str">
        <f>IFERROR(AVERAGEIFS('Hard Drives'!$I$5:$I$500,'Hard Drives'!$A$5:$A$500,"&gt;="&amp;Predictions!A641,'Hard Drives'!$A$5:$A$500,"&lt;"&amp;Predictions!A642), "")</f>
        <v/>
      </c>
      <c r="D642" t="str">
        <f t="shared" si="105"/>
        <v/>
      </c>
      <c r="E642" t="str">
        <f>IFERROR(AVERAGEIFS(SSDs!$H$5:$H$150,SSDs!$A$5:$A$150,"&gt;="&amp;Predictions!A641, SSDs!$A$5:$A$150,"&lt;"&amp;Predictions!A642), "")</f>
        <v/>
      </c>
      <c r="F642" t="str">
        <f t="shared" si="117"/>
        <v/>
      </c>
      <c r="G642" t="str">
        <f>IFERROR(AVERAGEIFS(XPoint!$H$5:$H$100,XPoint!$A$5:$A$100,"&gt;="&amp;Predictions!A641, XPoint!$A$5:$A$100,"&lt;"&amp;Predictions!A642), "")</f>
        <v/>
      </c>
      <c r="H642" t="str">
        <f t="shared" si="118"/>
        <v/>
      </c>
      <c r="J642" s="8">
        <f t="shared" si="112"/>
        <v>11.051065870561326</v>
      </c>
      <c r="K642" t="str">
        <f t="shared" si="113"/>
        <v/>
      </c>
      <c r="M642" s="8">
        <f t="shared" si="114"/>
        <v>10.548555060235099</v>
      </c>
      <c r="N642" t="str">
        <f t="shared" si="115"/>
        <v/>
      </c>
      <c r="P642" s="8">
        <f t="shared" si="116"/>
        <v>9.0790082996047907</v>
      </c>
    </row>
    <row r="643" spans="1:16">
      <c r="A643" s="1">
        <f t="shared" si="119"/>
        <v>48306.0625</v>
      </c>
      <c r="B643">
        <f t="shared" si="120"/>
        <v>52.250000000000391</v>
      </c>
      <c r="C643" t="str">
        <f>IFERROR(AVERAGEIFS('Hard Drives'!$I$5:$I$500,'Hard Drives'!$A$5:$A$500,"&gt;="&amp;Predictions!A642,'Hard Drives'!$A$5:$A$500,"&lt;"&amp;Predictions!A643), "")</f>
        <v/>
      </c>
      <c r="D643" t="str">
        <f t="shared" si="105"/>
        <v/>
      </c>
      <c r="E643" t="str">
        <f>IFERROR(AVERAGEIFS(SSDs!$H$5:$H$150,SSDs!$A$5:$A$150,"&gt;="&amp;Predictions!A642, SSDs!$A$5:$A$150,"&lt;"&amp;Predictions!A643), "")</f>
        <v/>
      </c>
      <c r="F643" t="str">
        <f t="shared" si="117"/>
        <v/>
      </c>
      <c r="G643" t="str">
        <f>IFERROR(AVERAGEIFS(XPoint!$H$5:$H$100,XPoint!$A$5:$A$100,"&gt;="&amp;Predictions!A642, XPoint!$A$5:$A$100,"&lt;"&amp;Predictions!A643), "")</f>
        <v/>
      </c>
      <c r="H643" t="str">
        <f t="shared" si="118"/>
        <v/>
      </c>
      <c r="J643" s="8">
        <f t="shared" si="112"/>
        <v>11.051787798401678</v>
      </c>
      <c r="K643" t="str">
        <f t="shared" si="113"/>
        <v/>
      </c>
      <c r="M643" s="8">
        <f t="shared" si="114"/>
        <v>10.550406593542696</v>
      </c>
      <c r="N643" t="str">
        <f t="shared" si="115"/>
        <v/>
      </c>
      <c r="P643" s="8">
        <f t="shared" si="116"/>
        <v>9.0790082996047907</v>
      </c>
    </row>
    <row r="644" spans="1:16">
      <c r="A644" s="1">
        <f t="shared" si="119"/>
        <v>48336.5</v>
      </c>
      <c r="B644">
        <f t="shared" si="120"/>
        <v>52.333333333333727</v>
      </c>
      <c r="C644" t="str">
        <f>IFERROR(AVERAGEIFS('Hard Drives'!$I$5:$I$500,'Hard Drives'!$A$5:$A$500,"&gt;="&amp;Predictions!A643,'Hard Drives'!$A$5:$A$500,"&lt;"&amp;Predictions!A644), "")</f>
        <v/>
      </c>
      <c r="D644" t="str">
        <f t="shared" si="105"/>
        <v/>
      </c>
      <c r="E644" t="str">
        <f>IFERROR(AVERAGEIFS(SSDs!$H$5:$H$150,SSDs!$A$5:$A$150,"&gt;="&amp;Predictions!A643, SSDs!$A$5:$A$150,"&lt;"&amp;Predictions!A644), "")</f>
        <v/>
      </c>
      <c r="F644" t="str">
        <f t="shared" si="117"/>
        <v/>
      </c>
      <c r="G644" t="str">
        <f>IFERROR(AVERAGEIFS(XPoint!$H$5:$H$100,XPoint!$A$5:$A$100,"&gt;="&amp;Predictions!A643, XPoint!$A$5:$A$100,"&lt;"&amp;Predictions!A644), "")</f>
        <v/>
      </c>
      <c r="H644" t="str">
        <f t="shared" si="118"/>
        <v/>
      </c>
      <c r="J644" s="8">
        <f t="shared" si="112"/>
        <v>11.052501723275373</v>
      </c>
      <c r="K644" t="str">
        <f t="shared" si="113"/>
        <v/>
      </c>
      <c r="M644" s="8">
        <f t="shared" si="114"/>
        <v>10.55223989985042</v>
      </c>
      <c r="N644" t="str">
        <f t="shared" si="115"/>
        <v/>
      </c>
      <c r="P644" s="8">
        <f t="shared" si="116"/>
        <v>9.0790082996047907</v>
      </c>
    </row>
    <row r="645" spans="1:16">
      <c r="A645" s="1">
        <f t="shared" si="119"/>
        <v>48366.9375</v>
      </c>
      <c r="B645">
        <f t="shared" si="120"/>
        <v>52.416666666667062</v>
      </c>
      <c r="C645" t="str">
        <f>IFERROR(AVERAGEIFS('Hard Drives'!$I$5:$I$500,'Hard Drives'!$A$5:$A$500,"&gt;="&amp;Predictions!A644,'Hard Drives'!$A$5:$A$500,"&lt;"&amp;Predictions!A645), "")</f>
        <v/>
      </c>
      <c r="D645" t="str">
        <f t="shared" si="105"/>
        <v/>
      </c>
      <c r="E645" t="str">
        <f>IFERROR(AVERAGEIFS(SSDs!$H$5:$H$150,SSDs!$A$5:$A$150,"&gt;="&amp;Predictions!A644, SSDs!$A$5:$A$150,"&lt;"&amp;Predictions!A645), "")</f>
        <v/>
      </c>
      <c r="F645" t="str">
        <f t="shared" si="117"/>
        <v/>
      </c>
      <c r="G645" t="str">
        <f>IFERROR(AVERAGEIFS(XPoint!$H$5:$H$100,XPoint!$A$5:$A$100,"&gt;="&amp;Predictions!A644, XPoint!$A$5:$A$100,"&lt;"&amp;Predictions!A645), "")</f>
        <v/>
      </c>
      <c r="H645" t="str">
        <f t="shared" si="118"/>
        <v/>
      </c>
      <c r="J645" s="8">
        <f t="shared" si="112"/>
        <v>11.053207732925511</v>
      </c>
      <c r="K645" t="str">
        <f t="shared" si="113"/>
        <v/>
      </c>
      <c r="M645" s="8">
        <f t="shared" si="114"/>
        <v>10.554055152373177</v>
      </c>
      <c r="N645" t="str">
        <f t="shared" si="115"/>
        <v/>
      </c>
      <c r="P645" s="8">
        <f t="shared" si="116"/>
        <v>9.0790082996047907</v>
      </c>
    </row>
    <row r="646" spans="1:16">
      <c r="A646" s="1">
        <f t="shared" si="119"/>
        <v>48397.375</v>
      </c>
      <c r="B646">
        <f t="shared" si="120"/>
        <v>52.500000000000398</v>
      </c>
      <c r="C646" t="str">
        <f>IFERROR(AVERAGEIFS('Hard Drives'!$I$5:$I$500,'Hard Drives'!$A$5:$A$500,"&gt;="&amp;Predictions!A645,'Hard Drives'!$A$5:$A$500,"&lt;"&amp;Predictions!A646), "")</f>
        <v/>
      </c>
      <c r="D646" t="str">
        <f t="shared" si="105"/>
        <v/>
      </c>
      <c r="E646" t="str">
        <f>IFERROR(AVERAGEIFS(SSDs!$H$5:$H$150,SSDs!$A$5:$A$150,"&gt;="&amp;Predictions!A645, SSDs!$A$5:$A$150,"&lt;"&amp;Predictions!A646), "")</f>
        <v/>
      </c>
      <c r="F646" t="str">
        <f t="shared" si="117"/>
        <v/>
      </c>
      <c r="G646" t="str">
        <f>IFERROR(AVERAGEIFS(XPoint!$H$5:$H$100,XPoint!$A$5:$A$100,"&gt;="&amp;Predictions!A645, XPoint!$A$5:$A$100,"&lt;"&amp;Predictions!A646), "")</f>
        <v/>
      </c>
      <c r="H646" t="str">
        <f t="shared" si="118"/>
        <v/>
      </c>
      <c r="J646" s="8">
        <f t="shared" si="112"/>
        <v>11.053905914154834</v>
      </c>
      <c r="K646" t="str">
        <f t="shared" si="113"/>
        <v/>
      </c>
      <c r="M646" s="8">
        <f t="shared" si="114"/>
        <v>10.555852522804383</v>
      </c>
      <c r="N646" t="str">
        <f t="shared" si="115"/>
        <v/>
      </c>
      <c r="P646" s="8">
        <f t="shared" si="116"/>
        <v>9.0790082996047907</v>
      </c>
    </row>
    <row r="647" spans="1:16">
      <c r="A647" s="1">
        <f t="shared" si="119"/>
        <v>48427.8125</v>
      </c>
      <c r="B647">
        <f t="shared" si="120"/>
        <v>52.583333333333734</v>
      </c>
      <c r="C647" t="str">
        <f>IFERROR(AVERAGEIFS('Hard Drives'!$I$5:$I$500,'Hard Drives'!$A$5:$A$500,"&gt;="&amp;Predictions!A646,'Hard Drives'!$A$5:$A$500,"&lt;"&amp;Predictions!A647), "")</f>
        <v/>
      </c>
      <c r="D647" t="str">
        <f t="shared" si="105"/>
        <v/>
      </c>
      <c r="E647" t="str">
        <f>IFERROR(AVERAGEIFS(SSDs!$H$5:$H$150,SSDs!$A$5:$A$150,"&gt;="&amp;Predictions!A646, SSDs!$A$5:$A$150,"&lt;"&amp;Predictions!A647), "")</f>
        <v/>
      </c>
      <c r="F647" t="str">
        <f t="shared" si="117"/>
        <v/>
      </c>
      <c r="G647" t="str">
        <f>IFERROR(AVERAGEIFS(XPoint!$H$5:$H$100,XPoint!$A$5:$A$100,"&gt;="&amp;Predictions!A646, XPoint!$A$5:$A$100,"&lt;"&amp;Predictions!A647), "")</f>
        <v/>
      </c>
      <c r="H647" t="str">
        <f t="shared" si="118"/>
        <v/>
      </c>
      <c r="J647" s="8">
        <f t="shared" si="112"/>
        <v>11.054596352835354</v>
      </c>
      <c r="K647" t="str">
        <f t="shared" si="113"/>
        <v/>
      </c>
      <c r="M647" s="8">
        <f t="shared" si="114"/>
        <v>10.557632181326756</v>
      </c>
      <c r="N647" t="str">
        <f t="shared" si="115"/>
        <v/>
      </c>
      <c r="P647" s="8">
        <f t="shared" si="116"/>
        <v>9.0790082996047907</v>
      </c>
    </row>
    <row r="648" spans="1:16">
      <c r="A648" s="1">
        <f t="shared" si="119"/>
        <v>48458.25</v>
      </c>
      <c r="B648">
        <f t="shared" si="120"/>
        <v>52.666666666667069</v>
      </c>
      <c r="C648" t="str">
        <f>IFERROR(AVERAGEIFS('Hard Drives'!$I$5:$I$500,'Hard Drives'!$A$5:$A$500,"&gt;="&amp;Predictions!A647,'Hard Drives'!$A$5:$A$500,"&lt;"&amp;Predictions!A648), "")</f>
        <v/>
      </c>
      <c r="D648" t="str">
        <f t="shared" si="105"/>
        <v/>
      </c>
      <c r="E648" t="str">
        <f>IFERROR(AVERAGEIFS(SSDs!$H$5:$H$150,SSDs!$A$5:$A$150,"&gt;="&amp;Predictions!A647, SSDs!$A$5:$A$150,"&lt;"&amp;Predictions!A648), "")</f>
        <v/>
      </c>
      <c r="F648" t="str">
        <f t="shared" si="117"/>
        <v/>
      </c>
      <c r="G648" t="str">
        <f>IFERROR(AVERAGEIFS(XPoint!$H$5:$H$100,XPoint!$A$5:$A$100,"&gt;="&amp;Predictions!A647, XPoint!$A$5:$A$100,"&lt;"&amp;Predictions!A648), "")</f>
        <v/>
      </c>
      <c r="H648" t="str">
        <f t="shared" si="118"/>
        <v/>
      </c>
      <c r="J648" s="8">
        <f t="shared" si="112"/>
        <v>11.055279133917809</v>
      </c>
      <c r="K648" t="str">
        <f t="shared" si="113"/>
        <v/>
      </c>
      <c r="M648" s="8">
        <f t="shared" si="114"/>
        <v>10.559394296623164</v>
      </c>
      <c r="N648" t="str">
        <f t="shared" si="115"/>
        <v/>
      </c>
      <c r="P648" s="8">
        <f t="shared" si="116"/>
        <v>9.0790082996047907</v>
      </c>
    </row>
    <row r="649" spans="1:16">
      <c r="A649" s="1">
        <f t="shared" si="119"/>
        <v>48488.6875</v>
      </c>
      <c r="B649">
        <f t="shared" si="120"/>
        <v>52.750000000000405</v>
      </c>
      <c r="C649" t="str">
        <f>IFERROR(AVERAGEIFS('Hard Drives'!$I$5:$I$500,'Hard Drives'!$A$5:$A$500,"&gt;="&amp;Predictions!A648,'Hard Drives'!$A$5:$A$500,"&lt;"&amp;Predictions!A649), "")</f>
        <v/>
      </c>
      <c r="D649" t="str">
        <f t="shared" si="105"/>
        <v/>
      </c>
      <c r="E649" t="str">
        <f>IFERROR(AVERAGEIFS(SSDs!$H$5:$H$150,SSDs!$A$5:$A$150,"&gt;="&amp;Predictions!A648, SSDs!$A$5:$A$150,"&lt;"&amp;Predictions!A649), "")</f>
        <v/>
      </c>
      <c r="F649" t="str">
        <f t="shared" si="117"/>
        <v/>
      </c>
      <c r="G649" t="str">
        <f>IFERROR(AVERAGEIFS(XPoint!$H$5:$H$100,XPoint!$A$5:$A$100,"&gt;="&amp;Predictions!A648, XPoint!$A$5:$A$100,"&lt;"&amp;Predictions!A649), "")</f>
        <v/>
      </c>
      <c r="H649" t="str">
        <f t="shared" si="118"/>
        <v/>
      </c>
      <c r="J649" s="8">
        <f t="shared" si="112"/>
        <v>11.055954341441144</v>
      </c>
      <c r="K649" t="str">
        <f t="shared" si="113"/>
        <v/>
      </c>
      <c r="M649" s="8">
        <f t="shared" si="114"/>
        <v>10.561139035887379</v>
      </c>
      <c r="N649" t="str">
        <f t="shared" si="115"/>
        <v/>
      </c>
      <c r="P649" s="8">
        <f t="shared" si="116"/>
        <v>9.0790082996047907</v>
      </c>
    </row>
    <row r="650" spans="1:16">
      <c r="A650" s="1">
        <f t="shared" si="119"/>
        <v>48519.125</v>
      </c>
      <c r="B650">
        <f t="shared" si="120"/>
        <v>52.833333333333741</v>
      </c>
      <c r="C650" t="str">
        <f>IFERROR(AVERAGEIFS('Hard Drives'!$I$5:$I$500,'Hard Drives'!$A$5:$A$500,"&gt;="&amp;Predictions!A649,'Hard Drives'!$A$5:$A$500,"&lt;"&amp;Predictions!A650), "")</f>
        <v/>
      </c>
      <c r="D650" t="str">
        <f t="shared" si="105"/>
        <v/>
      </c>
      <c r="E650" t="str">
        <f>IFERROR(AVERAGEIFS(SSDs!$H$5:$H$150,SSDs!$A$5:$A$150,"&gt;="&amp;Predictions!A649, SSDs!$A$5:$A$150,"&lt;"&amp;Predictions!A650), "")</f>
        <v/>
      </c>
      <c r="F650" t="str">
        <f t="shared" si="117"/>
        <v/>
      </c>
      <c r="G650" t="str">
        <f>IFERROR(AVERAGEIFS(XPoint!$H$5:$H$100,XPoint!$A$5:$A$100,"&gt;="&amp;Predictions!A649, XPoint!$A$5:$A$100,"&lt;"&amp;Predictions!A650), "")</f>
        <v/>
      </c>
      <c r="H650" t="str">
        <f t="shared" si="118"/>
        <v/>
      </c>
      <c r="J650" s="8">
        <f t="shared" si="112"/>
        <v>11.056622058541807</v>
      </c>
      <c r="K650" t="str">
        <f t="shared" si="113"/>
        <v/>
      </c>
      <c r="M650" s="8">
        <f t="shared" si="114"/>
        <v>10.562866564834863</v>
      </c>
      <c r="N650" t="str">
        <f t="shared" si="115"/>
        <v/>
      </c>
      <c r="P650" s="8">
        <f t="shared" si="116"/>
        <v>9.0790082996047907</v>
      </c>
    </row>
    <row r="651" spans="1:16">
      <c r="A651" s="1">
        <f t="shared" si="119"/>
        <v>48549.5625</v>
      </c>
      <c r="B651">
        <f t="shared" si="120"/>
        <v>52.916666666667076</v>
      </c>
      <c r="C651" t="str">
        <f>IFERROR(AVERAGEIFS('Hard Drives'!$I$5:$I$500,'Hard Drives'!$A$5:$A$500,"&gt;="&amp;Predictions!A650,'Hard Drives'!$A$5:$A$500,"&lt;"&amp;Predictions!A651), "")</f>
        <v/>
      </c>
      <c r="D651" t="str">
        <f t="shared" si="105"/>
        <v/>
      </c>
      <c r="E651" t="str">
        <f>IFERROR(AVERAGEIFS(SSDs!$H$5:$H$150,SSDs!$A$5:$A$150,"&gt;="&amp;Predictions!A650, SSDs!$A$5:$A$150,"&lt;"&amp;Predictions!A651), "")</f>
        <v/>
      </c>
      <c r="F651" t="str">
        <f t="shared" si="117"/>
        <v/>
      </c>
      <c r="G651" t="str">
        <f>IFERROR(AVERAGEIFS(XPoint!$H$5:$H$100,XPoint!$A$5:$A$100,"&gt;="&amp;Predictions!A650, XPoint!$A$5:$A$100,"&lt;"&amp;Predictions!A651), "")</f>
        <v/>
      </c>
      <c r="H651" t="str">
        <f t="shared" si="118"/>
        <v/>
      </c>
      <c r="J651" s="8">
        <f t="shared" ref="J651:J714" si="121">$J$6+(($J$7-$J$6)/POWER(1+$J$8*EXP(-$J$9*(B651-$J$10)), 1/$J$11))</f>
        <v>11.057282367462991</v>
      </c>
      <c r="K651" t="str">
        <f t="shared" ref="K651:K714" si="122">IF(C651&lt;&gt;"", (C651-J651)^2, "")</f>
        <v/>
      </c>
      <c r="M651" s="8">
        <f t="shared" ref="M651:M714" si="123">$M$6+(($M$7-$M$6)/POWER(1+$M$8*EXP(-$M$9*(B651-$M$10)), 1/$M$11))</f>
        <v>10.564577047713488</v>
      </c>
    </row>
    <row r="652" spans="1:16">
      <c r="A652" s="1">
        <f t="shared" si="119"/>
        <v>48580</v>
      </c>
      <c r="B652">
        <f t="shared" si="120"/>
        <v>53.000000000000412</v>
      </c>
      <c r="C652" t="str">
        <f>IFERROR(AVERAGEIFS('Hard Drives'!$I$5:$I$500,'Hard Drives'!$A$5:$A$500,"&gt;="&amp;Predictions!A651,'Hard Drives'!$A$5:$A$500,"&lt;"&amp;Predictions!A652), "")</f>
        <v/>
      </c>
      <c r="D652" t="str">
        <f t="shared" si="105"/>
        <v/>
      </c>
      <c r="E652" t="str">
        <f>IFERROR(AVERAGEIFS(SSDs!$H$5:$H$150,SSDs!$A$5:$A$150,"&gt;="&amp;Predictions!A651, SSDs!$A$5:$A$150,"&lt;"&amp;Predictions!A652), "")</f>
        <v/>
      </c>
      <c r="F652" t="str">
        <f t="shared" si="117"/>
        <v/>
      </c>
      <c r="G652" t="str">
        <f>IFERROR(AVERAGEIFS(XPoint!$H$5:$H$100,XPoint!$A$5:$A$100,"&gt;="&amp;Predictions!A651, XPoint!$A$5:$A$100,"&lt;"&amp;Predictions!A652), "")</f>
        <v/>
      </c>
      <c r="H652" t="str">
        <f t="shared" si="118"/>
        <v/>
      </c>
      <c r="J652" s="8">
        <f t="shared" si="121"/>
        <v>11.057935349563838</v>
      </c>
      <c r="K652" t="str">
        <f t="shared" si="122"/>
        <v/>
      </c>
      <c r="M652" s="8">
        <f t="shared" si="123"/>
        <v>10.566270647314237</v>
      </c>
    </row>
    <row r="653" spans="1:16">
      <c r="A653" s="1">
        <f t="shared" si="119"/>
        <v>48610.4375</v>
      </c>
      <c r="B653">
        <f t="shared" si="120"/>
        <v>53.083333333333748</v>
      </c>
      <c r="C653" t="str">
        <f>IFERROR(AVERAGEIFS('Hard Drives'!$I$5:$I$500,'Hard Drives'!$A$5:$A$500,"&gt;="&amp;Predictions!A652,'Hard Drives'!$A$5:$A$500,"&lt;"&amp;Predictions!A653), "")</f>
        <v/>
      </c>
      <c r="D653" t="str">
        <f t="shared" si="105"/>
        <v/>
      </c>
      <c r="E653" t="str">
        <f>IFERROR(AVERAGEIFS(SSDs!$H$5:$H$150,SSDs!$A$5:$A$150,"&gt;="&amp;Predictions!A652, SSDs!$A$5:$A$150,"&lt;"&amp;Predictions!A653), "")</f>
        <v/>
      </c>
      <c r="F653" t="str">
        <f t="shared" si="117"/>
        <v/>
      </c>
      <c r="G653" t="str">
        <f>IFERROR(AVERAGEIFS(XPoint!$H$5:$H$100,XPoint!$A$5:$A$100,"&gt;="&amp;Predictions!A652, XPoint!$A$5:$A$100,"&lt;"&amp;Predictions!A653), "")</f>
        <v/>
      </c>
      <c r="H653" t="str">
        <f t="shared" si="118"/>
        <v/>
      </c>
      <c r="J653" s="8">
        <f t="shared" si="121"/>
        <v>11.058581085328488</v>
      </c>
      <c r="K653" t="str">
        <f t="shared" si="122"/>
        <v/>
      </c>
      <c r="M653" s="8">
        <f t="shared" si="123"/>
        <v>10.567947524981896</v>
      </c>
    </row>
    <row r="654" spans="1:16">
      <c r="A654" s="1">
        <f t="shared" si="119"/>
        <v>48640.875</v>
      </c>
      <c r="B654">
        <f t="shared" si="120"/>
        <v>53.166666666667084</v>
      </c>
      <c r="C654" t="str">
        <f>IFERROR(AVERAGEIFS('Hard Drives'!$I$5:$I$500,'Hard Drives'!$A$5:$A$500,"&gt;="&amp;Predictions!A653,'Hard Drives'!$A$5:$A$500,"&lt;"&amp;Predictions!A654), "")</f>
        <v/>
      </c>
      <c r="D654" t="str">
        <f t="shared" ref="D654:D717" si="124">IF(C654&lt;&gt;"", (C654-$C$14)^2, "")</f>
        <v/>
      </c>
      <c r="E654" t="str">
        <f>IFERROR(AVERAGEIFS(SSDs!$H$5:$H$150,SSDs!$A$5:$A$150,"&gt;="&amp;Predictions!A653, SSDs!$A$5:$A$150,"&lt;"&amp;Predictions!A654), "")</f>
        <v/>
      </c>
      <c r="F654" t="str">
        <f t="shared" si="117"/>
        <v/>
      </c>
      <c r="G654" t="str">
        <f>IFERROR(AVERAGEIFS(XPoint!$H$5:$H$100,XPoint!$A$5:$A$100,"&gt;="&amp;Predictions!A653, XPoint!$A$5:$A$100,"&lt;"&amp;Predictions!A654), "")</f>
        <v/>
      </c>
      <c r="H654" t="str">
        <f t="shared" si="118"/>
        <v/>
      </c>
      <c r="J654" s="8">
        <f t="shared" si="121"/>
        <v>11.059219654375084</v>
      </c>
      <c r="K654" t="str">
        <f t="shared" si="122"/>
        <v/>
      </c>
      <c r="M654" s="8">
        <f t="shared" si="123"/>
        <v>10.569607840625679</v>
      </c>
    </row>
    <row r="655" spans="1:16">
      <c r="A655" s="1">
        <f t="shared" si="119"/>
        <v>48671.3125</v>
      </c>
      <c r="B655">
        <f t="shared" si="120"/>
        <v>53.250000000000419</v>
      </c>
      <c r="C655" t="str">
        <f>IFERROR(AVERAGEIFS('Hard Drives'!$I$5:$I$500,'Hard Drives'!$A$5:$A$500,"&gt;="&amp;Predictions!A654,'Hard Drives'!$A$5:$A$500,"&lt;"&amp;Predictions!A655), "")</f>
        <v/>
      </c>
      <c r="D655" t="str">
        <f t="shared" si="124"/>
        <v/>
      </c>
      <c r="E655" t="str">
        <f>IFERROR(AVERAGEIFS(SSDs!$H$5:$H$150,SSDs!$A$5:$A$150,"&gt;="&amp;Predictions!A654, SSDs!$A$5:$A$150,"&lt;"&amp;Predictions!A655), "")</f>
        <v/>
      </c>
      <c r="F655" t="str">
        <f t="shared" si="117"/>
        <v/>
      </c>
      <c r="G655" t="str">
        <f>IFERROR(AVERAGEIFS(XPoint!$H$5:$H$100,XPoint!$A$5:$A$100,"&gt;="&amp;Predictions!A654, XPoint!$A$5:$A$100,"&lt;"&amp;Predictions!A655), "")</f>
        <v/>
      </c>
      <c r="H655" t="str">
        <f t="shared" si="118"/>
        <v/>
      </c>
      <c r="J655" s="8">
        <f t="shared" si="121"/>
        <v>11.059851135464692</v>
      </c>
      <c r="K655" t="str">
        <f t="shared" si="122"/>
        <v/>
      </c>
      <c r="M655" s="8">
        <f t="shared" si="123"/>
        <v>10.571251752729857</v>
      </c>
    </row>
    <row r="656" spans="1:16">
      <c r="A656" s="1">
        <f t="shared" si="119"/>
        <v>48701.75</v>
      </c>
      <c r="B656">
        <f t="shared" si="120"/>
        <v>53.333333333333755</v>
      </c>
      <c r="C656" t="str">
        <f>IFERROR(AVERAGEIFS('Hard Drives'!$I$5:$I$500,'Hard Drives'!$A$5:$A$500,"&gt;="&amp;Predictions!A655,'Hard Drives'!$A$5:$A$500,"&lt;"&amp;Predictions!A656), "")</f>
        <v/>
      </c>
      <c r="D656" t="str">
        <f t="shared" si="124"/>
        <v/>
      </c>
      <c r="E656" t="str">
        <f>IFERROR(AVERAGEIFS(SSDs!$H$5:$H$150,SSDs!$A$5:$A$150,"&gt;="&amp;Predictions!A655, SSDs!$A$5:$A$150,"&lt;"&amp;Predictions!A656), "")</f>
        <v/>
      </c>
      <c r="F656" t="str">
        <f t="shared" si="117"/>
        <v/>
      </c>
      <c r="G656" t="str">
        <f>IFERROR(AVERAGEIFS(XPoint!$H$5:$H$100,XPoint!$A$5:$A$100,"&gt;="&amp;Predictions!A655, XPoint!$A$5:$A$100,"&lt;"&amp;Predictions!A656), "")</f>
        <v/>
      </c>
      <c r="H656" t="str">
        <f t="shared" si="118"/>
        <v/>
      </c>
      <c r="J656" s="8">
        <f t="shared" si="121"/>
        <v>11.060475606510126</v>
      </c>
      <c r="K656" t="str">
        <f t="shared" si="122"/>
        <v/>
      </c>
      <c r="M656" s="8">
        <f t="shared" si="123"/>
        <v>10.572879418364334</v>
      </c>
    </row>
    <row r="657" spans="1:13">
      <c r="A657" s="1">
        <f t="shared" si="119"/>
        <v>48732.1875</v>
      </c>
      <c r="B657">
        <f t="shared" si="120"/>
        <v>53.416666666667091</v>
      </c>
      <c r="C657" t="str">
        <f>IFERROR(AVERAGEIFS('Hard Drives'!$I$5:$I$500,'Hard Drives'!$A$5:$A$500,"&gt;="&amp;Predictions!A656,'Hard Drives'!$A$5:$A$500,"&lt;"&amp;Predictions!A657), "")</f>
        <v/>
      </c>
      <c r="D657" t="str">
        <f t="shared" si="124"/>
        <v/>
      </c>
      <c r="E657" t="str">
        <f>IFERROR(AVERAGEIFS(SSDs!$H$5:$H$150,SSDs!$A$5:$A$150,"&gt;="&amp;Predictions!A656, SSDs!$A$5:$A$150,"&lt;"&amp;Predictions!A657), "")</f>
        <v/>
      </c>
      <c r="F657" t="str">
        <f t="shared" si="117"/>
        <v/>
      </c>
      <c r="G657" t="str">
        <f>IFERROR(AVERAGEIFS(XPoint!$H$5:$H$100,XPoint!$A$5:$A$100,"&gt;="&amp;Predictions!A656, XPoint!$A$5:$A$100,"&lt;"&amp;Predictions!A657), "")</f>
        <v/>
      </c>
      <c r="H657" t="str">
        <f t="shared" si="118"/>
        <v/>
      </c>
      <c r="J657" s="8">
        <f t="shared" si="121"/>
        <v>11.061093144584687</v>
      </c>
      <c r="K657" t="str">
        <f t="shared" si="122"/>
        <v/>
      </c>
      <c r="M657" s="8">
        <f t="shared" si="123"/>
        <v>10.574490993195184</v>
      </c>
    </row>
    <row r="658" spans="1:13">
      <c r="A658" s="1">
        <f t="shared" si="119"/>
        <v>48762.625</v>
      </c>
      <c r="B658">
        <f t="shared" si="120"/>
        <v>53.500000000000426</v>
      </c>
      <c r="C658" t="str">
        <f>IFERROR(AVERAGEIFS('Hard Drives'!$I$5:$I$500,'Hard Drives'!$A$5:$A$500,"&gt;="&amp;Predictions!A657,'Hard Drives'!$A$5:$A$500,"&lt;"&amp;Predictions!A658), "")</f>
        <v/>
      </c>
      <c r="D658" t="str">
        <f t="shared" si="124"/>
        <v/>
      </c>
      <c r="E658" t="str">
        <f>IFERROR(AVERAGEIFS(SSDs!$H$5:$H$150,SSDs!$A$5:$A$150,"&gt;="&amp;Predictions!A657, SSDs!$A$5:$A$150,"&lt;"&amp;Predictions!A658), "")</f>
        <v/>
      </c>
      <c r="F658" t="str">
        <f t="shared" si="117"/>
        <v/>
      </c>
      <c r="G658" t="str">
        <f>IFERROR(AVERAGEIFS(XPoint!$H$5:$H$100,XPoint!$A$5:$A$100,"&gt;="&amp;Predictions!A657, XPoint!$A$5:$A$100,"&lt;"&amp;Predictions!A658), "")</f>
        <v/>
      </c>
      <c r="H658" t="str">
        <f t="shared" si="118"/>
        <v/>
      </c>
      <c r="J658" s="8">
        <f t="shared" si="121"/>
        <v>11.061703825930852</v>
      </c>
      <c r="K658" t="str">
        <f t="shared" si="122"/>
        <v/>
      </c>
      <c r="M658" s="8">
        <f t="shared" si="123"/>
        <v>10.57608663149519</v>
      </c>
    </row>
    <row r="659" spans="1:13">
      <c r="A659" s="1">
        <f t="shared" si="119"/>
        <v>48793.0625</v>
      </c>
      <c r="B659">
        <f t="shared" si="120"/>
        <v>53.583333333333762</v>
      </c>
      <c r="C659" t="str">
        <f>IFERROR(AVERAGEIFS('Hard Drives'!$I$5:$I$500,'Hard Drives'!$A$5:$A$500,"&gt;="&amp;Predictions!A658,'Hard Drives'!$A$5:$A$500,"&lt;"&amp;Predictions!A659), "")</f>
        <v/>
      </c>
      <c r="D659" t="str">
        <f t="shared" si="124"/>
        <v/>
      </c>
      <c r="E659" t="str">
        <f>IFERROR(AVERAGEIFS(SSDs!$H$5:$H$150,SSDs!$A$5:$A$150,"&gt;="&amp;Predictions!A658, SSDs!$A$5:$A$150,"&lt;"&amp;Predictions!A659), "")</f>
        <v/>
      </c>
      <c r="F659" t="str">
        <f t="shared" si="117"/>
        <v/>
      </c>
      <c r="G659" t="str">
        <f>IFERROR(AVERAGEIFS(XPoint!$H$5:$H$100,XPoint!$A$5:$A$100,"&gt;="&amp;Predictions!A658, XPoint!$A$5:$A$100,"&lt;"&amp;Predictions!A659), "")</f>
        <v/>
      </c>
      <c r="H659" t="str">
        <f t="shared" si="118"/>
        <v/>
      </c>
      <c r="J659" s="8">
        <f t="shared" si="121"/>
        <v>11.062307725968857</v>
      </c>
      <c r="K659" t="str">
        <f t="shared" si="122"/>
        <v/>
      </c>
      <c r="M659" s="8">
        <f t="shared" si="123"/>
        <v>10.577666486154282</v>
      </c>
    </row>
    <row r="660" spans="1:13">
      <c r="A660" s="1">
        <f t="shared" si="119"/>
        <v>48823.5</v>
      </c>
      <c r="B660">
        <f t="shared" si="120"/>
        <v>53.666666666667098</v>
      </c>
      <c r="C660" t="str">
        <f>IFERROR(AVERAGEIFS('Hard Drives'!$I$5:$I$500,'Hard Drives'!$A$5:$A$500,"&gt;="&amp;Predictions!A659,'Hard Drives'!$A$5:$A$500,"&lt;"&amp;Predictions!A660), "")</f>
        <v/>
      </c>
      <c r="D660" t="str">
        <f t="shared" si="124"/>
        <v/>
      </c>
      <c r="E660" t="str">
        <f>IFERROR(AVERAGEIFS(SSDs!$H$5:$H$150,SSDs!$A$5:$A$150,"&gt;="&amp;Predictions!A659, SSDs!$A$5:$A$150,"&lt;"&amp;Predictions!A660), "")</f>
        <v/>
      </c>
      <c r="F660" t="str">
        <f t="shared" si="117"/>
        <v/>
      </c>
      <c r="G660" t="str">
        <f>IFERROR(AVERAGEIFS(XPoint!$H$5:$H$100,XPoint!$A$5:$A$100,"&gt;="&amp;Predictions!A659, XPoint!$A$5:$A$100,"&lt;"&amp;Predictions!A660), "")</f>
        <v/>
      </c>
      <c r="H660" t="str">
        <f t="shared" si="118"/>
        <v/>
      </c>
      <c r="J660" s="8">
        <f t="shared" si="121"/>
        <v>11.062904919305174</v>
      </c>
      <c r="K660" t="str">
        <f t="shared" si="122"/>
        <v/>
      </c>
      <c r="M660" s="8">
        <f t="shared" si="123"/>
        <v>10.579230708690019</v>
      </c>
    </row>
    <row r="661" spans="1:13">
      <c r="A661" s="1">
        <f t="shared" si="119"/>
        <v>48853.9375</v>
      </c>
      <c r="B661">
        <f t="shared" si="120"/>
        <v>53.750000000000433</v>
      </c>
      <c r="C661" t="str">
        <f>IFERROR(AVERAGEIFS('Hard Drives'!$I$5:$I$500,'Hard Drives'!$A$5:$A$500,"&gt;="&amp;Predictions!A660,'Hard Drives'!$A$5:$A$500,"&lt;"&amp;Predictions!A661), "")</f>
        <v/>
      </c>
      <c r="D661" t="str">
        <f t="shared" si="124"/>
        <v/>
      </c>
      <c r="E661" t="str">
        <f>IFERROR(AVERAGEIFS(SSDs!$H$5:$H$150,SSDs!$A$5:$A$150,"&gt;="&amp;Predictions!A660, SSDs!$A$5:$A$150,"&lt;"&amp;Predictions!A661), "")</f>
        <v/>
      </c>
      <c r="F661" t="str">
        <f t="shared" si="117"/>
        <v/>
      </c>
      <c r="G661" t="str">
        <f>IFERROR(AVERAGEIFS(XPoint!$H$5:$H$100,XPoint!$A$5:$A$100,"&gt;="&amp;Predictions!A660, XPoint!$A$5:$A$100,"&lt;"&amp;Predictions!A661), "")</f>
        <v/>
      </c>
      <c r="H661" t="str">
        <f t="shared" si="118"/>
        <v/>
      </c>
      <c r="J661" s="8">
        <f t="shared" si="121"/>
        <v>11.063495479740983</v>
      </c>
      <c r="K661" t="str">
        <f t="shared" si="122"/>
        <v/>
      </c>
      <c r="M661" s="8">
        <f t="shared" si="123"/>
        <v>10.58077944925796</v>
      </c>
    </row>
    <row r="662" spans="1:13">
      <c r="A662" s="1">
        <f t="shared" si="119"/>
        <v>48884.375</v>
      </c>
      <c r="B662">
        <f t="shared" si="120"/>
        <v>53.833333333333769</v>
      </c>
      <c r="C662" t="str">
        <f>IFERROR(AVERAGEIFS('Hard Drives'!$I$5:$I$500,'Hard Drives'!$A$5:$A$500,"&gt;="&amp;Predictions!A661,'Hard Drives'!$A$5:$A$500,"&lt;"&amp;Predictions!A662), "")</f>
        <v/>
      </c>
      <c r="D662" t="str">
        <f t="shared" si="124"/>
        <v/>
      </c>
      <c r="E662" t="str">
        <f>IFERROR(AVERAGEIFS(SSDs!$H$5:$H$150,SSDs!$A$5:$A$150,"&gt;="&amp;Predictions!A661, SSDs!$A$5:$A$150,"&lt;"&amp;Predictions!A662), "")</f>
        <v/>
      </c>
      <c r="F662" t="str">
        <f t="shared" si="117"/>
        <v/>
      </c>
      <c r="G662" t="str">
        <f>IFERROR(AVERAGEIFS(XPoint!$H$5:$H$100,XPoint!$A$5:$A$100,"&gt;="&amp;Predictions!A661, XPoint!$A$5:$A$100,"&lt;"&amp;Predictions!A662), "")</f>
        <v/>
      </c>
      <c r="H662" t="str">
        <f t="shared" si="118"/>
        <v/>
      </c>
      <c r="J662" s="8">
        <f t="shared" si="121"/>
        <v>11.064079480280485</v>
      </c>
      <c r="K662" t="str">
        <f t="shared" si="122"/>
        <v/>
      </c>
      <c r="M662" s="8">
        <f t="shared" si="123"/>
        <v>10.582312856662039</v>
      </c>
    </row>
    <row r="663" spans="1:13">
      <c r="A663" s="1">
        <f t="shared" si="119"/>
        <v>48914.8125</v>
      </c>
      <c r="B663">
        <f t="shared" si="120"/>
        <v>53.916666666667105</v>
      </c>
      <c r="C663" t="str">
        <f>IFERROR(AVERAGEIFS('Hard Drives'!$I$5:$I$500,'Hard Drives'!$A$5:$A$500,"&gt;="&amp;Predictions!A662,'Hard Drives'!$A$5:$A$500,"&lt;"&amp;Predictions!A663), "")</f>
        <v/>
      </c>
      <c r="D663" t="str">
        <f t="shared" si="124"/>
        <v/>
      </c>
      <c r="E663" t="str">
        <f>IFERROR(AVERAGEIFS(SSDs!$H$5:$H$150,SSDs!$A$5:$A$150,"&gt;="&amp;Predictions!A662, SSDs!$A$5:$A$150,"&lt;"&amp;Predictions!A663), "")</f>
        <v/>
      </c>
      <c r="F663" t="str">
        <f t="shared" si="117"/>
        <v/>
      </c>
      <c r="G663" t="str">
        <f>IFERROR(AVERAGEIFS(XPoint!$H$5:$H$100,XPoint!$A$5:$A$100,"&gt;="&amp;Predictions!A662, XPoint!$A$5:$A$100,"&lt;"&amp;Predictions!A663), "")</f>
        <v/>
      </c>
      <c r="H663" t="str">
        <f t="shared" si="118"/>
        <v/>
      </c>
      <c r="J663" s="8">
        <f t="shared" si="121"/>
        <v>11.064656993139174</v>
      </c>
      <c r="K663" t="str">
        <f t="shared" si="122"/>
        <v/>
      </c>
      <c r="M663" s="8">
        <f t="shared" si="123"/>
        <v>10.583831078364899</v>
      </c>
    </row>
    <row r="664" spans="1:13">
      <c r="A664" s="1">
        <f t="shared" si="119"/>
        <v>48945.25</v>
      </c>
      <c r="B664">
        <f t="shared" si="120"/>
        <v>54.000000000000441</v>
      </c>
      <c r="C664" t="str">
        <f>IFERROR(AVERAGEIFS('Hard Drives'!$I$5:$I$500,'Hard Drives'!$A$5:$A$500,"&gt;="&amp;Predictions!A663,'Hard Drives'!$A$5:$A$500,"&lt;"&amp;Predictions!A664), "")</f>
        <v/>
      </c>
      <c r="D664" t="str">
        <f t="shared" si="124"/>
        <v/>
      </c>
      <c r="E664" t="str">
        <f>IFERROR(AVERAGEIFS(SSDs!$H$5:$H$150,SSDs!$A$5:$A$150,"&gt;="&amp;Predictions!A663, SSDs!$A$5:$A$150,"&lt;"&amp;Predictions!A664), "")</f>
        <v/>
      </c>
      <c r="F664" t="str">
        <f t="shared" si="117"/>
        <v/>
      </c>
      <c r="G664" t="str">
        <f>IFERROR(AVERAGEIFS(XPoint!$H$5:$H$100,XPoint!$A$5:$A$100,"&gt;="&amp;Predictions!A663, XPoint!$A$5:$A$100,"&lt;"&amp;Predictions!A664), "")</f>
        <v/>
      </c>
      <c r="H664" t="str">
        <f t="shared" si="118"/>
        <v/>
      </c>
      <c r="J664" s="8">
        <f t="shared" si="121"/>
        <v>11.065228089752049</v>
      </c>
      <c r="K664" t="str">
        <f t="shared" si="122"/>
        <v/>
      </c>
      <c r="M664" s="8">
        <f t="shared" si="123"/>
        <v>10.585334260498158</v>
      </c>
    </row>
    <row r="665" spans="1:13">
      <c r="A665" s="1">
        <f t="shared" si="119"/>
        <v>48975.6875</v>
      </c>
      <c r="B665">
        <f t="shared" si="120"/>
        <v>54.083333333333776</v>
      </c>
      <c r="C665" t="str">
        <f>IFERROR(AVERAGEIFS('Hard Drives'!$I$5:$I$500,'Hard Drives'!$A$5:$A$500,"&gt;="&amp;Predictions!A664,'Hard Drives'!$A$5:$A$500,"&lt;"&amp;Predictions!A665), "")</f>
        <v/>
      </c>
      <c r="D665" t="str">
        <f t="shared" si="124"/>
        <v/>
      </c>
      <c r="E665" t="str">
        <f>IFERROR(AVERAGEIFS(SSDs!$H$5:$H$150,SSDs!$A$5:$A$150,"&gt;="&amp;Predictions!A664, SSDs!$A$5:$A$150,"&lt;"&amp;Predictions!A665), "")</f>
        <v/>
      </c>
      <c r="F665" t="str">
        <f t="shared" si="117"/>
        <v/>
      </c>
      <c r="G665" t="str">
        <f>IFERROR(AVERAGEIFS(XPoint!$H$5:$H$100,XPoint!$A$5:$A$100,"&gt;="&amp;Predictions!A664, XPoint!$A$5:$A$100,"&lt;"&amp;Predictions!A665), "")</f>
        <v/>
      </c>
      <c r="H665" t="str">
        <f t="shared" si="118"/>
        <v/>
      </c>
      <c r="J665" s="8">
        <f t="shared" si="121"/>
        <v>11.065792840781697</v>
      </c>
      <c r="K665" t="str">
        <f t="shared" si="122"/>
        <v/>
      </c>
      <c r="M665" s="8">
        <f t="shared" si="123"/>
        <v>10.586822547872668</v>
      </c>
    </row>
    <row r="666" spans="1:13">
      <c r="A666" s="1">
        <f t="shared" si="119"/>
        <v>49006.125</v>
      </c>
      <c r="B666">
        <f t="shared" si="120"/>
        <v>54.166666666667112</v>
      </c>
      <c r="C666" t="str">
        <f>IFERROR(AVERAGEIFS('Hard Drives'!$I$5:$I$500,'Hard Drives'!$A$5:$A$500,"&gt;="&amp;Predictions!A665,'Hard Drives'!$A$5:$A$500,"&lt;"&amp;Predictions!A666), "")</f>
        <v/>
      </c>
      <c r="D666" t="str">
        <f t="shared" si="124"/>
        <v/>
      </c>
      <c r="E666" t="str">
        <f>IFERROR(AVERAGEIFS(SSDs!$H$5:$H$150,SSDs!$A$5:$A$150,"&gt;="&amp;Predictions!A665, SSDs!$A$5:$A$150,"&lt;"&amp;Predictions!A666), "")</f>
        <v/>
      </c>
      <c r="F666" t="str">
        <f t="shared" ref="F666:F729" si="125">IF(E666&lt;&gt;"", (E666-$E$14)^2, "")</f>
        <v/>
      </c>
      <c r="G666" t="str">
        <f>IFERROR(AVERAGEIFS(XPoint!$H$5:$H$100,XPoint!$A$5:$A$100,"&gt;="&amp;Predictions!A665, XPoint!$A$5:$A$100,"&lt;"&amp;Predictions!A666), "")</f>
        <v/>
      </c>
      <c r="H666" t="str">
        <f t="shared" ref="H666:H729" si="126">IF(G666&lt;&gt;"", (G666-$G$14)^2, "")</f>
        <v/>
      </c>
      <c r="J666" s="8">
        <f t="shared" si="121"/>
        <v>11.066351316126349</v>
      </c>
      <c r="K666" t="str">
        <f t="shared" si="122"/>
        <v/>
      </c>
      <c r="M666" s="8">
        <f t="shared" si="123"/>
        <v>10.588296083988727</v>
      </c>
    </row>
    <row r="667" spans="1:13">
      <c r="A667" s="1">
        <f t="shared" si="119"/>
        <v>49036.5625</v>
      </c>
      <c r="B667">
        <f t="shared" si="120"/>
        <v>54.250000000000448</v>
      </c>
      <c r="C667" t="str">
        <f>IFERROR(AVERAGEIFS('Hard Drives'!$I$5:$I$500,'Hard Drives'!$A$5:$A$500,"&gt;="&amp;Predictions!A666,'Hard Drives'!$A$5:$A$500,"&lt;"&amp;Predictions!A667), "")</f>
        <v/>
      </c>
      <c r="D667" t="str">
        <f t="shared" si="124"/>
        <v/>
      </c>
      <c r="E667" t="str">
        <f>IFERROR(AVERAGEIFS(SSDs!$H$5:$H$150,SSDs!$A$5:$A$150,"&gt;="&amp;Predictions!A666, SSDs!$A$5:$A$150,"&lt;"&amp;Predictions!A667), "")</f>
        <v/>
      </c>
      <c r="F667" t="str">
        <f t="shared" si="125"/>
        <v/>
      </c>
      <c r="G667" t="str">
        <f>IFERROR(AVERAGEIFS(XPoint!$H$5:$H$100,XPoint!$A$5:$A$100,"&gt;="&amp;Predictions!A666, XPoint!$A$5:$A$100,"&lt;"&amp;Predictions!A667), "")</f>
        <v/>
      </c>
      <c r="H667" t="str">
        <f t="shared" si="126"/>
        <v/>
      </c>
      <c r="J667" s="8">
        <f t="shared" si="121"/>
        <v>11.066903584927843</v>
      </c>
      <c r="K667" t="str">
        <f t="shared" si="122"/>
        <v/>
      </c>
      <c r="M667" s="8">
        <f t="shared" si="123"/>
        <v>10.589755011046215</v>
      </c>
    </row>
    <row r="668" spans="1:13">
      <c r="A668" s="1">
        <f t="shared" si="119"/>
        <v>49067</v>
      </c>
      <c r="B668">
        <f t="shared" si="120"/>
        <v>54.333333333333783</v>
      </c>
      <c r="C668" t="str">
        <f>IFERROR(AVERAGEIFS('Hard Drives'!$I$5:$I$500,'Hard Drives'!$A$5:$A$500,"&gt;="&amp;Predictions!A667,'Hard Drives'!$A$5:$A$500,"&lt;"&amp;Predictions!A668), "")</f>
        <v/>
      </c>
      <c r="D668" t="str">
        <f t="shared" si="124"/>
        <v/>
      </c>
      <c r="E668" t="str">
        <f>IFERROR(AVERAGEIFS(SSDs!$H$5:$H$150,SSDs!$A$5:$A$150,"&gt;="&amp;Predictions!A667, SSDs!$A$5:$A$150,"&lt;"&amp;Predictions!A668), "")</f>
        <v/>
      </c>
      <c r="F668" t="str">
        <f t="shared" si="125"/>
        <v/>
      </c>
      <c r="G668" t="str">
        <f>IFERROR(AVERAGEIFS(XPoint!$H$5:$H$100,XPoint!$A$5:$A$100,"&gt;="&amp;Predictions!A667, XPoint!$A$5:$A$100,"&lt;"&amp;Predictions!A668), "")</f>
        <v/>
      </c>
      <c r="H668" t="str">
        <f t="shared" si="126"/>
        <v/>
      </c>
      <c r="J668" s="8">
        <f t="shared" si="121"/>
        <v>11.067449715579482</v>
      </c>
      <c r="K668" t="str">
        <f t="shared" si="122"/>
        <v/>
      </c>
      <c r="M668" s="8">
        <f t="shared" si="123"/>
        <v>10.591199469954717</v>
      </c>
    </row>
    <row r="669" spans="1:13">
      <c r="A669" s="1">
        <f t="shared" si="119"/>
        <v>49097.4375</v>
      </c>
      <c r="B669">
        <f t="shared" si="120"/>
        <v>54.416666666667119</v>
      </c>
      <c r="C669" t="str">
        <f>IFERROR(AVERAGEIFS('Hard Drives'!$I$5:$I$500,'Hard Drives'!$A$5:$A$500,"&gt;="&amp;Predictions!A668,'Hard Drives'!$A$5:$A$500,"&lt;"&amp;Predictions!A669), "")</f>
        <v/>
      </c>
      <c r="D669" t="str">
        <f t="shared" si="124"/>
        <v/>
      </c>
      <c r="E669" t="str">
        <f>IFERROR(AVERAGEIFS(SSDs!$H$5:$H$150,SSDs!$A$5:$A$150,"&gt;="&amp;Predictions!A668, SSDs!$A$5:$A$150,"&lt;"&amp;Predictions!A669), "")</f>
        <v/>
      </c>
      <c r="F669" t="str">
        <f t="shared" si="125"/>
        <v/>
      </c>
      <c r="G669" t="str">
        <f>IFERROR(AVERAGEIFS(XPoint!$H$5:$H$100,XPoint!$A$5:$A$100,"&gt;="&amp;Predictions!A668, XPoint!$A$5:$A$100,"&lt;"&amp;Predictions!A669), "")</f>
        <v/>
      </c>
      <c r="H669" t="str">
        <f t="shared" si="126"/>
        <v/>
      </c>
      <c r="J669" s="8">
        <f t="shared" si="121"/>
        <v>11.067989775733858</v>
      </c>
      <c r="K669" t="str">
        <f t="shared" si="122"/>
        <v/>
      </c>
      <c r="M669" s="8">
        <f t="shared" si="123"/>
        <v>10.592629600343621</v>
      </c>
    </row>
    <row r="670" spans="1:13">
      <c r="A670" s="1">
        <f t="shared" si="119"/>
        <v>49127.875</v>
      </c>
      <c r="B670">
        <f t="shared" si="120"/>
        <v>54.500000000000455</v>
      </c>
      <c r="C670" t="str">
        <f>IFERROR(AVERAGEIFS('Hard Drives'!$I$5:$I$500,'Hard Drives'!$A$5:$A$500,"&gt;="&amp;Predictions!A669,'Hard Drives'!$A$5:$A$500,"&lt;"&amp;Predictions!A670), "")</f>
        <v/>
      </c>
      <c r="D670" t="str">
        <f t="shared" si="124"/>
        <v/>
      </c>
      <c r="E670" t="str">
        <f>IFERROR(AVERAGEIFS(SSDs!$H$5:$H$150,SSDs!$A$5:$A$150,"&gt;="&amp;Predictions!A669, SSDs!$A$5:$A$150,"&lt;"&amp;Predictions!A670), "")</f>
        <v/>
      </c>
      <c r="F670" t="str">
        <f t="shared" si="125"/>
        <v/>
      </c>
      <c r="G670" t="str">
        <f>IFERROR(AVERAGEIFS(XPoint!$H$5:$H$100,XPoint!$A$5:$A$100,"&gt;="&amp;Predictions!A669, XPoint!$A$5:$A$100,"&lt;"&amp;Predictions!A670), "")</f>
        <v/>
      </c>
      <c r="H670" t="str">
        <f t="shared" si="126"/>
        <v/>
      </c>
      <c r="J670" s="8">
        <f t="shared" si="121"/>
        <v>11.0685238323106</v>
      </c>
      <c r="K670" t="str">
        <f t="shared" si="122"/>
        <v/>
      </c>
      <c r="M670" s="8">
        <f t="shared" si="123"/>
        <v>10.594045540572118</v>
      </c>
    </row>
    <row r="671" spans="1:13">
      <c r="A671" s="1">
        <f t="shared" si="119"/>
        <v>49158.3125</v>
      </c>
      <c r="B671">
        <f t="shared" si="120"/>
        <v>54.58333333333379</v>
      </c>
      <c r="C671" t="str">
        <f>IFERROR(AVERAGEIFS('Hard Drives'!$I$5:$I$500,'Hard Drives'!$A$5:$A$500,"&gt;="&amp;Predictions!A670,'Hard Drives'!$A$5:$A$500,"&lt;"&amp;Predictions!A671), "")</f>
        <v/>
      </c>
      <c r="D671" t="str">
        <f t="shared" si="124"/>
        <v/>
      </c>
      <c r="E671" t="str">
        <f>IFERROR(AVERAGEIFS(SSDs!$H$5:$H$150,SSDs!$A$5:$A$150,"&gt;="&amp;Predictions!A670, SSDs!$A$5:$A$150,"&lt;"&amp;Predictions!A671), "")</f>
        <v/>
      </c>
      <c r="F671" t="str">
        <f t="shared" si="125"/>
        <v/>
      </c>
      <c r="G671" t="str">
        <f>IFERROR(AVERAGEIFS(XPoint!$H$5:$H$100,XPoint!$A$5:$A$100,"&gt;="&amp;Predictions!A670, XPoint!$A$5:$A$100,"&lt;"&amp;Predictions!A671), "")</f>
        <v/>
      </c>
      <c r="H671" t="str">
        <f t="shared" si="126"/>
        <v/>
      </c>
      <c r="J671" s="8">
        <f t="shared" si="121"/>
        <v>11.069051951503997</v>
      </c>
      <c r="K671" t="str">
        <f t="shared" si="122"/>
        <v/>
      </c>
      <c r="M671" s="8">
        <f t="shared" si="123"/>
        <v>10.595447427739199</v>
      </c>
    </row>
    <row r="672" spans="1:13">
      <c r="A672" s="1">
        <f t="shared" si="119"/>
        <v>49188.75</v>
      </c>
      <c r="B672">
        <f t="shared" si="120"/>
        <v>54.666666666667126</v>
      </c>
      <c r="C672" t="str">
        <f>IFERROR(AVERAGEIFS('Hard Drives'!$I$5:$I$500,'Hard Drives'!$A$5:$A$500,"&gt;="&amp;Predictions!A671,'Hard Drives'!$A$5:$A$500,"&lt;"&amp;Predictions!A672), "")</f>
        <v/>
      </c>
      <c r="D672" t="str">
        <f t="shared" si="124"/>
        <v/>
      </c>
      <c r="E672" t="str">
        <f>IFERROR(AVERAGEIFS(SSDs!$H$5:$H$150,SSDs!$A$5:$A$150,"&gt;="&amp;Predictions!A671, SSDs!$A$5:$A$150,"&lt;"&amp;Predictions!A672), "")</f>
        <v/>
      </c>
      <c r="F672" t="str">
        <f t="shared" si="125"/>
        <v/>
      </c>
      <c r="G672" t="str">
        <f>IFERROR(AVERAGEIFS(XPoint!$H$5:$H$100,XPoint!$A$5:$A$100,"&gt;="&amp;Predictions!A671, XPoint!$A$5:$A$100,"&lt;"&amp;Predictions!A672), "")</f>
        <v/>
      </c>
      <c r="H672" t="str">
        <f t="shared" si="126"/>
        <v/>
      </c>
      <c r="J672" s="8">
        <f t="shared" si="121"/>
        <v>11.069574198790621</v>
      </c>
      <c r="K672" t="str">
        <f t="shared" si="122"/>
        <v/>
      </c>
      <c r="M672" s="8">
        <f t="shared" si="123"/>
        <v>10.596835397693606</v>
      </c>
    </row>
    <row r="673" spans="1:13">
      <c r="A673" s="1">
        <f t="shared" si="119"/>
        <v>49219.1875</v>
      </c>
      <c r="B673">
        <f t="shared" si="120"/>
        <v>54.750000000000462</v>
      </c>
      <c r="C673" t="str">
        <f>IFERROR(AVERAGEIFS('Hard Drives'!$I$5:$I$500,'Hard Drives'!$A$5:$A$500,"&gt;="&amp;Predictions!A672,'Hard Drives'!$A$5:$A$500,"&lt;"&amp;Predictions!A673), "")</f>
        <v/>
      </c>
      <c r="D673" t="str">
        <f t="shared" si="124"/>
        <v/>
      </c>
      <c r="E673" t="str">
        <f>IFERROR(AVERAGEIFS(SSDs!$H$5:$H$150,SSDs!$A$5:$A$150,"&gt;="&amp;Predictions!A672, SSDs!$A$5:$A$150,"&lt;"&amp;Predictions!A673), "")</f>
        <v/>
      </c>
      <c r="F673" t="str">
        <f t="shared" si="125"/>
        <v/>
      </c>
      <c r="G673" t="str">
        <f>IFERROR(AVERAGEIFS(XPoint!$H$5:$H$100,XPoint!$A$5:$A$100,"&gt;="&amp;Predictions!A672, XPoint!$A$5:$A$100,"&lt;"&amp;Predictions!A673), "")</f>
        <v/>
      </c>
      <c r="H673" t="str">
        <f t="shared" si="126"/>
        <v/>
      </c>
      <c r="J673" s="8">
        <f t="shared" si="121"/>
        <v>11.070090638936803</v>
      </c>
      <c r="K673" t="str">
        <f t="shared" si="122"/>
        <v/>
      </c>
      <c r="M673" s="8">
        <f t="shared" si="123"/>
        <v>10.598209585043701</v>
      </c>
    </row>
    <row r="674" spans="1:13">
      <c r="A674" s="1">
        <f t="shared" si="119"/>
        <v>49249.625</v>
      </c>
      <c r="B674">
        <f t="shared" si="120"/>
        <v>54.833333333333798</v>
      </c>
      <c r="C674" t="str">
        <f>IFERROR(AVERAGEIFS('Hard Drives'!$I$5:$I$500,'Hard Drives'!$A$5:$A$500,"&gt;="&amp;Predictions!A673,'Hard Drives'!$A$5:$A$500,"&lt;"&amp;Predictions!A674), "")</f>
        <v/>
      </c>
      <c r="D674" t="str">
        <f t="shared" si="124"/>
        <v/>
      </c>
      <c r="E674" t="str">
        <f>IFERROR(AVERAGEIFS(SSDs!$H$5:$H$150,SSDs!$A$5:$A$150,"&gt;="&amp;Predictions!A673, SSDs!$A$5:$A$150,"&lt;"&amp;Predictions!A674), "")</f>
        <v/>
      </c>
      <c r="F674" t="str">
        <f t="shared" si="125"/>
        <v/>
      </c>
      <c r="G674" t="str">
        <f>IFERROR(AVERAGEIFS(XPoint!$H$5:$H$100,XPoint!$A$5:$A$100,"&gt;="&amp;Predictions!A673, XPoint!$A$5:$A$100,"&lt;"&amp;Predictions!A674), "")</f>
        <v/>
      </c>
      <c r="H674" t="str">
        <f t="shared" si="126"/>
        <v/>
      </c>
      <c r="J674" s="8">
        <f t="shared" si="121"/>
        <v>11.070601336006106</v>
      </c>
      <c r="K674" t="str">
        <f t="shared" si="122"/>
        <v/>
      </c>
      <c r="M674" s="8">
        <f t="shared" si="123"/>
        <v>10.599570123167336</v>
      </c>
    </row>
    <row r="675" spans="1:13">
      <c r="A675" s="1">
        <f t="shared" si="119"/>
        <v>49280.0625</v>
      </c>
      <c r="B675">
        <f t="shared" si="120"/>
        <v>54.916666666667133</v>
      </c>
      <c r="C675" t="str">
        <f>IFERROR(AVERAGEIFS('Hard Drives'!$I$5:$I$500,'Hard Drives'!$A$5:$A$500,"&gt;="&amp;Predictions!A674,'Hard Drives'!$A$5:$A$500,"&lt;"&amp;Predictions!A675), "")</f>
        <v/>
      </c>
      <c r="D675" t="str">
        <f t="shared" si="124"/>
        <v/>
      </c>
      <c r="E675" t="str">
        <f>IFERROR(AVERAGEIFS(SSDs!$H$5:$H$150,SSDs!$A$5:$A$150,"&gt;="&amp;Predictions!A674, SSDs!$A$5:$A$150,"&lt;"&amp;Predictions!A675), "")</f>
        <v/>
      </c>
      <c r="F675" t="str">
        <f t="shared" si="125"/>
        <v/>
      </c>
      <c r="G675" t="str">
        <f>IFERROR(AVERAGEIFS(XPoint!$H$5:$H$100,XPoint!$A$5:$A$100,"&gt;="&amp;Predictions!A674, XPoint!$A$5:$A$100,"&lt;"&amp;Predictions!A675), "")</f>
        <v/>
      </c>
      <c r="H675" t="str">
        <f t="shared" si="126"/>
        <v/>
      </c>
      <c r="J675" s="8">
        <f t="shared" si="121"/>
        <v>11.07110635336667</v>
      </c>
      <c r="K675" t="str">
        <f t="shared" si="122"/>
        <v/>
      </c>
      <c r="M675" s="8">
        <f t="shared" si="123"/>
        <v>10.600917144221629</v>
      </c>
    </row>
    <row r="676" spans="1:13">
      <c r="A676" s="1">
        <f t="shared" si="119"/>
        <v>49310.5</v>
      </c>
      <c r="B676">
        <f t="shared" si="120"/>
        <v>55.000000000000469</v>
      </c>
      <c r="C676" t="str">
        <f>IFERROR(AVERAGEIFS('Hard Drives'!$I$5:$I$500,'Hard Drives'!$A$5:$A$500,"&gt;="&amp;Predictions!A675,'Hard Drives'!$A$5:$A$500,"&lt;"&amp;Predictions!A676), "")</f>
        <v/>
      </c>
      <c r="D676" t="str">
        <f t="shared" si="124"/>
        <v/>
      </c>
      <c r="E676" t="str">
        <f>IFERROR(AVERAGEIFS(SSDs!$H$5:$H$150,SSDs!$A$5:$A$150,"&gt;="&amp;Predictions!A675, SSDs!$A$5:$A$150,"&lt;"&amp;Predictions!A676), "")</f>
        <v/>
      </c>
      <c r="F676" t="str">
        <f t="shared" si="125"/>
        <v/>
      </c>
      <c r="G676" t="str">
        <f>IFERROR(AVERAGEIFS(XPoint!$H$5:$H$100,XPoint!$A$5:$A$100,"&gt;="&amp;Predictions!A675, XPoint!$A$5:$A$100,"&lt;"&amp;Predictions!A676), "")</f>
        <v/>
      </c>
      <c r="H676" t="str">
        <f t="shared" si="126"/>
        <v/>
      </c>
      <c r="J676" s="8">
        <f t="shared" si="121"/>
        <v>11.071605753698519</v>
      </c>
      <c r="K676" t="str">
        <f t="shared" si="122"/>
        <v/>
      </c>
      <c r="M676" s="8">
        <f t="shared" si="123"/>
        <v>10.602250779152737</v>
      </c>
    </row>
    <row r="677" spans="1:13">
      <c r="A677" s="1">
        <f t="shared" si="119"/>
        <v>49340.9375</v>
      </c>
      <c r="B677">
        <f t="shared" si="120"/>
        <v>55.083333333333805</v>
      </c>
      <c r="C677" t="str">
        <f>IFERROR(AVERAGEIFS('Hard Drives'!$I$5:$I$500,'Hard Drives'!$A$5:$A$500,"&gt;="&amp;Predictions!A676,'Hard Drives'!$A$5:$A$500,"&lt;"&amp;Predictions!A677), "")</f>
        <v/>
      </c>
      <c r="D677" t="str">
        <f t="shared" si="124"/>
        <v/>
      </c>
      <c r="E677" t="str">
        <f>IFERROR(AVERAGEIFS(SSDs!$H$5:$H$150,SSDs!$A$5:$A$150,"&gt;="&amp;Predictions!A676, SSDs!$A$5:$A$150,"&lt;"&amp;Predictions!A677), "")</f>
        <v/>
      </c>
      <c r="F677" t="str">
        <f t="shared" si="125"/>
        <v/>
      </c>
      <c r="G677" t="str">
        <f>IFERROR(AVERAGEIFS(XPoint!$H$5:$H$100,XPoint!$A$5:$A$100,"&gt;="&amp;Predictions!A676, XPoint!$A$5:$A$100,"&lt;"&amp;Predictions!A677), "")</f>
        <v/>
      </c>
      <c r="H677" t="str">
        <f t="shared" si="126"/>
        <v/>
      </c>
      <c r="J677" s="8">
        <f t="shared" si="121"/>
        <v>11.072099599000774</v>
      </c>
      <c r="K677" t="str">
        <f t="shared" si="122"/>
        <v/>
      </c>
      <c r="M677" s="8">
        <f t="shared" si="123"/>
        <v>10.603571157705556</v>
      </c>
    </row>
    <row r="678" spans="1:13">
      <c r="A678" s="1">
        <f t="shared" si="119"/>
        <v>49371.375</v>
      </c>
      <c r="B678">
        <f t="shared" si="120"/>
        <v>55.16666666666714</v>
      </c>
      <c r="C678" t="str">
        <f>IFERROR(AVERAGEIFS('Hard Drives'!$I$5:$I$500,'Hard Drives'!$A$5:$A$500,"&gt;="&amp;Predictions!A677,'Hard Drives'!$A$5:$A$500,"&lt;"&amp;Predictions!A678), "")</f>
        <v/>
      </c>
      <c r="D678" t="str">
        <f t="shared" si="124"/>
        <v/>
      </c>
      <c r="E678" t="str">
        <f>IFERROR(AVERAGEIFS(SSDs!$H$5:$H$150,SSDs!$A$5:$A$150,"&gt;="&amp;Predictions!A677, SSDs!$A$5:$A$150,"&lt;"&amp;Predictions!A678), "")</f>
        <v/>
      </c>
      <c r="F678" t="str">
        <f t="shared" si="125"/>
        <v/>
      </c>
      <c r="G678" t="str">
        <f>IFERROR(AVERAGEIFS(XPoint!$H$5:$H$100,XPoint!$A$5:$A$100,"&gt;="&amp;Predictions!A677, XPoint!$A$5:$A$100,"&lt;"&amp;Predictions!A678), "")</f>
        <v/>
      </c>
      <c r="H678" t="str">
        <f t="shared" si="126"/>
        <v/>
      </c>
      <c r="J678" s="8">
        <f t="shared" si="121"/>
        <v>11.072587950598827</v>
      </c>
      <c r="K678" t="str">
        <f t="shared" si="122"/>
        <v/>
      </c>
      <c r="M678" s="8">
        <f t="shared" si="123"/>
        <v>10.604878408433365</v>
      </c>
    </row>
    <row r="679" spans="1:13">
      <c r="A679" s="1">
        <f t="shared" si="119"/>
        <v>49401.8125</v>
      </c>
      <c r="B679">
        <f t="shared" si="120"/>
        <v>55.250000000000476</v>
      </c>
      <c r="C679" t="str">
        <f>IFERROR(AVERAGEIFS('Hard Drives'!$I$5:$I$500,'Hard Drives'!$A$5:$A$500,"&gt;="&amp;Predictions!A678,'Hard Drives'!$A$5:$A$500,"&lt;"&amp;Predictions!A679), "")</f>
        <v/>
      </c>
      <c r="D679" t="str">
        <f t="shared" si="124"/>
        <v/>
      </c>
      <c r="E679" t="str">
        <f>IFERROR(AVERAGEIFS(SSDs!$H$5:$H$150,SSDs!$A$5:$A$150,"&gt;="&amp;Predictions!A678, SSDs!$A$5:$A$150,"&lt;"&amp;Predictions!A679), "")</f>
        <v/>
      </c>
      <c r="F679" t="str">
        <f t="shared" si="125"/>
        <v/>
      </c>
      <c r="G679" t="str">
        <f>IFERROR(AVERAGEIFS(XPoint!$H$5:$H$100,XPoint!$A$5:$A$100,"&gt;="&amp;Predictions!A678, XPoint!$A$5:$A$100,"&lt;"&amp;Predictions!A679), "")</f>
        <v/>
      </c>
      <c r="H679" t="str">
        <f t="shared" si="126"/>
        <v/>
      </c>
      <c r="J679" s="8">
        <f t="shared" si="121"/>
        <v>11.073070869151406</v>
      </c>
      <c r="K679" t="str">
        <f t="shared" si="122"/>
        <v/>
      </c>
      <c r="M679" s="8">
        <f t="shared" si="123"/>
        <v>10.606172658707443</v>
      </c>
    </row>
    <row r="680" spans="1:13">
      <c r="A680" s="1">
        <f t="shared" si="119"/>
        <v>49432.25</v>
      </c>
      <c r="B680">
        <f t="shared" si="120"/>
        <v>55.333333333333812</v>
      </c>
      <c r="C680" t="str">
        <f>IFERROR(AVERAGEIFS('Hard Drives'!$I$5:$I$500,'Hard Drives'!$A$5:$A$500,"&gt;="&amp;Predictions!A679,'Hard Drives'!$A$5:$A$500,"&lt;"&amp;Predictions!A680), "")</f>
        <v/>
      </c>
      <c r="D680" t="str">
        <f t="shared" si="124"/>
        <v/>
      </c>
      <c r="E680" t="str">
        <f>IFERROR(AVERAGEIFS(SSDs!$H$5:$H$150,SSDs!$A$5:$A$150,"&gt;="&amp;Predictions!A679, SSDs!$A$5:$A$150,"&lt;"&amp;Predictions!A680), "")</f>
        <v/>
      </c>
      <c r="F680" t="str">
        <f t="shared" si="125"/>
        <v/>
      </c>
      <c r="G680" t="str">
        <f>IFERROR(AVERAGEIFS(XPoint!$H$5:$H$100,XPoint!$A$5:$A$100,"&gt;="&amp;Predictions!A679, XPoint!$A$5:$A$100,"&lt;"&amp;Predictions!A680), "")</f>
        <v/>
      </c>
      <c r="H680" t="str">
        <f t="shared" si="126"/>
        <v/>
      </c>
      <c r="J680" s="8">
        <f t="shared" si="121"/>
        <v>11.073548414657614</v>
      </c>
      <c r="K680" t="str">
        <f t="shared" si="122"/>
        <v/>
      </c>
      <c r="M680" s="8">
        <f t="shared" si="123"/>
        <v>10.607454034726612</v>
      </c>
    </row>
    <row r="681" spans="1:13">
      <c r="A681" s="1">
        <f t="shared" si="119"/>
        <v>49462.6875</v>
      </c>
      <c r="B681">
        <f t="shared" si="120"/>
        <v>55.416666666667147</v>
      </c>
      <c r="C681" t="str">
        <f>IFERROR(AVERAGEIFS('Hard Drives'!$I$5:$I$500,'Hard Drives'!$A$5:$A$500,"&gt;="&amp;Predictions!A680,'Hard Drives'!$A$5:$A$500,"&lt;"&amp;Predictions!A681), "")</f>
        <v/>
      </c>
      <c r="D681" t="str">
        <f t="shared" si="124"/>
        <v/>
      </c>
      <c r="E681" t="str">
        <f>IFERROR(AVERAGEIFS(SSDs!$H$5:$H$150,SSDs!$A$5:$A$150,"&gt;="&amp;Predictions!A680, SSDs!$A$5:$A$150,"&lt;"&amp;Predictions!A681), "")</f>
        <v/>
      </c>
      <c r="F681" t="str">
        <f t="shared" si="125"/>
        <v/>
      </c>
      <c r="G681" t="str">
        <f>IFERROR(AVERAGEIFS(XPoint!$H$5:$H$100,XPoint!$A$5:$A$100,"&gt;="&amp;Predictions!A680, XPoint!$A$5:$A$100,"&lt;"&amp;Predictions!A681), "")</f>
        <v/>
      </c>
      <c r="H681" t="str">
        <f t="shared" si="126"/>
        <v/>
      </c>
      <c r="J681" s="8">
        <f t="shared" si="121"/>
        <v>11.07402064646385</v>
      </c>
      <c r="K681" t="str">
        <f t="shared" si="122"/>
        <v/>
      </c>
      <c r="M681" s="8">
        <f t="shared" si="123"/>
        <v>10.608722661526766</v>
      </c>
    </row>
    <row r="682" spans="1:13">
      <c r="A682" s="1">
        <f t="shared" si="119"/>
        <v>49493.125</v>
      </c>
      <c r="B682">
        <f t="shared" si="120"/>
        <v>55.500000000000483</v>
      </c>
      <c r="C682" t="str">
        <f>IFERROR(AVERAGEIFS('Hard Drives'!$I$5:$I$500,'Hard Drives'!$A$5:$A$500,"&gt;="&amp;Predictions!A681,'Hard Drives'!$A$5:$A$500,"&lt;"&amp;Predictions!A682), "")</f>
        <v/>
      </c>
      <c r="D682" t="str">
        <f t="shared" si="124"/>
        <v/>
      </c>
      <c r="E682" t="str">
        <f>IFERROR(AVERAGEIFS(SSDs!$H$5:$H$150,SSDs!$A$5:$A$150,"&gt;="&amp;Predictions!A681, SSDs!$A$5:$A$150,"&lt;"&amp;Predictions!A682), "")</f>
        <v/>
      </c>
      <c r="F682" t="str">
        <f t="shared" si="125"/>
        <v/>
      </c>
      <c r="G682" t="str">
        <f>IFERROR(AVERAGEIFS(XPoint!$H$5:$H$100,XPoint!$A$5:$A$100,"&gt;="&amp;Predictions!A681, XPoint!$A$5:$A$100,"&lt;"&amp;Predictions!A682), "")</f>
        <v/>
      </c>
      <c r="H682" t="str">
        <f t="shared" si="126"/>
        <v/>
      </c>
      <c r="J682" s="8">
        <f t="shared" si="121"/>
        <v>11.074487623270707</v>
      </c>
      <c r="K682" t="str">
        <f t="shared" si="122"/>
        <v/>
      </c>
      <c r="M682" s="8">
        <f t="shared" si="123"/>
        <v>10.609978662990319</v>
      </c>
    </row>
    <row r="683" spans="1:13">
      <c r="A683" s="1">
        <f t="shared" si="119"/>
        <v>49523.5625</v>
      </c>
      <c r="B683">
        <f t="shared" si="120"/>
        <v>55.583333333333819</v>
      </c>
      <c r="C683" t="str">
        <f>IFERROR(AVERAGEIFS('Hard Drives'!$I$5:$I$500,'Hard Drives'!$A$5:$A$500,"&gt;="&amp;Predictions!A682,'Hard Drives'!$A$5:$A$500,"&lt;"&amp;Predictions!A683), "")</f>
        <v/>
      </c>
      <c r="D683" t="str">
        <f t="shared" si="124"/>
        <v/>
      </c>
      <c r="E683" t="str">
        <f>IFERROR(AVERAGEIFS(SSDs!$H$5:$H$150,SSDs!$A$5:$A$150,"&gt;="&amp;Predictions!A682, SSDs!$A$5:$A$150,"&lt;"&amp;Predictions!A683), "")</f>
        <v/>
      </c>
      <c r="F683" t="str">
        <f t="shared" si="125"/>
        <v/>
      </c>
      <c r="G683" t="str">
        <f>IFERROR(AVERAGEIFS(XPoint!$H$5:$H$100,XPoint!$A$5:$A$100,"&gt;="&amp;Predictions!A682, XPoint!$A$5:$A$100,"&lt;"&amp;Predictions!A683), "")</f>
        <v/>
      </c>
      <c r="H683" t="str">
        <f t="shared" si="126"/>
        <v/>
      </c>
      <c r="J683" s="8">
        <f t="shared" si="121"/>
        <v>11.074949403139779</v>
      </c>
      <c r="K683" t="str">
        <f t="shared" si="122"/>
        <v/>
      </c>
      <c r="M683" s="8">
        <f t="shared" si="123"/>
        <v>10.611222161855583</v>
      </c>
    </row>
    <row r="684" spans="1:13">
      <c r="A684" s="1">
        <f t="shared" si="119"/>
        <v>49554</v>
      </c>
      <c r="B684">
        <f t="shared" si="120"/>
        <v>55.666666666667155</v>
      </c>
      <c r="C684" t="str">
        <f>IFERROR(AVERAGEIFS('Hard Drives'!$I$5:$I$500,'Hard Drives'!$A$5:$A$500,"&gt;="&amp;Predictions!A683,'Hard Drives'!$A$5:$A$500,"&lt;"&amp;Predictions!A684), "")</f>
        <v/>
      </c>
      <c r="D684" t="str">
        <f t="shared" si="124"/>
        <v/>
      </c>
      <c r="E684" t="str">
        <f>IFERROR(AVERAGEIFS(SSDs!$H$5:$H$150,SSDs!$A$5:$A$150,"&gt;="&amp;Predictions!A683, SSDs!$A$5:$A$150,"&lt;"&amp;Predictions!A684), "")</f>
        <v/>
      </c>
      <c r="F684" t="str">
        <f t="shared" si="125"/>
        <v/>
      </c>
      <c r="G684" t="str">
        <f>IFERROR(AVERAGEIFS(XPoint!$H$5:$H$100,XPoint!$A$5:$A$100,"&gt;="&amp;Predictions!A683, XPoint!$A$5:$A$100,"&lt;"&amp;Predictions!A684), "")</f>
        <v/>
      </c>
      <c r="H684" t="str">
        <f t="shared" si="126"/>
        <v/>
      </c>
      <c r="J684" s="8">
        <f t="shared" si="121"/>
        <v>11.075406043500399</v>
      </c>
      <c r="K684" t="str">
        <f t="shared" si="122"/>
        <v/>
      </c>
      <c r="M684" s="8">
        <f t="shared" si="123"/>
        <v>10.612453279726179</v>
      </c>
    </row>
    <row r="685" spans="1:13">
      <c r="A685" s="1">
        <f t="shared" si="119"/>
        <v>49584.4375</v>
      </c>
      <c r="B685">
        <f t="shared" si="120"/>
        <v>55.75000000000049</v>
      </c>
      <c r="C685" t="str">
        <f>IFERROR(AVERAGEIFS('Hard Drives'!$I$5:$I$500,'Hard Drives'!$A$5:$A$500,"&gt;="&amp;Predictions!A684,'Hard Drives'!$A$5:$A$500,"&lt;"&amp;Predictions!A685), "")</f>
        <v/>
      </c>
      <c r="D685" t="str">
        <f t="shared" si="124"/>
        <v/>
      </c>
      <c r="E685" t="str">
        <f>IFERROR(AVERAGEIFS(SSDs!$H$5:$H$150,SSDs!$A$5:$A$150,"&gt;="&amp;Predictions!A684, SSDs!$A$5:$A$150,"&lt;"&amp;Predictions!A685), "")</f>
        <v/>
      </c>
      <c r="F685" t="str">
        <f t="shared" si="125"/>
        <v/>
      </c>
      <c r="G685" t="str">
        <f>IFERROR(AVERAGEIFS(XPoint!$H$5:$H$100,XPoint!$A$5:$A$100,"&gt;="&amp;Predictions!A684, XPoint!$A$5:$A$100,"&lt;"&amp;Predictions!A685), "")</f>
        <v/>
      </c>
      <c r="H685" t="str">
        <f t="shared" si="126"/>
        <v/>
      </c>
      <c r="J685" s="8">
        <f t="shared" si="121"/>
        <v>11.075857601156333</v>
      </c>
      <c r="K685" t="str">
        <f t="shared" si="122"/>
        <v/>
      </c>
      <c r="M685" s="8">
        <f t="shared" si="123"/>
        <v>10.613672137080286</v>
      </c>
    </row>
    <row r="686" spans="1:13">
      <c r="A686" s="1">
        <f t="shared" si="119"/>
        <v>49614.875</v>
      </c>
      <c r="B686">
        <f t="shared" si="120"/>
        <v>55.833333333333826</v>
      </c>
      <c r="C686" t="str">
        <f>IFERROR(AVERAGEIFS('Hard Drives'!$I$5:$I$500,'Hard Drives'!$A$5:$A$500,"&gt;="&amp;Predictions!A685,'Hard Drives'!$A$5:$A$500,"&lt;"&amp;Predictions!A686), "")</f>
        <v/>
      </c>
      <c r="D686" t="str">
        <f t="shared" si="124"/>
        <v/>
      </c>
      <c r="E686" t="str">
        <f>IFERROR(AVERAGEIFS(SSDs!$H$5:$H$150,SSDs!$A$5:$A$150,"&gt;="&amp;Predictions!A685, SSDs!$A$5:$A$150,"&lt;"&amp;Predictions!A686), "")</f>
        <v/>
      </c>
      <c r="F686" t="str">
        <f t="shared" si="125"/>
        <v/>
      </c>
      <c r="G686" t="str">
        <f>IFERROR(AVERAGEIFS(XPoint!$H$5:$H$100,XPoint!$A$5:$A$100,"&gt;="&amp;Predictions!A685, XPoint!$A$5:$A$100,"&lt;"&amp;Predictions!A686), "")</f>
        <v/>
      </c>
      <c r="H686" t="str">
        <f t="shared" si="126"/>
        <v/>
      </c>
      <c r="J686" s="8">
        <f t="shared" si="121"/>
        <v>11.07630413229238</v>
      </c>
      <c r="K686" t="str">
        <f t="shared" si="122"/>
        <v/>
      </c>
      <c r="M686" s="8">
        <f t="shared" si="123"/>
        <v>10.614878853279933</v>
      </c>
    </row>
    <row r="687" spans="1:13">
      <c r="A687" s="1">
        <f t="shared" si="119"/>
        <v>49645.3125</v>
      </c>
      <c r="B687">
        <f t="shared" si="120"/>
        <v>55.916666666667162</v>
      </c>
      <c r="C687" t="str">
        <f>IFERROR(AVERAGEIFS('Hard Drives'!$I$5:$I$500,'Hard Drives'!$A$5:$A$500,"&gt;="&amp;Predictions!A686,'Hard Drives'!$A$5:$A$500,"&lt;"&amp;Predictions!A687), "")</f>
        <v/>
      </c>
      <c r="D687" t="str">
        <f t="shared" si="124"/>
        <v/>
      </c>
      <c r="E687" t="str">
        <f>IFERROR(AVERAGEIFS(SSDs!$H$5:$H$150,SSDs!$A$5:$A$150,"&gt;="&amp;Predictions!A686, SSDs!$A$5:$A$150,"&lt;"&amp;Predictions!A687), "")</f>
        <v/>
      </c>
      <c r="F687" t="str">
        <f t="shared" si="125"/>
        <v/>
      </c>
      <c r="G687" t="str">
        <f>IFERROR(AVERAGEIFS(XPoint!$H$5:$H$100,XPoint!$A$5:$A$100,"&gt;="&amp;Predictions!A686, XPoint!$A$5:$A$100,"&lt;"&amp;Predictions!A687), "")</f>
        <v/>
      </c>
      <c r="H687" t="str">
        <f t="shared" si="126"/>
        <v/>
      </c>
      <c r="J687" s="8">
        <f t="shared" si="121"/>
        <v>11.076745692480909</v>
      </c>
      <c r="K687" t="str">
        <f t="shared" si="122"/>
        <v/>
      </c>
      <c r="M687" s="8">
        <f t="shared" si="123"/>
        <v>10.616073546580171</v>
      </c>
    </row>
    <row r="688" spans="1:13">
      <c r="A688" s="1">
        <f t="shared" si="119"/>
        <v>49675.75</v>
      </c>
      <c r="B688">
        <f t="shared" si="120"/>
        <v>56.000000000000497</v>
      </c>
      <c r="C688" t="str">
        <f>IFERROR(AVERAGEIFS('Hard Drives'!$I$5:$I$500,'Hard Drives'!$A$5:$A$500,"&gt;="&amp;Predictions!A687,'Hard Drives'!$A$5:$A$500,"&lt;"&amp;Predictions!A688), "")</f>
        <v/>
      </c>
      <c r="D688" t="str">
        <f t="shared" si="124"/>
        <v/>
      </c>
      <c r="E688" t="str">
        <f>IFERROR(AVERAGEIFS(SSDs!$H$5:$H$150,SSDs!$A$5:$A$150,"&gt;="&amp;Predictions!A687, SSDs!$A$5:$A$150,"&lt;"&amp;Predictions!A688), "")</f>
        <v/>
      </c>
      <c r="F688" t="str">
        <f t="shared" si="125"/>
        <v/>
      </c>
      <c r="G688" t="str">
        <f>IFERROR(AVERAGEIFS(XPoint!$H$5:$H$100,XPoint!$A$5:$A$100,"&gt;="&amp;Predictions!A687, XPoint!$A$5:$A$100,"&lt;"&amp;Predictions!A688), "")</f>
        <v/>
      </c>
      <c r="H688" t="str">
        <f t="shared" si="126"/>
        <v/>
      </c>
      <c r="J688" s="8">
        <f t="shared" si="121"/>
        <v>11.07718233668837</v>
      </c>
      <c r="K688" t="str">
        <f t="shared" si="122"/>
        <v/>
      </c>
      <c r="M688" s="8">
        <f t="shared" si="123"/>
        <v>10.617256334138254</v>
      </c>
    </row>
    <row r="689" spans="1:13">
      <c r="A689" s="1">
        <f t="shared" si="119"/>
        <v>49706.1875</v>
      </c>
      <c r="B689">
        <f t="shared" si="120"/>
        <v>56.083333333333833</v>
      </c>
      <c r="C689" t="str">
        <f>IFERROR(AVERAGEIFS('Hard Drives'!$I$5:$I$500,'Hard Drives'!$A$5:$A$500,"&gt;="&amp;Predictions!A688,'Hard Drives'!$A$5:$A$500,"&lt;"&amp;Predictions!A689), "")</f>
        <v/>
      </c>
      <c r="D689" t="str">
        <f t="shared" si="124"/>
        <v/>
      </c>
      <c r="E689" t="str">
        <f>IFERROR(AVERAGEIFS(SSDs!$H$5:$H$150,SSDs!$A$5:$A$150,"&gt;="&amp;Predictions!A688, SSDs!$A$5:$A$150,"&lt;"&amp;Predictions!A689), "")</f>
        <v/>
      </c>
      <c r="F689" t="str">
        <f t="shared" si="125"/>
        <v/>
      </c>
      <c r="G689" t="str">
        <f>IFERROR(AVERAGEIFS(XPoint!$H$5:$H$100,XPoint!$A$5:$A$100,"&gt;="&amp;Predictions!A688, XPoint!$A$5:$A$100,"&lt;"&amp;Predictions!A689), "")</f>
        <v/>
      </c>
      <c r="H689" t="str">
        <f t="shared" si="126"/>
        <v/>
      </c>
      <c r="J689" s="8">
        <f t="shared" si="121"/>
        <v>11.077614119281693</v>
      </c>
      <c r="K689" t="str">
        <f t="shared" si="122"/>
        <v/>
      </c>
      <c r="M689" s="8">
        <f t="shared" si="123"/>
        <v>10.618427332022698</v>
      </c>
    </row>
    <row r="690" spans="1:13">
      <c r="A690" s="1">
        <f t="shared" si="119"/>
        <v>49736.625</v>
      </c>
      <c r="B690">
        <f t="shared" si="120"/>
        <v>56.166666666667169</v>
      </c>
      <c r="C690" t="str">
        <f>IFERROR(AVERAGEIFS('Hard Drives'!$I$5:$I$500,'Hard Drives'!$A$5:$A$500,"&gt;="&amp;Predictions!A689,'Hard Drives'!$A$5:$A$500,"&lt;"&amp;Predictions!A690), "")</f>
        <v/>
      </c>
      <c r="D690" t="str">
        <f t="shared" si="124"/>
        <v/>
      </c>
      <c r="E690" t="str">
        <f>IFERROR(AVERAGEIFS(SSDs!$H$5:$H$150,SSDs!$A$5:$A$150,"&gt;="&amp;Predictions!A689, SSDs!$A$5:$A$150,"&lt;"&amp;Predictions!A690), "")</f>
        <v/>
      </c>
      <c r="F690" t="str">
        <f t="shared" si="125"/>
        <v/>
      </c>
      <c r="G690" t="str">
        <f>IFERROR(AVERAGEIFS(XPoint!$H$5:$H$100,XPoint!$A$5:$A$100,"&gt;="&amp;Predictions!A689, XPoint!$A$5:$A$100,"&lt;"&amp;Predictions!A690), "")</f>
        <v/>
      </c>
      <c r="H690" t="str">
        <f t="shared" si="126"/>
        <v/>
      </c>
      <c r="J690" s="8">
        <f t="shared" si="121"/>
        <v>11.078041094034637</v>
      </c>
      <c r="K690" t="str">
        <f t="shared" si="122"/>
        <v/>
      </c>
      <c r="M690" s="8">
        <f t="shared" si="123"/>
        <v>10.619586655222349</v>
      </c>
    </row>
    <row r="691" spans="1:13">
      <c r="A691" s="1">
        <f t="shared" si="119"/>
        <v>49767.0625</v>
      </c>
      <c r="B691">
        <f t="shared" si="120"/>
        <v>56.250000000000504</v>
      </c>
      <c r="C691" t="str">
        <f>IFERROR(AVERAGEIFS('Hard Drives'!$I$5:$I$500,'Hard Drives'!$A$5:$A$500,"&gt;="&amp;Predictions!A690,'Hard Drives'!$A$5:$A$500,"&lt;"&amp;Predictions!A691), "")</f>
        <v/>
      </c>
      <c r="D691" t="str">
        <f t="shared" si="124"/>
        <v/>
      </c>
      <c r="E691" t="str">
        <f>IFERROR(AVERAGEIFS(SSDs!$H$5:$H$150,SSDs!$A$5:$A$150,"&gt;="&amp;Predictions!A690, SSDs!$A$5:$A$150,"&lt;"&amp;Predictions!A691), "")</f>
        <v/>
      </c>
      <c r="F691" t="str">
        <f t="shared" si="125"/>
        <v/>
      </c>
      <c r="G691" t="str">
        <f>IFERROR(AVERAGEIFS(XPoint!$H$5:$H$100,XPoint!$A$5:$A$100,"&gt;="&amp;Predictions!A690, XPoint!$A$5:$A$100,"&lt;"&amp;Predictions!A691), "")</f>
        <v/>
      </c>
      <c r="H691" t="str">
        <f t="shared" si="126"/>
        <v/>
      </c>
      <c r="J691" s="8">
        <f t="shared" si="121"/>
        <v>11.078463314134101</v>
      </c>
      <c r="K691" t="str">
        <f t="shared" si="122"/>
        <v/>
      </c>
      <c r="M691" s="8">
        <f t="shared" si="123"/>
        <v>10.620734417655374</v>
      </c>
    </row>
    <row r="692" spans="1:13">
      <c r="A692" s="1">
        <f t="shared" si="119"/>
        <v>49797.5</v>
      </c>
      <c r="B692">
        <f t="shared" si="120"/>
        <v>56.33333333333384</v>
      </c>
      <c r="C692" t="str">
        <f>IFERROR(AVERAGEIFS('Hard Drives'!$I$5:$I$500,'Hard Drives'!$A$5:$A$500,"&gt;="&amp;Predictions!A691,'Hard Drives'!$A$5:$A$500,"&lt;"&amp;Predictions!A692), "")</f>
        <v/>
      </c>
      <c r="D692" t="str">
        <f t="shared" si="124"/>
        <v/>
      </c>
      <c r="E692" t="str">
        <f>IFERROR(AVERAGEIFS(SSDs!$H$5:$H$150,SSDs!$A$5:$A$150,"&gt;="&amp;Predictions!A691, SSDs!$A$5:$A$150,"&lt;"&amp;Predictions!A692), "")</f>
        <v/>
      </c>
      <c r="F692" t="str">
        <f t="shared" si="125"/>
        <v/>
      </c>
      <c r="G692" t="str">
        <f>IFERROR(AVERAGEIFS(XPoint!$H$5:$H$100,XPoint!$A$5:$A$100,"&gt;="&amp;Predictions!A691, XPoint!$A$5:$A$100,"&lt;"&amp;Predictions!A692), "")</f>
        <v/>
      </c>
      <c r="H692" t="str">
        <f t="shared" si="126"/>
        <v/>
      </c>
      <c r="J692" s="8">
        <f t="shared" si="121"/>
        <v>11.07888083218633</v>
      </c>
      <c r="K692" t="str">
        <f t="shared" si="122"/>
        <v/>
      </c>
      <c r="M692" s="8">
        <f t="shared" si="123"/>
        <v>10.621870732178191</v>
      </c>
    </row>
    <row r="693" spans="1:13">
      <c r="A693" s="1">
        <f t="shared" si="119"/>
        <v>49827.9375</v>
      </c>
      <c r="B693">
        <f t="shared" si="120"/>
        <v>56.416666666667176</v>
      </c>
      <c r="C693" t="str">
        <f>IFERROR(AVERAGEIFS('Hard Drives'!$I$5:$I$500,'Hard Drives'!$A$5:$A$500,"&gt;="&amp;Predictions!A692,'Hard Drives'!$A$5:$A$500,"&lt;"&amp;Predictions!A693), "")</f>
        <v/>
      </c>
      <c r="D693" t="str">
        <f t="shared" si="124"/>
        <v/>
      </c>
      <c r="E693" t="str">
        <f>IFERROR(AVERAGEIFS(SSDs!$H$5:$H$150,SSDs!$A$5:$A$150,"&gt;="&amp;Predictions!A692, SSDs!$A$5:$A$150,"&lt;"&amp;Predictions!A693), "")</f>
        <v/>
      </c>
      <c r="F693" t="str">
        <f t="shared" si="125"/>
        <v/>
      </c>
      <c r="G693" t="str">
        <f>IFERROR(AVERAGEIFS(XPoint!$H$5:$H$100,XPoint!$A$5:$A$100,"&gt;="&amp;Predictions!A692, XPoint!$A$5:$A$100,"&lt;"&amp;Predictions!A693), "")</f>
        <v/>
      </c>
      <c r="H693" t="str">
        <f t="shared" si="126"/>
        <v/>
      </c>
      <c r="J693" s="8">
        <f t="shared" si="121"/>
        <v>11.079293700223095</v>
      </c>
      <c r="K693" t="str">
        <f t="shared" si="122"/>
        <v/>
      </c>
      <c r="M693" s="8">
        <f t="shared" si="123"/>
        <v>10.622995710594353</v>
      </c>
    </row>
    <row r="694" spans="1:13">
      <c r="A694" s="1">
        <f t="shared" si="119"/>
        <v>49858.375</v>
      </c>
      <c r="B694">
        <f t="shared" si="120"/>
        <v>56.500000000000512</v>
      </c>
      <c r="C694" t="str">
        <f>IFERROR(AVERAGEIFS('Hard Drives'!$I$5:$I$500,'Hard Drives'!$A$5:$A$500,"&gt;="&amp;Predictions!A693,'Hard Drives'!$A$5:$A$500,"&lt;"&amp;Predictions!A694), "")</f>
        <v/>
      </c>
      <c r="D694" t="str">
        <f t="shared" si="124"/>
        <v/>
      </c>
      <c r="E694" t="str">
        <f>IFERROR(AVERAGEIFS(SSDs!$H$5:$H$150,SSDs!$A$5:$A$150,"&gt;="&amp;Predictions!A693, SSDs!$A$5:$A$150,"&lt;"&amp;Predictions!A694), "")</f>
        <v/>
      </c>
      <c r="F694" t="str">
        <f t="shared" si="125"/>
        <v/>
      </c>
      <c r="G694" t="str">
        <f>IFERROR(AVERAGEIFS(XPoint!$H$5:$H$100,XPoint!$A$5:$A$100,"&gt;="&amp;Predictions!A693, XPoint!$A$5:$A$100,"&lt;"&amp;Predictions!A694), "")</f>
        <v/>
      </c>
      <c r="H694" t="str">
        <f t="shared" si="126"/>
        <v/>
      </c>
      <c r="J694" s="8">
        <f t="shared" si="121"/>
        <v>11.079701969707804</v>
      </c>
      <c r="K694" t="str">
        <f t="shared" si="122"/>
        <v/>
      </c>
      <c r="M694" s="8">
        <f t="shared" si="123"/>
        <v>10.624109463663391</v>
      </c>
    </row>
    <row r="695" spans="1:13">
      <c r="A695" s="1">
        <f t="shared" si="119"/>
        <v>49888.8125</v>
      </c>
      <c r="B695">
        <f t="shared" si="120"/>
        <v>56.583333333333847</v>
      </c>
      <c r="C695" t="str">
        <f>IFERROR(AVERAGEIFS('Hard Drives'!$I$5:$I$500,'Hard Drives'!$A$5:$A$500,"&gt;="&amp;Predictions!A694,'Hard Drives'!$A$5:$A$500,"&lt;"&amp;Predictions!A695), "")</f>
        <v/>
      </c>
      <c r="D695" t="str">
        <f t="shared" si="124"/>
        <v/>
      </c>
      <c r="E695" t="str">
        <f>IFERROR(AVERAGEIFS(SSDs!$H$5:$H$150,SSDs!$A$5:$A$150,"&gt;="&amp;Predictions!A694, SSDs!$A$5:$A$150,"&lt;"&amp;Predictions!A695), "")</f>
        <v/>
      </c>
      <c r="F695" t="str">
        <f t="shared" si="125"/>
        <v/>
      </c>
      <c r="G695" t="str">
        <f>IFERROR(AVERAGEIFS(XPoint!$H$5:$H$100,XPoint!$A$5:$A$100,"&gt;="&amp;Predictions!A694, XPoint!$A$5:$A$100,"&lt;"&amp;Predictions!A695), "")</f>
        <v/>
      </c>
      <c r="H695" t="str">
        <f t="shared" si="126"/>
        <v/>
      </c>
      <c r="J695" s="8">
        <f t="shared" si="121"/>
        <v>11.080105691541521</v>
      </c>
      <c r="K695" t="str">
        <f t="shared" si="122"/>
        <v/>
      </c>
      <c r="M695" s="8">
        <f t="shared" si="123"/>
        <v>10.625212101109579</v>
      </c>
    </row>
    <row r="696" spans="1:13">
      <c r="A696" s="1">
        <f t="shared" si="119"/>
        <v>49919.25</v>
      </c>
      <c r="B696">
        <f t="shared" si="120"/>
        <v>56.666666666667183</v>
      </c>
      <c r="C696" t="str">
        <f>IFERROR(AVERAGEIFS('Hard Drives'!$I$5:$I$500,'Hard Drives'!$A$5:$A$500,"&gt;="&amp;Predictions!A695,'Hard Drives'!$A$5:$A$500,"&lt;"&amp;Predictions!A696), "")</f>
        <v/>
      </c>
      <c r="D696" t="str">
        <f t="shared" si="124"/>
        <v/>
      </c>
      <c r="E696" t="str">
        <f>IFERROR(AVERAGEIFS(SSDs!$H$5:$H$150,SSDs!$A$5:$A$150,"&gt;="&amp;Predictions!A695, SSDs!$A$5:$A$150,"&lt;"&amp;Predictions!A696), "")</f>
        <v/>
      </c>
      <c r="F696" t="str">
        <f t="shared" si="125"/>
        <v/>
      </c>
      <c r="G696" t="str">
        <f>IFERROR(AVERAGEIFS(XPoint!$H$5:$H$100,XPoint!$A$5:$A$100,"&gt;="&amp;Predictions!A695, XPoint!$A$5:$A$100,"&lt;"&amp;Predictions!A696), "")</f>
        <v/>
      </c>
      <c r="H696" t="str">
        <f t="shared" si="126"/>
        <v/>
      </c>
      <c r="J696" s="8">
        <f t="shared" si="121"/>
        <v>11.080504916068973</v>
      </c>
      <c r="K696" t="str">
        <f t="shared" si="122"/>
        <v/>
      </c>
      <c r="M696" s="8">
        <f t="shared" si="123"/>
        <v>10.626303731630667</v>
      </c>
    </row>
    <row r="697" spans="1:13">
      <c r="A697" s="1">
        <f t="shared" si="119"/>
        <v>49949.6875</v>
      </c>
      <c r="B697">
        <f t="shared" si="120"/>
        <v>56.750000000000519</v>
      </c>
      <c r="C697" t="str">
        <f>IFERROR(AVERAGEIFS('Hard Drives'!$I$5:$I$500,'Hard Drives'!$A$5:$A$500,"&gt;="&amp;Predictions!A696,'Hard Drives'!$A$5:$A$500,"&lt;"&amp;Predictions!A697), "")</f>
        <v/>
      </c>
      <c r="D697" t="str">
        <f t="shared" si="124"/>
        <v/>
      </c>
      <c r="E697" t="str">
        <f>IFERROR(AVERAGEIFS(SSDs!$H$5:$H$150,SSDs!$A$5:$A$150,"&gt;="&amp;Predictions!A696, SSDs!$A$5:$A$150,"&lt;"&amp;Predictions!A697), "")</f>
        <v/>
      </c>
      <c r="F697" t="str">
        <f t="shared" si="125"/>
        <v/>
      </c>
      <c r="G697" t="str">
        <f>IFERROR(AVERAGEIFS(XPoint!$H$5:$H$100,XPoint!$A$5:$A$100,"&gt;="&amp;Predictions!A696, XPoint!$A$5:$A$100,"&lt;"&amp;Predictions!A697), "")</f>
        <v/>
      </c>
      <c r="H697" t="str">
        <f t="shared" si="126"/>
        <v/>
      </c>
      <c r="J697" s="8">
        <f t="shared" si="121"/>
        <v>11.080899693084467</v>
      </c>
      <c r="K697" t="str">
        <f t="shared" si="122"/>
        <v/>
      </c>
      <c r="M697" s="8">
        <f t="shared" si="123"/>
        <v>10.627384462906548</v>
      </c>
    </row>
    <row r="698" spans="1:13">
      <c r="A698" s="1">
        <f t="shared" si="119"/>
        <v>49980.125</v>
      </c>
      <c r="B698">
        <f t="shared" si="120"/>
        <v>56.833333333333854</v>
      </c>
      <c r="C698" t="str">
        <f>IFERROR(AVERAGEIFS('Hard Drives'!$I$5:$I$500,'Hard Drives'!$A$5:$A$500,"&gt;="&amp;Predictions!A697,'Hard Drives'!$A$5:$A$500,"&lt;"&amp;Predictions!A698), "")</f>
        <v/>
      </c>
      <c r="D698" t="str">
        <f t="shared" si="124"/>
        <v/>
      </c>
      <c r="E698" t="str">
        <f>IFERROR(AVERAGEIFS(SSDs!$H$5:$H$150,SSDs!$A$5:$A$150,"&gt;="&amp;Predictions!A697, SSDs!$A$5:$A$150,"&lt;"&amp;Predictions!A698), "")</f>
        <v/>
      </c>
      <c r="F698" t="str">
        <f t="shared" si="125"/>
        <v/>
      </c>
      <c r="G698" t="str">
        <f>IFERROR(AVERAGEIFS(XPoint!$H$5:$H$100,XPoint!$A$5:$A$100,"&gt;="&amp;Predictions!A697, XPoint!$A$5:$A$100,"&lt;"&amp;Predictions!A698), "")</f>
        <v/>
      </c>
      <c r="H698" t="str">
        <f t="shared" si="126"/>
        <v/>
      </c>
      <c r="J698" s="8">
        <f t="shared" si="121"/>
        <v>11.081290071837744</v>
      </c>
      <c r="K698" t="str">
        <f t="shared" si="122"/>
        <v/>
      </c>
      <c r="M698" s="8">
        <f t="shared" si="123"/>
        <v>10.628454401607875</v>
      </c>
    </row>
    <row r="699" spans="1:13">
      <c r="A699" s="1">
        <f t="shared" ref="A699:A762" si="127">A698+365.25/12</f>
        <v>50010.5625</v>
      </c>
      <c r="B699">
        <f t="shared" ref="B699:B762" si="128">B698+1/12</f>
        <v>56.91666666666719</v>
      </c>
      <c r="C699" t="str">
        <f>IFERROR(AVERAGEIFS('Hard Drives'!$I$5:$I$500,'Hard Drives'!$A$5:$A$500,"&gt;="&amp;Predictions!A698,'Hard Drives'!$A$5:$A$500,"&lt;"&amp;Predictions!A699), "")</f>
        <v/>
      </c>
      <c r="D699" t="str">
        <f t="shared" si="124"/>
        <v/>
      </c>
      <c r="E699" t="str">
        <f>IFERROR(AVERAGEIFS(SSDs!$H$5:$H$150,SSDs!$A$5:$A$150,"&gt;="&amp;Predictions!A698, SSDs!$A$5:$A$150,"&lt;"&amp;Predictions!A699), "")</f>
        <v/>
      </c>
      <c r="F699" t="str">
        <f t="shared" si="125"/>
        <v/>
      </c>
      <c r="G699" t="str">
        <f>IFERROR(AVERAGEIFS(XPoint!$H$5:$H$100,XPoint!$A$5:$A$100,"&gt;="&amp;Predictions!A698, XPoint!$A$5:$A$100,"&lt;"&amp;Predictions!A699), "")</f>
        <v/>
      </c>
      <c r="H699" t="str">
        <f t="shared" si="126"/>
        <v/>
      </c>
      <c r="J699" s="8">
        <f t="shared" si="121"/>
        <v>11.081676101039797</v>
      </c>
      <c r="K699" t="str">
        <f t="shared" si="122"/>
        <v/>
      </c>
      <c r="M699" s="8">
        <f t="shared" si="123"/>
        <v>10.62951365340464</v>
      </c>
    </row>
    <row r="700" spans="1:13">
      <c r="A700" s="1">
        <f t="shared" si="127"/>
        <v>50041</v>
      </c>
      <c r="B700">
        <f t="shared" si="128"/>
        <v>57.000000000000526</v>
      </c>
      <c r="C700" t="str">
        <f>IFERROR(AVERAGEIFS('Hard Drives'!$I$5:$I$500,'Hard Drives'!$A$5:$A$500,"&gt;="&amp;Predictions!A699,'Hard Drives'!$A$5:$A$500,"&lt;"&amp;Predictions!A700), "")</f>
        <v/>
      </c>
      <c r="D700" t="str">
        <f t="shared" si="124"/>
        <v/>
      </c>
      <c r="E700" t="str">
        <f>IFERROR(AVERAGEIFS(SSDs!$H$5:$H$150,SSDs!$A$5:$A$150,"&gt;="&amp;Predictions!A699, SSDs!$A$5:$A$150,"&lt;"&amp;Predictions!A700), "")</f>
        <v/>
      </c>
      <c r="F700" t="str">
        <f t="shared" si="125"/>
        <v/>
      </c>
      <c r="G700" t="str">
        <f>IFERROR(AVERAGEIFS(XPoint!$H$5:$H$100,XPoint!$A$5:$A$100,"&gt;="&amp;Predictions!A699, XPoint!$A$5:$A$100,"&lt;"&amp;Predictions!A700), "")</f>
        <v/>
      </c>
      <c r="H700" t="str">
        <f t="shared" si="126"/>
        <v/>
      </c>
      <c r="J700" s="8">
        <f t="shared" si="121"/>
        <v>11.082057828868598</v>
      </c>
      <c r="K700" t="str">
        <f t="shared" si="122"/>
        <v/>
      </c>
      <c r="M700" s="8">
        <f t="shared" si="123"/>
        <v>10.630562322974647</v>
      </c>
    </row>
    <row r="701" spans="1:13">
      <c r="A701" s="1">
        <f t="shared" si="127"/>
        <v>50071.4375</v>
      </c>
      <c r="B701">
        <f t="shared" si="128"/>
        <v>57.083333333333862</v>
      </c>
      <c r="C701" t="str">
        <f>IFERROR(AVERAGEIFS('Hard Drives'!$I$5:$I$500,'Hard Drives'!$A$5:$A$500,"&gt;="&amp;Predictions!A700,'Hard Drives'!$A$5:$A$500,"&lt;"&amp;Predictions!A701), "")</f>
        <v/>
      </c>
      <c r="D701" t="str">
        <f t="shared" si="124"/>
        <v/>
      </c>
      <c r="E701" t="str">
        <f>IFERROR(AVERAGEIFS(SSDs!$H$5:$H$150,SSDs!$A$5:$A$150,"&gt;="&amp;Predictions!A700, SSDs!$A$5:$A$150,"&lt;"&amp;Predictions!A701), "")</f>
        <v/>
      </c>
      <c r="F701" t="str">
        <f t="shared" si="125"/>
        <v/>
      </c>
      <c r="G701" t="str">
        <f>IFERROR(AVERAGEIFS(XPoint!$H$5:$H$100,XPoint!$A$5:$A$100,"&gt;="&amp;Predictions!A700, XPoint!$A$5:$A$100,"&lt;"&amp;Predictions!A701), "")</f>
        <v/>
      </c>
      <c r="H701" t="str">
        <f t="shared" si="126"/>
        <v/>
      </c>
      <c r="J701" s="8">
        <f t="shared" si="121"/>
        <v>11.082435302974813</v>
      </c>
      <c r="K701" t="str">
        <f t="shared" si="122"/>
        <v/>
      </c>
      <c r="M701" s="8">
        <f t="shared" si="123"/>
        <v>10.631600514012003</v>
      </c>
    </row>
    <row r="702" spans="1:13">
      <c r="A702" s="1">
        <f t="shared" si="127"/>
        <v>50101.875</v>
      </c>
      <c r="B702">
        <f t="shared" si="128"/>
        <v>57.166666666667197</v>
      </c>
      <c r="C702" t="str">
        <f>IFERROR(AVERAGEIFS('Hard Drives'!$I$5:$I$500,'Hard Drives'!$A$5:$A$500,"&gt;="&amp;Predictions!A701,'Hard Drives'!$A$5:$A$500,"&lt;"&amp;Predictions!A702), "")</f>
        <v/>
      </c>
      <c r="D702" t="str">
        <f t="shared" si="124"/>
        <v/>
      </c>
      <c r="E702" t="str">
        <f>IFERROR(AVERAGEIFS(SSDs!$H$5:$H$150,SSDs!$A$5:$A$150,"&gt;="&amp;Predictions!A701, SSDs!$A$5:$A$150,"&lt;"&amp;Predictions!A702), "")</f>
        <v/>
      </c>
      <c r="F702" t="str">
        <f t="shared" si="125"/>
        <v/>
      </c>
      <c r="G702" t="str">
        <f>IFERROR(AVERAGEIFS(XPoint!$H$5:$H$100,XPoint!$A$5:$A$100,"&gt;="&amp;Predictions!A701, XPoint!$A$5:$A$100,"&lt;"&amp;Predictions!A702), "")</f>
        <v/>
      </c>
      <c r="H702" t="str">
        <f t="shared" si="126"/>
        <v/>
      </c>
      <c r="J702" s="8">
        <f t="shared" si="121"/>
        <v>11.082808570487416</v>
      </c>
      <c r="K702" t="str">
        <f t="shared" si="122"/>
        <v/>
      </c>
      <c r="M702" s="8">
        <f t="shared" si="123"/>
        <v>10.632628329235498</v>
      </c>
    </row>
    <row r="703" spans="1:13">
      <c r="A703" s="1">
        <f t="shared" si="127"/>
        <v>50132.3125</v>
      </c>
      <c r="B703">
        <f t="shared" si="128"/>
        <v>57.250000000000533</v>
      </c>
      <c r="C703" t="str">
        <f>IFERROR(AVERAGEIFS('Hard Drives'!$I$5:$I$500,'Hard Drives'!$A$5:$A$500,"&gt;="&amp;Predictions!A702,'Hard Drives'!$A$5:$A$500,"&lt;"&amp;Predictions!A703), "")</f>
        <v/>
      </c>
      <c r="D703" t="str">
        <f t="shared" si="124"/>
        <v/>
      </c>
      <c r="E703" t="str">
        <f>IFERROR(AVERAGEIFS(SSDs!$H$5:$H$150,SSDs!$A$5:$A$150,"&gt;="&amp;Predictions!A702, SSDs!$A$5:$A$150,"&lt;"&amp;Predictions!A703), "")</f>
        <v/>
      </c>
      <c r="F703" t="str">
        <f t="shared" si="125"/>
        <v/>
      </c>
      <c r="G703" t="str">
        <f>IFERROR(AVERAGEIFS(XPoint!$H$5:$H$100,XPoint!$A$5:$A$100,"&gt;="&amp;Predictions!A702, XPoint!$A$5:$A$100,"&lt;"&amp;Predictions!A703), "")</f>
        <v/>
      </c>
      <c r="H703" t="str">
        <f t="shared" si="126"/>
        <v/>
      </c>
      <c r="J703" s="8">
        <f t="shared" si="121"/>
        <v>11.083177678019251</v>
      </c>
      <c r="K703" t="str">
        <f t="shared" si="122"/>
        <v/>
      </c>
      <c r="M703" s="8">
        <f t="shared" si="123"/>
        <v>10.633645870396972</v>
      </c>
    </row>
    <row r="704" spans="1:13">
      <c r="A704" s="1">
        <f t="shared" si="127"/>
        <v>50162.75</v>
      </c>
      <c r="B704">
        <f t="shared" si="128"/>
        <v>57.333333333333869</v>
      </c>
      <c r="C704" t="str">
        <f>IFERROR(AVERAGEIFS('Hard Drives'!$I$5:$I$500,'Hard Drives'!$A$5:$A$500,"&gt;="&amp;Predictions!A703,'Hard Drives'!$A$5:$A$500,"&lt;"&amp;Predictions!A704), "")</f>
        <v/>
      </c>
      <c r="D704" t="str">
        <f t="shared" si="124"/>
        <v/>
      </c>
      <c r="E704" t="str">
        <f>IFERROR(AVERAGEIFS(SSDs!$H$5:$H$150,SSDs!$A$5:$A$150,"&gt;="&amp;Predictions!A703, SSDs!$A$5:$A$150,"&lt;"&amp;Predictions!A704), "")</f>
        <v/>
      </c>
      <c r="F704" t="str">
        <f t="shared" si="125"/>
        <v/>
      </c>
      <c r="G704" t="str">
        <f>IFERROR(AVERAGEIFS(XPoint!$H$5:$H$100,XPoint!$A$5:$A$100,"&gt;="&amp;Predictions!A703, XPoint!$A$5:$A$100,"&lt;"&amp;Predictions!A704), "")</f>
        <v/>
      </c>
      <c r="H704" t="str">
        <f t="shared" si="126"/>
        <v/>
      </c>
      <c r="J704" s="8">
        <f t="shared" si="121"/>
        <v>11.083542671672575</v>
      </c>
      <c r="K704" t="str">
        <f t="shared" si="122"/>
        <v/>
      </c>
      <c r="M704" s="8">
        <f t="shared" si="123"/>
        <v>10.634653238289573</v>
      </c>
    </row>
    <row r="705" spans="1:13">
      <c r="A705" s="1">
        <f t="shared" si="127"/>
        <v>50193.1875</v>
      </c>
      <c r="B705">
        <f t="shared" si="128"/>
        <v>57.416666666667204</v>
      </c>
      <c r="C705" t="str">
        <f>IFERROR(AVERAGEIFS('Hard Drives'!$I$5:$I$500,'Hard Drives'!$A$5:$A$500,"&gt;="&amp;Predictions!A704,'Hard Drives'!$A$5:$A$500,"&lt;"&amp;Predictions!A705), "")</f>
        <v/>
      </c>
      <c r="D705" t="str">
        <f t="shared" si="124"/>
        <v/>
      </c>
      <c r="E705" t="str">
        <f>IFERROR(AVERAGEIFS(SSDs!$H$5:$H$150,SSDs!$A$5:$A$150,"&gt;="&amp;Predictions!A704, SSDs!$A$5:$A$150,"&lt;"&amp;Predictions!A705), "")</f>
        <v/>
      </c>
      <c r="F705" t="str">
        <f t="shared" si="125"/>
        <v/>
      </c>
      <c r="G705" t="str">
        <f>IFERROR(AVERAGEIFS(XPoint!$H$5:$H$100,XPoint!$A$5:$A$100,"&gt;="&amp;Predictions!A704, XPoint!$A$5:$A$100,"&lt;"&amp;Predictions!A705), "")</f>
        <v/>
      </c>
      <c r="H705" t="str">
        <f t="shared" si="126"/>
        <v/>
      </c>
      <c r="J705" s="8">
        <f t="shared" si="121"/>
        <v>11.083903597044507</v>
      </c>
      <c r="K705" t="str">
        <f t="shared" si="122"/>
        <v/>
      </c>
      <c r="M705" s="8">
        <f t="shared" si="123"/>
        <v>10.635650532756035</v>
      </c>
    </row>
    <row r="706" spans="1:13">
      <c r="A706" s="1">
        <f t="shared" si="127"/>
        <v>50223.625</v>
      </c>
      <c r="B706">
        <f t="shared" si="128"/>
        <v>57.50000000000054</v>
      </c>
      <c r="C706" t="str">
        <f>IFERROR(AVERAGEIFS('Hard Drives'!$I$5:$I$500,'Hard Drives'!$A$5:$A$500,"&gt;="&amp;Predictions!A705,'Hard Drives'!$A$5:$A$500,"&lt;"&amp;Predictions!A706), "")</f>
        <v/>
      </c>
      <c r="D706" t="str">
        <f t="shared" si="124"/>
        <v/>
      </c>
      <c r="E706" t="str">
        <f>IFERROR(AVERAGEIFS(SSDs!$H$5:$H$150,SSDs!$A$5:$A$150,"&gt;="&amp;Predictions!A705, SSDs!$A$5:$A$150,"&lt;"&amp;Predictions!A706), "")</f>
        <v/>
      </c>
      <c r="F706" t="str">
        <f t="shared" si="125"/>
        <v/>
      </c>
      <c r="G706" t="str">
        <f>IFERROR(AVERAGEIFS(XPoint!$H$5:$H$100,XPoint!$A$5:$A$100,"&gt;="&amp;Predictions!A705, XPoint!$A$5:$A$100,"&lt;"&amp;Predictions!A706), "")</f>
        <v/>
      </c>
      <c r="H706" t="str">
        <f t="shared" si="126"/>
        <v/>
      </c>
      <c r="J706" s="8">
        <f t="shared" si="121"/>
        <v>11.08426049923243</v>
      </c>
      <c r="K706" t="str">
        <f t="shared" si="122"/>
        <v/>
      </c>
      <c r="M706" s="8">
        <f t="shared" si="123"/>
        <v>10.636637852696825</v>
      </c>
    </row>
    <row r="707" spans="1:13">
      <c r="A707" s="1">
        <f t="shared" si="127"/>
        <v>50254.0625</v>
      </c>
      <c r="B707">
        <f t="shared" si="128"/>
        <v>57.583333333333876</v>
      </c>
      <c r="C707" t="str">
        <f>IFERROR(AVERAGEIFS('Hard Drives'!$I$5:$I$500,'Hard Drives'!$A$5:$A$500,"&gt;="&amp;Predictions!A706,'Hard Drives'!$A$5:$A$500,"&lt;"&amp;Predictions!A707), "")</f>
        <v/>
      </c>
      <c r="D707" t="str">
        <f t="shared" si="124"/>
        <v/>
      </c>
      <c r="E707" t="str">
        <f>IFERROR(AVERAGEIFS(SSDs!$H$5:$H$150,SSDs!$A$5:$A$150,"&gt;="&amp;Predictions!A706, SSDs!$A$5:$A$150,"&lt;"&amp;Predictions!A707), "")</f>
        <v/>
      </c>
      <c r="F707" t="str">
        <f t="shared" si="125"/>
        <v/>
      </c>
      <c r="G707" t="str">
        <f>IFERROR(AVERAGEIFS(XPoint!$H$5:$H$100,XPoint!$A$5:$A$100,"&gt;="&amp;Predictions!A706, XPoint!$A$5:$A$100,"&lt;"&amp;Predictions!A707), "")</f>
        <v/>
      </c>
      <c r="H707" t="str">
        <f t="shared" si="126"/>
        <v/>
      </c>
      <c r="J707" s="8">
        <f t="shared" si="121"/>
        <v>11.084613422839343</v>
      </c>
      <c r="K707" t="str">
        <f t="shared" si="122"/>
        <v/>
      </c>
      <c r="M707" s="8">
        <f t="shared" si="123"/>
        <v>10.637615296078305</v>
      </c>
    </row>
    <row r="708" spans="1:13">
      <c r="A708" s="1">
        <f t="shared" si="127"/>
        <v>50284.5</v>
      </c>
      <c r="B708">
        <f t="shared" si="128"/>
        <v>57.666666666667211</v>
      </c>
      <c r="C708" t="str">
        <f>IFERROR(AVERAGEIFS('Hard Drives'!$I$5:$I$500,'Hard Drives'!$A$5:$A$500,"&gt;="&amp;Predictions!A707,'Hard Drives'!$A$5:$A$500,"&lt;"&amp;Predictions!A708), "")</f>
        <v/>
      </c>
      <c r="D708" t="str">
        <f t="shared" si="124"/>
        <v/>
      </c>
      <c r="E708" t="str">
        <f>IFERROR(AVERAGEIFS(SSDs!$H$5:$H$150,SSDs!$A$5:$A$150,"&gt;="&amp;Predictions!A707, SSDs!$A$5:$A$150,"&lt;"&amp;Predictions!A708), "")</f>
        <v/>
      </c>
      <c r="F708" t="str">
        <f t="shared" si="125"/>
        <v/>
      </c>
      <c r="G708" t="str">
        <f>IFERROR(AVERAGEIFS(XPoint!$H$5:$H$100,XPoint!$A$5:$A$100,"&gt;="&amp;Predictions!A707, XPoint!$A$5:$A$100,"&lt;"&amp;Predictions!A708), "")</f>
        <v/>
      </c>
      <c r="H708" t="str">
        <f t="shared" si="126"/>
        <v/>
      </c>
      <c r="J708" s="8">
        <f t="shared" si="121"/>
        <v>11.084962411979163</v>
      </c>
      <c r="K708" t="str">
        <f t="shared" si="122"/>
        <v/>
      </c>
      <c r="M708" s="8">
        <f t="shared" si="123"/>
        <v>10.638582959940788</v>
      </c>
    </row>
    <row r="709" spans="1:13">
      <c r="A709" s="1">
        <f t="shared" si="127"/>
        <v>50314.9375</v>
      </c>
      <c r="B709">
        <f t="shared" si="128"/>
        <v>57.750000000000547</v>
      </c>
      <c r="C709" t="str">
        <f>IFERROR(AVERAGEIFS('Hard Drives'!$I$5:$I$500,'Hard Drives'!$A$5:$A$500,"&gt;="&amp;Predictions!A708,'Hard Drives'!$A$5:$A$500,"&lt;"&amp;Predictions!A709), "")</f>
        <v/>
      </c>
      <c r="D709" t="str">
        <f t="shared" si="124"/>
        <v/>
      </c>
      <c r="E709" t="str">
        <f>IFERROR(AVERAGEIFS(SSDs!$H$5:$H$150,SSDs!$A$5:$A$150,"&gt;="&amp;Predictions!A708, SSDs!$A$5:$A$150,"&lt;"&amp;Predictions!A709), "")</f>
        <v/>
      </c>
      <c r="F709" t="str">
        <f t="shared" si="125"/>
        <v/>
      </c>
      <c r="G709" t="str">
        <f>IFERROR(AVERAGEIFS(XPoint!$H$5:$H$100,XPoint!$A$5:$A$100,"&gt;="&amp;Predictions!A708, XPoint!$A$5:$A$100,"&lt;"&amp;Predictions!A709), "")</f>
        <v/>
      </c>
      <c r="H709" t="str">
        <f t="shared" si="126"/>
        <v/>
      </c>
      <c r="J709" s="8">
        <f t="shared" si="121"/>
        <v>11.085307510281968</v>
      </c>
      <c r="K709" t="str">
        <f t="shared" si="122"/>
        <v/>
      </c>
      <c r="M709" s="8">
        <f t="shared" si="123"/>
        <v>10.639540940406558</v>
      </c>
    </row>
    <row r="710" spans="1:13">
      <c r="A710" s="1">
        <f t="shared" si="127"/>
        <v>50345.375</v>
      </c>
      <c r="B710">
        <f t="shared" si="128"/>
        <v>57.833333333333883</v>
      </c>
      <c r="C710" t="str">
        <f>IFERROR(AVERAGEIFS('Hard Drives'!$I$5:$I$500,'Hard Drives'!$A$5:$A$500,"&gt;="&amp;Predictions!A709,'Hard Drives'!$A$5:$A$500,"&lt;"&amp;Predictions!A710), "")</f>
        <v/>
      </c>
      <c r="D710" t="str">
        <f t="shared" si="124"/>
        <v/>
      </c>
      <c r="E710" t="str">
        <f>IFERROR(AVERAGEIFS(SSDs!$H$5:$H$150,SSDs!$A$5:$A$150,"&gt;="&amp;Predictions!A709, SSDs!$A$5:$A$150,"&lt;"&amp;Predictions!A710), "")</f>
        <v/>
      </c>
      <c r="F710" t="str">
        <f t="shared" si="125"/>
        <v/>
      </c>
      <c r="G710" t="str">
        <f>IFERROR(AVERAGEIFS(XPoint!$H$5:$H$100,XPoint!$A$5:$A$100,"&gt;="&amp;Predictions!A709, XPoint!$A$5:$A$100,"&lt;"&amp;Predictions!A710), "")</f>
        <v/>
      </c>
      <c r="H710" t="str">
        <f t="shared" si="126"/>
        <v/>
      </c>
      <c r="J710" s="8">
        <f t="shared" si="121"/>
        <v>11.085648760899177</v>
      </c>
      <c r="K710" t="str">
        <f t="shared" si="122"/>
        <v/>
      </c>
      <c r="M710" s="8">
        <f t="shared" si="123"/>
        <v>10.640489332687842</v>
      </c>
    </row>
    <row r="711" spans="1:13">
      <c r="A711" s="1">
        <f t="shared" si="127"/>
        <v>50375.8125</v>
      </c>
      <c r="B711">
        <f t="shared" si="128"/>
        <v>57.916666666667219</v>
      </c>
      <c r="C711" t="str">
        <f>IFERROR(AVERAGEIFS('Hard Drives'!$I$5:$I$500,'Hard Drives'!$A$5:$A$500,"&gt;="&amp;Predictions!A710,'Hard Drives'!$A$5:$A$500,"&lt;"&amp;Predictions!A711), "")</f>
        <v/>
      </c>
      <c r="D711" t="str">
        <f t="shared" si="124"/>
        <v/>
      </c>
      <c r="E711" t="str">
        <f>IFERROR(AVERAGEIFS(SSDs!$H$5:$H$150,SSDs!$A$5:$A$150,"&gt;="&amp;Predictions!A710, SSDs!$A$5:$A$150,"&lt;"&amp;Predictions!A711), "")</f>
        <v/>
      </c>
      <c r="F711" t="str">
        <f t="shared" si="125"/>
        <v/>
      </c>
      <c r="G711" t="str">
        <f>IFERROR(AVERAGEIFS(XPoint!$H$5:$H$100,XPoint!$A$5:$A$100,"&gt;="&amp;Predictions!A710, XPoint!$A$5:$A$100,"&lt;"&amp;Predictions!A711), "")</f>
        <v/>
      </c>
      <c r="H711" t="str">
        <f t="shared" si="126"/>
        <v/>
      </c>
      <c r="J711" s="8">
        <f t="shared" si="121"/>
        <v>11.085986206508689</v>
      </c>
      <c r="K711" t="str">
        <f t="shared" si="122"/>
        <v/>
      </c>
      <c r="M711" s="8">
        <f t="shared" si="123"/>
        <v>10.641428231094721</v>
      </c>
    </row>
    <row r="712" spans="1:13">
      <c r="A712" s="1">
        <f t="shared" si="127"/>
        <v>50406.25</v>
      </c>
      <c r="B712">
        <f t="shared" si="128"/>
        <v>58.000000000000554</v>
      </c>
      <c r="C712" t="str">
        <f>IFERROR(AVERAGEIFS('Hard Drives'!$I$5:$I$500,'Hard Drives'!$A$5:$A$500,"&gt;="&amp;Predictions!A711,'Hard Drives'!$A$5:$A$500,"&lt;"&amp;Predictions!A712), "")</f>
        <v/>
      </c>
      <c r="D712" t="str">
        <f t="shared" si="124"/>
        <v/>
      </c>
      <c r="E712" t="str">
        <f>IFERROR(AVERAGEIFS(SSDs!$H$5:$H$150,SSDs!$A$5:$A$150,"&gt;="&amp;Predictions!A711, SSDs!$A$5:$A$150,"&lt;"&amp;Predictions!A712), "")</f>
        <v/>
      </c>
      <c r="F712" t="str">
        <f t="shared" si="125"/>
        <v/>
      </c>
      <c r="G712" t="str">
        <f>IFERROR(AVERAGEIFS(XPoint!$H$5:$H$100,XPoint!$A$5:$A$100,"&gt;="&amp;Predictions!A711, XPoint!$A$5:$A$100,"&lt;"&amp;Predictions!A712), "")</f>
        <v/>
      </c>
      <c r="H712" t="str">
        <f t="shared" si="126"/>
        <v/>
      </c>
      <c r="J712" s="8">
        <f t="shared" si="121"/>
        <v>11.086319889319979</v>
      </c>
      <c r="K712" t="str">
        <f t="shared" si="122"/>
        <v/>
      </c>
      <c r="M712" s="8">
        <f t="shared" si="123"/>
        <v>10.642357729042999</v>
      </c>
    </row>
    <row r="713" spans="1:13">
      <c r="A713" s="1">
        <f t="shared" si="127"/>
        <v>50436.6875</v>
      </c>
      <c r="B713">
        <f t="shared" si="128"/>
        <v>58.08333333333389</v>
      </c>
      <c r="C713" t="str">
        <f>IFERROR(AVERAGEIFS('Hard Drives'!$I$5:$I$500,'Hard Drives'!$A$5:$A$500,"&gt;="&amp;Predictions!A712,'Hard Drives'!$A$5:$A$500,"&lt;"&amp;Predictions!A713), "")</f>
        <v/>
      </c>
      <c r="D713" t="str">
        <f t="shared" si="124"/>
        <v/>
      </c>
      <c r="E713" t="str">
        <f>IFERROR(AVERAGEIFS(SSDs!$H$5:$H$150,SSDs!$A$5:$A$150,"&gt;="&amp;Predictions!A712, SSDs!$A$5:$A$150,"&lt;"&amp;Predictions!A713), "")</f>
        <v/>
      </c>
      <c r="F713" t="str">
        <f t="shared" si="125"/>
        <v/>
      </c>
      <c r="G713" t="str">
        <f>IFERROR(AVERAGEIFS(XPoint!$H$5:$H$100,XPoint!$A$5:$A$100,"&gt;="&amp;Predictions!A712, XPoint!$A$5:$A$100,"&lt;"&amp;Predictions!A713), "")</f>
        <v/>
      </c>
      <c r="H713" t="str">
        <f t="shared" si="126"/>
        <v/>
      </c>
      <c r="J713" s="8">
        <f t="shared" si="121"/>
        <v>11.086649851079109</v>
      </c>
      <c r="K713" t="str">
        <f t="shared" si="122"/>
        <v/>
      </c>
      <c r="M713" s="8">
        <f t="shared" si="123"/>
        <v>10.64327791906198</v>
      </c>
    </row>
    <row r="714" spans="1:13">
      <c r="A714" s="1">
        <f t="shared" si="127"/>
        <v>50467.125</v>
      </c>
      <c r="B714">
        <f t="shared" si="128"/>
        <v>58.166666666667226</v>
      </c>
      <c r="C714" t="str">
        <f>IFERROR(AVERAGEIFS('Hard Drives'!$I$5:$I$500,'Hard Drives'!$A$5:$A$500,"&gt;="&amp;Predictions!A713,'Hard Drives'!$A$5:$A$500,"&lt;"&amp;Predictions!A714), "")</f>
        <v/>
      </c>
      <c r="D714" t="str">
        <f t="shared" si="124"/>
        <v/>
      </c>
      <c r="E714" t="str">
        <f>IFERROR(AVERAGEIFS(SSDs!$H$5:$H$150,SSDs!$A$5:$A$150,"&gt;="&amp;Predictions!A713, SSDs!$A$5:$A$150,"&lt;"&amp;Predictions!A714), "")</f>
        <v/>
      </c>
      <c r="F714" t="str">
        <f t="shared" si="125"/>
        <v/>
      </c>
      <c r="G714" t="str">
        <f>IFERROR(AVERAGEIFS(XPoint!$H$5:$H$100,XPoint!$A$5:$A$100,"&gt;="&amp;Predictions!A713, XPoint!$A$5:$A$100,"&lt;"&amp;Predictions!A714), "")</f>
        <v/>
      </c>
      <c r="H714" t="str">
        <f t="shared" si="126"/>
        <v/>
      </c>
      <c r="J714" s="8">
        <f t="shared" si="121"/>
        <v>11.086976133073719</v>
      </c>
      <c r="K714" t="str">
        <f t="shared" si="122"/>
        <v/>
      </c>
      <c r="M714" s="8">
        <f t="shared" si="123"/>
        <v>10.644188892802244</v>
      </c>
    </row>
    <row r="715" spans="1:13">
      <c r="A715" s="1">
        <f t="shared" si="127"/>
        <v>50497.5625</v>
      </c>
      <c r="B715">
        <f t="shared" si="128"/>
        <v>58.250000000000561</v>
      </c>
      <c r="C715" t="str">
        <f>IFERROR(AVERAGEIFS('Hard Drives'!$I$5:$I$500,'Hard Drives'!$A$5:$A$500,"&gt;="&amp;Predictions!A714,'Hard Drives'!$A$5:$A$500,"&lt;"&amp;Predictions!A715), "")</f>
        <v/>
      </c>
      <c r="D715" t="str">
        <f t="shared" si="124"/>
        <v/>
      </c>
      <c r="E715" t="str">
        <f>IFERROR(AVERAGEIFS(SSDs!$H$5:$H$150,SSDs!$A$5:$A$150,"&gt;="&amp;Predictions!A714, SSDs!$A$5:$A$150,"&lt;"&amp;Predictions!A715), "")</f>
        <v/>
      </c>
      <c r="F715" t="str">
        <f t="shared" si="125"/>
        <v/>
      </c>
      <c r="G715" t="str">
        <f>IFERROR(AVERAGEIFS(XPoint!$H$5:$H$100,XPoint!$A$5:$A$100,"&gt;="&amp;Predictions!A714, XPoint!$A$5:$A$100,"&lt;"&amp;Predictions!A715), "")</f>
        <v/>
      </c>
      <c r="H715" t="str">
        <f t="shared" si="126"/>
        <v/>
      </c>
      <c r="J715" s="8">
        <f t="shared" ref="J715:J778" si="129">$J$6+(($J$7-$J$6)/POWER(1+$J$8*EXP(-$J$9*(B715-$J$10)), 1/$J$11))</f>
        <v>11.087298776137953</v>
      </c>
      <c r="K715" t="str">
        <f t="shared" ref="K715:K778" si="130">IF(C715&lt;&gt;"", (C715-J715)^2, "")</f>
        <v/>
      </c>
      <c r="M715" s="8">
        <f t="shared" ref="M715:M778" si="131">$M$6+(($M$7-$M$6)/POWER(1+$M$8*EXP(-$M$9*(B715-$M$10)), 1/$M$11))</f>
        <v>10.645090741043337</v>
      </c>
    </row>
    <row r="716" spans="1:13">
      <c r="A716" s="1">
        <f t="shared" si="127"/>
        <v>50528</v>
      </c>
      <c r="B716">
        <f t="shared" si="128"/>
        <v>58.333333333333897</v>
      </c>
      <c r="C716" t="str">
        <f>IFERROR(AVERAGEIFS('Hard Drives'!$I$5:$I$500,'Hard Drives'!$A$5:$A$500,"&gt;="&amp;Predictions!A715,'Hard Drives'!$A$5:$A$500,"&lt;"&amp;Predictions!A716), "")</f>
        <v/>
      </c>
      <c r="D716" t="str">
        <f t="shared" si="124"/>
        <v/>
      </c>
      <c r="E716" t="str">
        <f>IFERROR(AVERAGEIFS(SSDs!$H$5:$H$150,SSDs!$A$5:$A$150,"&gt;="&amp;Predictions!A715, SSDs!$A$5:$A$150,"&lt;"&amp;Predictions!A716), "")</f>
        <v/>
      </c>
      <c r="F716" t="str">
        <f t="shared" si="125"/>
        <v/>
      </c>
      <c r="G716" t="str">
        <f>IFERROR(AVERAGEIFS(XPoint!$H$5:$H$100,XPoint!$A$5:$A$100,"&gt;="&amp;Predictions!A715, XPoint!$A$5:$A$100,"&lt;"&amp;Predictions!A716), "")</f>
        <v/>
      </c>
      <c r="H716" t="str">
        <f t="shared" si="126"/>
        <v/>
      </c>
      <c r="J716" s="8">
        <f t="shared" si="129"/>
        <v>11.08761782065735</v>
      </c>
      <c r="K716" t="str">
        <f t="shared" si="130"/>
        <v/>
      </c>
      <c r="M716" s="8">
        <f t="shared" si="131"/>
        <v>10.645983553701392</v>
      </c>
    </row>
    <row r="717" spans="1:13">
      <c r="A717" s="1">
        <f t="shared" si="127"/>
        <v>50558.4375</v>
      </c>
      <c r="B717">
        <f t="shared" si="128"/>
        <v>58.416666666667233</v>
      </c>
      <c r="C717" t="str">
        <f>IFERROR(AVERAGEIFS('Hard Drives'!$I$5:$I$500,'Hard Drives'!$A$5:$A$500,"&gt;="&amp;Predictions!A716,'Hard Drives'!$A$5:$A$500,"&lt;"&amp;Predictions!A717), "")</f>
        <v/>
      </c>
      <c r="D717" t="str">
        <f t="shared" si="124"/>
        <v/>
      </c>
      <c r="E717" t="str">
        <f>IFERROR(AVERAGEIFS(SSDs!$H$5:$H$150,SSDs!$A$5:$A$150,"&gt;="&amp;Predictions!A716, SSDs!$A$5:$A$150,"&lt;"&amp;Predictions!A717), "")</f>
        <v/>
      </c>
      <c r="F717" t="str">
        <f t="shared" si="125"/>
        <v/>
      </c>
      <c r="G717" t="str">
        <f>IFERROR(AVERAGEIFS(XPoint!$H$5:$H$100,XPoint!$A$5:$A$100,"&gt;="&amp;Predictions!A716, XPoint!$A$5:$A$100,"&lt;"&amp;Predictions!A717), "")</f>
        <v/>
      </c>
      <c r="H717" t="str">
        <f t="shared" si="126"/>
        <v/>
      </c>
      <c r="J717" s="8">
        <f t="shared" si="129"/>
        <v>11.087933306573641</v>
      </c>
      <c r="K717" t="str">
        <f t="shared" si="130"/>
        <v/>
      </c>
      <c r="M717" s="8">
        <f t="shared" si="131"/>
        <v>10.646867419836745</v>
      </c>
    </row>
    <row r="718" spans="1:13">
      <c r="A718" s="1">
        <f t="shared" si="127"/>
        <v>50588.875</v>
      </c>
      <c r="B718">
        <f t="shared" si="128"/>
        <v>58.500000000000568</v>
      </c>
      <c r="C718" t="str">
        <f>IFERROR(AVERAGEIFS('Hard Drives'!$I$5:$I$500,'Hard Drives'!$A$5:$A$500,"&gt;="&amp;Predictions!A717,'Hard Drives'!$A$5:$A$500,"&lt;"&amp;Predictions!A718), "")</f>
        <v/>
      </c>
      <c r="D718" t="str">
        <f t="shared" ref="D718:D781" si="132">IF(C718&lt;&gt;"", (C718-$C$14)^2, "")</f>
        <v/>
      </c>
      <c r="E718" t="str">
        <f>IFERROR(AVERAGEIFS(SSDs!$H$5:$H$150,SSDs!$A$5:$A$150,"&gt;="&amp;Predictions!A717, SSDs!$A$5:$A$150,"&lt;"&amp;Predictions!A718), "")</f>
        <v/>
      </c>
      <c r="F718" t="str">
        <f t="shared" si="125"/>
        <v/>
      </c>
      <c r="G718" t="str">
        <f>IFERROR(AVERAGEIFS(XPoint!$H$5:$H$100,XPoint!$A$5:$A$100,"&gt;="&amp;Predictions!A717, XPoint!$A$5:$A$100,"&lt;"&amp;Predictions!A718), "")</f>
        <v/>
      </c>
      <c r="H718" t="str">
        <f t="shared" si="126"/>
        <v/>
      </c>
      <c r="J718" s="8">
        <f t="shared" si="129"/>
        <v>11.08824527338956</v>
      </c>
      <c r="K718" t="str">
        <f t="shared" si="130"/>
        <v/>
      </c>
      <c r="M718" s="8">
        <f t="shared" si="131"/>
        <v>10.647742427661459</v>
      </c>
    </row>
    <row r="719" spans="1:13">
      <c r="A719" s="1">
        <f t="shared" si="127"/>
        <v>50619.3125</v>
      </c>
      <c r="B719">
        <f t="shared" si="128"/>
        <v>58.583333333333904</v>
      </c>
      <c r="C719" t="str">
        <f>IFERROR(AVERAGEIFS('Hard Drives'!$I$5:$I$500,'Hard Drives'!$A$5:$A$500,"&gt;="&amp;Predictions!A718,'Hard Drives'!$A$5:$A$500,"&lt;"&amp;Predictions!A719), "")</f>
        <v/>
      </c>
      <c r="D719" t="str">
        <f t="shared" si="132"/>
        <v/>
      </c>
      <c r="E719" t="str">
        <f>IFERROR(AVERAGEIFS(SSDs!$H$5:$H$150,SSDs!$A$5:$A$150,"&gt;="&amp;Predictions!A718, SSDs!$A$5:$A$150,"&lt;"&amp;Predictions!A719), "")</f>
        <v/>
      </c>
      <c r="F719" t="str">
        <f t="shared" si="125"/>
        <v/>
      </c>
      <c r="G719" t="str">
        <f>IFERROR(AVERAGEIFS(XPoint!$H$5:$H$100,XPoint!$A$5:$A$100,"&gt;="&amp;Predictions!A718, XPoint!$A$5:$A$100,"&lt;"&amp;Predictions!A719), "")</f>
        <v/>
      </c>
      <c r="H719" t="str">
        <f t="shared" si="126"/>
        <v/>
      </c>
      <c r="J719" s="8">
        <f t="shared" si="129"/>
        <v>11.088553760173557</v>
      </c>
      <c r="K719" t="str">
        <f t="shared" si="130"/>
        <v/>
      </c>
      <c r="M719" s="8">
        <f t="shared" si="131"/>
        <v>10.648608664546796</v>
      </c>
    </row>
    <row r="720" spans="1:13">
      <c r="A720" s="1">
        <f t="shared" si="127"/>
        <v>50649.75</v>
      </c>
      <c r="B720">
        <f t="shared" si="128"/>
        <v>58.66666666666724</v>
      </c>
      <c r="C720" t="str">
        <f>IFERROR(AVERAGEIFS('Hard Drives'!$I$5:$I$500,'Hard Drives'!$A$5:$A$500,"&gt;="&amp;Predictions!A719,'Hard Drives'!$A$5:$A$500,"&lt;"&amp;Predictions!A720), "")</f>
        <v/>
      </c>
      <c r="D720" t="str">
        <f t="shared" si="132"/>
        <v/>
      </c>
      <c r="E720" t="str">
        <f>IFERROR(AVERAGEIFS(SSDs!$H$5:$H$150,SSDs!$A$5:$A$150,"&gt;="&amp;Predictions!A719, SSDs!$A$5:$A$150,"&lt;"&amp;Predictions!A720), "")</f>
        <v/>
      </c>
      <c r="F720" t="str">
        <f t="shared" si="125"/>
        <v/>
      </c>
      <c r="G720" t="str">
        <f>IFERROR(AVERAGEIFS(XPoint!$H$5:$H$100,XPoint!$A$5:$A$100,"&gt;="&amp;Predictions!A719, XPoint!$A$5:$A$100,"&lt;"&amp;Predictions!A720), "")</f>
        <v/>
      </c>
      <c r="H720" t="str">
        <f t="shared" si="126"/>
        <v/>
      </c>
      <c r="J720" s="8">
        <f t="shared" si="129"/>
        <v>11.088858805564483</v>
      </c>
      <c r="K720" t="str">
        <f t="shared" si="130"/>
        <v/>
      </c>
      <c r="M720" s="8">
        <f t="shared" si="131"/>
        <v>10.649466217030653</v>
      </c>
    </row>
    <row r="721" spans="1:13">
      <c r="A721" s="1">
        <f t="shared" si="127"/>
        <v>50680.1875</v>
      </c>
      <c r="B721">
        <f t="shared" si="128"/>
        <v>58.750000000000576</v>
      </c>
      <c r="C721" t="str">
        <f>IFERROR(AVERAGEIFS('Hard Drives'!$I$5:$I$500,'Hard Drives'!$A$5:$A$500,"&gt;="&amp;Predictions!A720,'Hard Drives'!$A$5:$A$500,"&lt;"&amp;Predictions!A721), "")</f>
        <v/>
      </c>
      <c r="D721" t="str">
        <f t="shared" si="132"/>
        <v/>
      </c>
      <c r="E721" t="str">
        <f>IFERROR(AVERAGEIFS(SSDs!$H$5:$H$150,SSDs!$A$5:$A$150,"&gt;="&amp;Predictions!A720, SSDs!$A$5:$A$150,"&lt;"&amp;Predictions!A721), "")</f>
        <v/>
      </c>
      <c r="F721" t="str">
        <f t="shared" si="125"/>
        <v/>
      </c>
      <c r="G721" t="str">
        <f>IFERROR(AVERAGEIFS(XPoint!$H$5:$H$100,XPoint!$A$5:$A$100,"&gt;="&amp;Predictions!A720, XPoint!$A$5:$A$100,"&lt;"&amp;Predictions!A721), "")</f>
        <v/>
      </c>
      <c r="H721" t="str">
        <f t="shared" si="126"/>
        <v/>
      </c>
      <c r="J721" s="8">
        <f t="shared" si="129"/>
        <v>11.089160447776205</v>
      </c>
      <c r="K721" t="str">
        <f t="shared" si="130"/>
        <v/>
      </c>
      <c r="M721" s="8">
        <f t="shared" si="131"/>
        <v>10.650315170824939</v>
      </c>
    </row>
    <row r="722" spans="1:13">
      <c r="A722" s="1">
        <f t="shared" si="127"/>
        <v>50710.625</v>
      </c>
      <c r="B722">
        <f t="shared" si="128"/>
        <v>58.833333333333911</v>
      </c>
      <c r="C722" t="str">
        <f>IFERROR(AVERAGEIFS('Hard Drives'!$I$5:$I$500,'Hard Drives'!$A$5:$A$500,"&gt;="&amp;Predictions!A721,'Hard Drives'!$A$5:$A$500,"&lt;"&amp;Predictions!A722), "")</f>
        <v/>
      </c>
      <c r="D722" t="str">
        <f t="shared" si="132"/>
        <v/>
      </c>
      <c r="E722" t="str">
        <f>IFERROR(AVERAGEIFS(SSDs!$H$5:$H$150,SSDs!$A$5:$A$150,"&gt;="&amp;Predictions!A721, SSDs!$A$5:$A$150,"&lt;"&amp;Predictions!A722), "")</f>
        <v/>
      </c>
      <c r="F722" t="str">
        <f t="shared" si="125"/>
        <v/>
      </c>
      <c r="G722" t="str">
        <f>IFERROR(AVERAGEIFS(XPoint!$H$5:$H$100,XPoint!$A$5:$A$100,"&gt;="&amp;Predictions!A721, XPoint!$A$5:$A$100,"&lt;"&amp;Predictions!A722), "")</f>
        <v/>
      </c>
      <c r="H722" t="str">
        <f t="shared" si="126"/>
        <v/>
      </c>
      <c r="J722" s="8">
        <f t="shared" si="129"/>
        <v>11.089458724602226</v>
      </c>
      <c r="K722" t="str">
        <f t="shared" si="130"/>
        <v/>
      </c>
      <c r="M722" s="8">
        <f t="shared" si="131"/>
        <v>10.651155610822876</v>
      </c>
    </row>
    <row r="723" spans="1:13">
      <c r="A723" s="1">
        <f t="shared" si="127"/>
        <v>50741.0625</v>
      </c>
      <c r="B723">
        <f t="shared" si="128"/>
        <v>58.916666666667247</v>
      </c>
      <c r="C723" t="str">
        <f>IFERROR(AVERAGEIFS('Hard Drives'!$I$5:$I$500,'Hard Drives'!$A$5:$A$500,"&gt;="&amp;Predictions!A722,'Hard Drives'!$A$5:$A$500,"&lt;"&amp;Predictions!A723), "")</f>
        <v/>
      </c>
      <c r="D723" t="str">
        <f t="shared" si="132"/>
        <v/>
      </c>
      <c r="E723" t="str">
        <f>IFERROR(AVERAGEIFS(SSDs!$H$5:$H$150,SSDs!$A$5:$A$150,"&gt;="&amp;Predictions!A722, SSDs!$A$5:$A$150,"&lt;"&amp;Predictions!A723), "")</f>
        <v/>
      </c>
      <c r="F723" t="str">
        <f t="shared" si="125"/>
        <v/>
      </c>
      <c r="G723" t="str">
        <f>IFERROR(AVERAGEIFS(XPoint!$H$5:$H$100,XPoint!$A$5:$A$100,"&gt;="&amp;Predictions!A722, XPoint!$A$5:$A$100,"&lt;"&amp;Predictions!A723), "")</f>
        <v/>
      </c>
      <c r="H723" t="str">
        <f t="shared" si="126"/>
        <v/>
      </c>
      <c r="J723" s="8">
        <f t="shared" si="129"/>
        <v>11.089753673420185</v>
      </c>
      <c r="K723" t="str">
        <f t="shared" si="130"/>
        <v/>
      </c>
      <c r="M723" s="8">
        <f t="shared" si="131"/>
        <v>10.651987621106286</v>
      </c>
    </row>
    <row r="724" spans="1:13">
      <c r="A724" s="1">
        <f t="shared" si="127"/>
        <v>50771.5</v>
      </c>
      <c r="B724">
        <f t="shared" si="128"/>
        <v>59.000000000000583</v>
      </c>
      <c r="C724" t="str">
        <f>IFERROR(AVERAGEIFS('Hard Drives'!$I$5:$I$500,'Hard Drives'!$A$5:$A$500,"&gt;="&amp;Predictions!A723,'Hard Drives'!$A$5:$A$500,"&lt;"&amp;Predictions!A724), "")</f>
        <v/>
      </c>
      <c r="D724" t="str">
        <f t="shared" si="132"/>
        <v/>
      </c>
      <c r="E724" t="str">
        <f>IFERROR(AVERAGEIFS(SSDs!$H$5:$H$150,SSDs!$A$5:$A$150,"&gt;="&amp;Predictions!A723, SSDs!$A$5:$A$150,"&lt;"&amp;Predictions!A724), "")</f>
        <v/>
      </c>
      <c r="F724" t="str">
        <f t="shared" si="125"/>
        <v/>
      </c>
      <c r="G724" t="str">
        <f>IFERROR(AVERAGEIFS(XPoint!$H$5:$H$100,XPoint!$A$5:$A$100,"&gt;="&amp;Predictions!A723, XPoint!$A$5:$A$100,"&lt;"&amp;Predictions!A724), "")</f>
        <v/>
      </c>
      <c r="H724" t="str">
        <f t="shared" si="126"/>
        <v/>
      </c>
      <c r="J724" s="8">
        <f t="shared" si="129"/>
        <v>11.090045331196357</v>
      </c>
      <c r="K724" t="str">
        <f t="shared" si="130"/>
        <v/>
      </c>
      <c r="M724" s="8">
        <f t="shared" si="131"/>
        <v>10.652811284952801</v>
      </c>
    </row>
    <row r="725" spans="1:13">
      <c r="A725" s="1">
        <f t="shared" si="127"/>
        <v>50801.9375</v>
      </c>
      <c r="B725">
        <f t="shared" si="128"/>
        <v>59.083333333333918</v>
      </c>
      <c r="C725" t="str">
        <f>IFERROR(AVERAGEIFS('Hard Drives'!$I$5:$I$500,'Hard Drives'!$A$5:$A$500,"&gt;="&amp;Predictions!A724,'Hard Drives'!$A$5:$A$500,"&lt;"&amp;Predictions!A725), "")</f>
        <v/>
      </c>
      <c r="D725" t="str">
        <f t="shared" si="132"/>
        <v/>
      </c>
      <c r="E725" t="str">
        <f>IFERROR(AVERAGEIFS(SSDs!$H$5:$H$150,SSDs!$A$5:$A$150,"&gt;="&amp;Predictions!A724, SSDs!$A$5:$A$150,"&lt;"&amp;Predictions!A725), "")</f>
        <v/>
      </c>
      <c r="F725" t="str">
        <f t="shared" si="125"/>
        <v/>
      </c>
      <c r="G725" t="str">
        <f>IFERROR(AVERAGEIFS(XPoint!$H$5:$H$100,XPoint!$A$5:$A$100,"&gt;="&amp;Predictions!A724, XPoint!$A$5:$A$100,"&lt;"&amp;Predictions!A725), "")</f>
        <v/>
      </c>
      <c r="H725" t="str">
        <f t="shared" si="126"/>
        <v/>
      </c>
      <c r="J725" s="8">
        <f t="shared" si="129"/>
        <v>11.090333734490116</v>
      </c>
      <c r="K725" t="str">
        <f t="shared" si="130"/>
        <v/>
      </c>
      <c r="M725" s="8">
        <f t="shared" si="131"/>
        <v>10.653626684843012</v>
      </c>
    </row>
    <row r="726" spans="1:13">
      <c r="A726" s="1">
        <f t="shared" si="127"/>
        <v>50832.375</v>
      </c>
      <c r="B726">
        <f t="shared" si="128"/>
        <v>59.166666666667254</v>
      </c>
      <c r="C726" t="str">
        <f>IFERROR(AVERAGEIFS('Hard Drives'!$I$5:$I$500,'Hard Drives'!$A$5:$A$500,"&gt;="&amp;Predictions!A725,'Hard Drives'!$A$5:$A$500,"&lt;"&amp;Predictions!A726), "")</f>
        <v/>
      </c>
      <c r="D726" t="str">
        <f t="shared" si="132"/>
        <v/>
      </c>
      <c r="E726" t="str">
        <f>IFERROR(AVERAGEIFS(SSDs!$H$5:$H$150,SSDs!$A$5:$A$150,"&gt;="&amp;Predictions!A725, SSDs!$A$5:$A$150,"&lt;"&amp;Predictions!A726), "")</f>
        <v/>
      </c>
      <c r="F726" t="str">
        <f t="shared" si="125"/>
        <v/>
      </c>
      <c r="G726" t="str">
        <f>IFERROR(AVERAGEIFS(XPoint!$H$5:$H$100,XPoint!$A$5:$A$100,"&gt;="&amp;Predictions!A725, XPoint!$A$5:$A$100,"&lt;"&amp;Predictions!A726), "")</f>
        <v/>
      </c>
      <c r="H726" t="str">
        <f t="shared" si="126"/>
        <v/>
      </c>
      <c r="J726" s="8">
        <f t="shared" si="129"/>
        <v>11.090618919458311</v>
      </c>
      <c r="K726" t="str">
        <f t="shared" si="130"/>
        <v/>
      </c>
      <c r="M726" s="8">
        <f t="shared" si="131"/>
        <v>10.654433902467588</v>
      </c>
    </row>
    <row r="727" spans="1:13">
      <c r="A727" s="1">
        <f t="shared" si="127"/>
        <v>50862.8125</v>
      </c>
      <c r="B727">
        <f t="shared" si="128"/>
        <v>59.25000000000059</v>
      </c>
      <c r="C727" t="str">
        <f>IFERROR(AVERAGEIFS('Hard Drives'!$I$5:$I$500,'Hard Drives'!$A$5:$A$500,"&gt;="&amp;Predictions!A726,'Hard Drives'!$A$5:$A$500,"&lt;"&amp;Predictions!A727), "")</f>
        <v/>
      </c>
      <c r="D727" t="str">
        <f t="shared" si="132"/>
        <v/>
      </c>
      <c r="E727" t="str">
        <f>IFERROR(AVERAGEIFS(SSDs!$H$5:$H$150,SSDs!$A$5:$A$150,"&gt;="&amp;Predictions!A726, SSDs!$A$5:$A$150,"&lt;"&amp;Predictions!A727), "")</f>
        <v/>
      </c>
      <c r="F727" t="str">
        <f t="shared" si="125"/>
        <v/>
      </c>
      <c r="G727" t="str">
        <f>IFERROR(AVERAGEIFS(XPoint!$H$5:$H$100,XPoint!$A$5:$A$100,"&gt;="&amp;Predictions!A726, XPoint!$A$5:$A$100,"&lt;"&amp;Predictions!A727), "")</f>
        <v/>
      </c>
      <c r="H727" t="str">
        <f t="shared" si="126"/>
        <v/>
      </c>
      <c r="J727" s="8">
        <f t="shared" si="129"/>
        <v>11.090900921859616</v>
      </c>
      <c r="K727" t="str">
        <f t="shared" si="130"/>
        <v/>
      </c>
      <c r="M727" s="8">
        <f t="shared" si="131"/>
        <v>10.655233018734325</v>
      </c>
    </row>
    <row r="728" spans="1:13">
      <c r="A728" s="1">
        <f t="shared" si="127"/>
        <v>50893.25</v>
      </c>
      <c r="B728">
        <f t="shared" si="128"/>
        <v>59.333333333333925</v>
      </c>
      <c r="C728" t="str">
        <f>IFERROR(AVERAGEIFS('Hard Drives'!$I$5:$I$500,'Hard Drives'!$A$5:$A$500,"&gt;="&amp;Predictions!A727,'Hard Drives'!$A$5:$A$500,"&lt;"&amp;Predictions!A728), "")</f>
        <v/>
      </c>
      <c r="D728" t="str">
        <f t="shared" si="132"/>
        <v/>
      </c>
      <c r="E728" t="str">
        <f>IFERROR(AVERAGEIFS(SSDs!$H$5:$H$150,SSDs!$A$5:$A$150,"&gt;="&amp;Predictions!A727, SSDs!$A$5:$A$150,"&lt;"&amp;Predictions!A728), "")</f>
        <v/>
      </c>
      <c r="F728" t="str">
        <f t="shared" si="125"/>
        <v/>
      </c>
      <c r="G728" t="str">
        <f>IFERROR(AVERAGEIFS(XPoint!$H$5:$H$100,XPoint!$A$5:$A$100,"&gt;="&amp;Predictions!A727, XPoint!$A$5:$A$100,"&lt;"&amp;Predictions!A728), "")</f>
        <v/>
      </c>
      <c r="H728" t="str">
        <f t="shared" si="126"/>
        <v/>
      </c>
      <c r="J728" s="8">
        <f t="shared" si="129"/>
        <v>11.091179777058848</v>
      </c>
      <c r="K728" t="str">
        <f t="shared" si="130"/>
        <v/>
      </c>
      <c r="M728" s="8">
        <f t="shared" si="131"/>
        <v>10.65602411377516</v>
      </c>
    </row>
    <row r="729" spans="1:13">
      <c r="A729" s="1">
        <f t="shared" si="127"/>
        <v>50923.6875</v>
      </c>
      <c r="B729">
        <f t="shared" si="128"/>
        <v>59.416666666667261</v>
      </c>
      <c r="C729" t="str">
        <f>IFERROR(AVERAGEIFS('Hard Drives'!$I$5:$I$500,'Hard Drives'!$A$5:$A$500,"&gt;="&amp;Predictions!A728,'Hard Drives'!$A$5:$A$500,"&lt;"&amp;Predictions!A729), "")</f>
        <v/>
      </c>
      <c r="D729" t="str">
        <f t="shared" si="132"/>
        <v/>
      </c>
      <c r="E729" t="str">
        <f>IFERROR(AVERAGEIFS(SSDs!$H$5:$H$150,SSDs!$A$5:$A$150,"&gt;="&amp;Predictions!A728, SSDs!$A$5:$A$150,"&lt;"&amp;Predictions!A729), "")</f>
        <v/>
      </c>
      <c r="F729" t="str">
        <f t="shared" si="125"/>
        <v/>
      </c>
      <c r="G729" t="str">
        <f>IFERROR(AVERAGEIFS(XPoint!$H$5:$H$100,XPoint!$A$5:$A$100,"&gt;="&amp;Predictions!A728, XPoint!$A$5:$A$100,"&lt;"&amp;Predictions!A729), "")</f>
        <v/>
      </c>
      <c r="H729" t="str">
        <f t="shared" si="126"/>
        <v/>
      </c>
      <c r="J729" s="8">
        <f t="shared" si="129"/>
        <v>11.09145552003122</v>
      </c>
      <c r="K729" t="str">
        <f t="shared" si="130"/>
        <v/>
      </c>
      <c r="M729" s="8">
        <f t="shared" si="131"/>
        <v>10.656807266953102</v>
      </c>
    </row>
    <row r="730" spans="1:13">
      <c r="A730" s="1">
        <f t="shared" si="127"/>
        <v>50954.125</v>
      </c>
      <c r="B730">
        <f t="shared" si="128"/>
        <v>59.500000000000597</v>
      </c>
      <c r="C730" t="str">
        <f>IFERROR(AVERAGEIFS('Hard Drives'!$I$5:$I$500,'Hard Drives'!$A$5:$A$500,"&gt;="&amp;Predictions!A729,'Hard Drives'!$A$5:$A$500,"&lt;"&amp;Predictions!A730), "")</f>
        <v/>
      </c>
      <c r="D730" t="str">
        <f t="shared" si="132"/>
        <v/>
      </c>
      <c r="E730" t="str">
        <f>IFERROR(AVERAGEIFS(SSDs!$H$5:$H$150,SSDs!$A$5:$A$150,"&gt;="&amp;Predictions!A729, SSDs!$A$5:$A$150,"&lt;"&amp;Predictions!A730), "")</f>
        <v/>
      </c>
      <c r="F730" t="str">
        <f t="shared" ref="F730:F793" si="133">IF(E730&lt;&gt;"", (E730-$E$14)^2, "")</f>
        <v/>
      </c>
      <c r="G730" t="str">
        <f>IFERROR(AVERAGEIFS(XPoint!$H$5:$H$100,XPoint!$A$5:$A$100,"&gt;="&amp;Predictions!A729, XPoint!$A$5:$A$100,"&lt;"&amp;Predictions!A730), "")</f>
        <v/>
      </c>
      <c r="H730" t="str">
        <f t="shared" ref="H730:H793" si="134">IF(G730&lt;&gt;"", (G730-$G$14)^2, "")</f>
        <v/>
      </c>
      <c r="J730" s="8">
        <f t="shared" si="129"/>
        <v>11.091728185366566</v>
      </c>
      <c r="K730" t="str">
        <f t="shared" si="130"/>
        <v/>
      </c>
      <c r="M730" s="8">
        <f t="shared" si="131"/>
        <v>10.657582556869151</v>
      </c>
    </row>
    <row r="731" spans="1:13">
      <c r="A731" s="1">
        <f t="shared" si="127"/>
        <v>50984.5625</v>
      </c>
      <c r="B731">
        <f t="shared" si="128"/>
        <v>59.583333333333933</v>
      </c>
      <c r="C731" t="str">
        <f>IFERROR(AVERAGEIFS('Hard Drives'!$I$5:$I$500,'Hard Drives'!$A$5:$A$500,"&gt;="&amp;Predictions!A730,'Hard Drives'!$A$5:$A$500,"&lt;"&amp;Predictions!A731), "")</f>
        <v/>
      </c>
      <c r="D731" t="str">
        <f t="shared" si="132"/>
        <v/>
      </c>
      <c r="E731" t="str">
        <f>IFERROR(AVERAGEIFS(SSDs!$H$5:$H$150,SSDs!$A$5:$A$150,"&gt;="&amp;Predictions!A730, SSDs!$A$5:$A$150,"&lt;"&amp;Predictions!A731), "")</f>
        <v/>
      </c>
      <c r="F731" t="str">
        <f t="shared" si="133"/>
        <v/>
      </c>
      <c r="G731" t="str">
        <f>IFERROR(AVERAGEIFS(XPoint!$H$5:$H$100,XPoint!$A$5:$A$100,"&gt;="&amp;Predictions!A730, XPoint!$A$5:$A$100,"&lt;"&amp;Predictions!A731), "")</f>
        <v/>
      </c>
      <c r="H731" t="str">
        <f t="shared" si="134"/>
        <v/>
      </c>
      <c r="J731" s="8">
        <f t="shared" si="129"/>
        <v>11.091997807273509</v>
      </c>
      <c r="K731" t="str">
        <f t="shared" si="130"/>
        <v/>
      </c>
      <c r="M731" s="8">
        <f t="shared" si="131"/>
        <v>10.658350061369134</v>
      </c>
    </row>
    <row r="732" spans="1:13">
      <c r="A732" s="1">
        <f t="shared" si="127"/>
        <v>51015</v>
      </c>
      <c r="B732">
        <f t="shared" si="128"/>
        <v>59.666666666667268</v>
      </c>
      <c r="C732" t="str">
        <f>IFERROR(AVERAGEIFS('Hard Drives'!$I$5:$I$500,'Hard Drives'!$A$5:$A$500,"&gt;="&amp;Predictions!A731,'Hard Drives'!$A$5:$A$500,"&lt;"&amp;Predictions!A732), "")</f>
        <v/>
      </c>
      <c r="D732" t="str">
        <f t="shared" si="132"/>
        <v/>
      </c>
      <c r="E732" t="str">
        <f>IFERROR(AVERAGEIFS(SSDs!$H$5:$H$150,SSDs!$A$5:$A$150,"&gt;="&amp;Predictions!A731, SSDs!$A$5:$A$150,"&lt;"&amp;Predictions!A732), "")</f>
        <v/>
      </c>
      <c r="F732" t="str">
        <f t="shared" si="133"/>
        <v/>
      </c>
      <c r="G732" t="str">
        <f>IFERROR(AVERAGEIFS(XPoint!$H$5:$H$100,XPoint!$A$5:$A$100,"&gt;="&amp;Predictions!A731, XPoint!$A$5:$A$100,"&lt;"&amp;Predictions!A732), "")</f>
        <v/>
      </c>
      <c r="H732" t="str">
        <f t="shared" si="134"/>
        <v/>
      </c>
      <c r="J732" s="8">
        <f t="shared" si="129"/>
        <v>11.092264419583575</v>
      </c>
      <c r="K732" t="str">
        <f t="shared" si="130"/>
        <v/>
      </c>
      <c r="M732" s="8">
        <f t="shared" si="131"/>
        <v>10.659109857550487</v>
      </c>
    </row>
    <row r="733" spans="1:13">
      <c r="A733" s="1">
        <f t="shared" si="127"/>
        <v>51045.4375</v>
      </c>
      <c r="B733">
        <f t="shared" si="128"/>
        <v>59.750000000000604</v>
      </c>
      <c r="C733" t="str">
        <f>IFERROR(AVERAGEIFS('Hard Drives'!$I$5:$I$500,'Hard Drives'!$A$5:$A$500,"&gt;="&amp;Predictions!A732,'Hard Drives'!$A$5:$A$500,"&lt;"&amp;Predictions!A733), "")</f>
        <v/>
      </c>
      <c r="D733" t="str">
        <f t="shared" si="132"/>
        <v/>
      </c>
      <c r="E733" t="str">
        <f>IFERROR(AVERAGEIFS(SSDs!$H$5:$H$150,SSDs!$A$5:$A$150,"&gt;="&amp;Predictions!A732, SSDs!$A$5:$A$150,"&lt;"&amp;Predictions!A733), "")</f>
        <v/>
      </c>
      <c r="F733" t="str">
        <f t="shared" si="133"/>
        <v/>
      </c>
      <c r="G733" t="str">
        <f>IFERROR(AVERAGEIFS(XPoint!$H$5:$H$100,XPoint!$A$5:$A$100,"&gt;="&amp;Predictions!A732, XPoint!$A$5:$A$100,"&lt;"&amp;Predictions!A733), "")</f>
        <v/>
      </c>
      <c r="H733" t="str">
        <f t="shared" si="134"/>
        <v/>
      </c>
      <c r="J733" s="8">
        <f t="shared" si="129"/>
        <v>11.092528055755313</v>
      </c>
      <c r="K733" t="str">
        <f t="shared" si="130"/>
        <v/>
      </c>
      <c r="M733" s="8">
        <f t="shared" si="131"/>
        <v>10.65986202176903</v>
      </c>
    </row>
    <row r="734" spans="1:13">
      <c r="A734" s="1">
        <f t="shared" si="127"/>
        <v>51075.875</v>
      </c>
      <c r="B734">
        <f t="shared" si="128"/>
        <v>59.83333333333394</v>
      </c>
      <c r="C734" t="str">
        <f>IFERROR(AVERAGEIFS('Hard Drives'!$I$5:$I$500,'Hard Drives'!$A$5:$A$500,"&gt;="&amp;Predictions!A733,'Hard Drives'!$A$5:$A$500,"&lt;"&amp;Predictions!A734), "")</f>
        <v/>
      </c>
      <c r="D734" t="str">
        <f t="shared" si="132"/>
        <v/>
      </c>
      <c r="E734" t="str">
        <f>IFERROR(AVERAGEIFS(SSDs!$H$5:$H$150,SSDs!$A$5:$A$150,"&gt;="&amp;Predictions!A733, SSDs!$A$5:$A$150,"&lt;"&amp;Predictions!A734), "")</f>
        <v/>
      </c>
      <c r="F734" t="str">
        <f t="shared" si="133"/>
        <v/>
      </c>
      <c r="G734" t="str">
        <f>IFERROR(AVERAGEIFS(XPoint!$H$5:$H$100,XPoint!$A$5:$A$100,"&gt;="&amp;Predictions!A733, XPoint!$A$5:$A$100,"&lt;"&amp;Predictions!A734), "")</f>
        <v/>
      </c>
      <c r="H734" t="str">
        <f t="shared" si="134"/>
        <v/>
      </c>
      <c r="J734" s="8">
        <f t="shared" si="129"/>
        <v>11.092788748878309</v>
      </c>
      <c r="K734" t="str">
        <f t="shared" si="130"/>
        <v/>
      </c>
      <c r="M734" s="8">
        <f t="shared" si="131"/>
        <v>10.660606629645624</v>
      </c>
    </row>
    <row r="735" spans="1:13">
      <c r="A735" s="1">
        <f t="shared" si="127"/>
        <v>51106.3125</v>
      </c>
      <c r="B735">
        <f t="shared" si="128"/>
        <v>59.916666666667275</v>
      </c>
      <c r="C735" t="str">
        <f>IFERROR(AVERAGEIFS('Hard Drives'!$I$5:$I$500,'Hard Drives'!$A$5:$A$500,"&gt;="&amp;Predictions!A734,'Hard Drives'!$A$5:$A$500,"&lt;"&amp;Predictions!A735), "")</f>
        <v/>
      </c>
      <c r="D735" t="str">
        <f t="shared" si="132"/>
        <v/>
      </c>
      <c r="E735" t="str">
        <f>IFERROR(AVERAGEIFS(SSDs!$H$5:$H$150,SSDs!$A$5:$A$150,"&gt;="&amp;Predictions!A734, SSDs!$A$5:$A$150,"&lt;"&amp;Predictions!A735), "")</f>
        <v/>
      </c>
      <c r="F735" t="str">
        <f t="shared" si="133"/>
        <v/>
      </c>
      <c r="G735" t="str">
        <f>IFERROR(AVERAGEIFS(XPoint!$H$5:$H$100,XPoint!$A$5:$A$100,"&gt;="&amp;Predictions!A734, XPoint!$A$5:$A$100,"&lt;"&amp;Predictions!A735), "")</f>
        <v/>
      </c>
      <c r="H735" t="str">
        <f t="shared" si="134"/>
        <v/>
      </c>
      <c r="J735" s="8">
        <f t="shared" si="129"/>
        <v>11.093046531677203</v>
      </c>
      <c r="K735" t="str">
        <f t="shared" si="130"/>
        <v/>
      </c>
      <c r="M735" s="8">
        <f t="shared" si="131"/>
        <v>10.661343756072835</v>
      </c>
    </row>
    <row r="736" spans="1:13">
      <c r="A736" s="1">
        <f t="shared" si="127"/>
        <v>51136.75</v>
      </c>
      <c r="B736">
        <f t="shared" si="128"/>
        <v>60.000000000000611</v>
      </c>
      <c r="C736" t="str">
        <f>IFERROR(AVERAGEIFS('Hard Drives'!$I$5:$I$500,'Hard Drives'!$A$5:$A$500,"&gt;="&amp;Predictions!A735,'Hard Drives'!$A$5:$A$500,"&lt;"&amp;Predictions!A736), "")</f>
        <v/>
      </c>
      <c r="D736" t="str">
        <f t="shared" si="132"/>
        <v/>
      </c>
      <c r="E736" t="str">
        <f>IFERROR(AVERAGEIFS(SSDs!$H$5:$H$150,SSDs!$A$5:$A$150,"&gt;="&amp;Predictions!A735, SSDs!$A$5:$A$150,"&lt;"&amp;Predictions!A736), "")</f>
        <v/>
      </c>
      <c r="F736" t="str">
        <f t="shared" si="133"/>
        <v/>
      </c>
      <c r="G736" t="str">
        <f>IFERROR(AVERAGEIFS(XPoint!$H$5:$H$100,XPoint!$A$5:$A$100,"&gt;="&amp;Predictions!A735, XPoint!$A$5:$A$100,"&lt;"&amp;Predictions!A736), "")</f>
        <v/>
      </c>
      <c r="H736" t="str">
        <f t="shared" si="134"/>
        <v/>
      </c>
      <c r="J736" s="8">
        <f t="shared" si="129"/>
        <v>11.093301436515643</v>
      </c>
      <c r="K736" t="str">
        <f t="shared" si="130"/>
        <v/>
      </c>
      <c r="M736" s="8">
        <f t="shared" si="131"/>
        <v>10.662073475221511</v>
      </c>
    </row>
    <row r="737" spans="1:13">
      <c r="A737" s="1">
        <f t="shared" si="127"/>
        <v>51167.1875</v>
      </c>
      <c r="B737">
        <f t="shared" si="128"/>
        <v>60.083333333333947</v>
      </c>
      <c r="C737" t="str">
        <f>IFERROR(AVERAGEIFS('Hard Drives'!$I$5:$I$500,'Hard Drives'!$A$5:$A$500,"&gt;="&amp;Predictions!A736,'Hard Drives'!$A$5:$A$500,"&lt;"&amp;Predictions!A737), "")</f>
        <v/>
      </c>
      <c r="D737" t="str">
        <f t="shared" si="132"/>
        <v/>
      </c>
      <c r="E737" t="str">
        <f>IFERROR(AVERAGEIFS(SSDs!$H$5:$H$150,SSDs!$A$5:$A$150,"&gt;="&amp;Predictions!A736, SSDs!$A$5:$A$150,"&lt;"&amp;Predictions!A737), "")</f>
        <v/>
      </c>
      <c r="F737" t="str">
        <f t="shared" si="133"/>
        <v/>
      </c>
      <c r="G737" t="str">
        <f>IFERROR(AVERAGEIFS(XPoint!$H$5:$H$100,XPoint!$A$5:$A$100,"&gt;="&amp;Predictions!A736, XPoint!$A$5:$A$100,"&lt;"&amp;Predictions!A737), "")</f>
        <v/>
      </c>
      <c r="H737" t="str">
        <f t="shared" si="134"/>
        <v/>
      </c>
      <c r="J737" s="8">
        <f t="shared" si="129"/>
        <v>11.093553495400196</v>
      </c>
      <c r="K737" t="str">
        <f t="shared" si="130"/>
        <v/>
      </c>
      <c r="M737" s="8">
        <f t="shared" si="131"/>
        <v>10.66279586054732</v>
      </c>
    </row>
    <row r="738" spans="1:13">
      <c r="A738" s="1">
        <f t="shared" si="127"/>
        <v>51197.625</v>
      </c>
      <c r="B738">
        <f t="shared" si="128"/>
        <v>60.166666666667282</v>
      </c>
      <c r="C738" t="str">
        <f>IFERROR(AVERAGEIFS('Hard Drives'!$I$5:$I$500,'Hard Drives'!$A$5:$A$500,"&gt;="&amp;Predictions!A737,'Hard Drives'!$A$5:$A$500,"&lt;"&amp;Predictions!A738), "")</f>
        <v/>
      </c>
      <c r="D738" t="str">
        <f t="shared" si="132"/>
        <v/>
      </c>
      <c r="E738" t="str">
        <f>IFERROR(AVERAGEIFS(SSDs!$H$5:$H$150,SSDs!$A$5:$A$150,"&gt;="&amp;Predictions!A737, SSDs!$A$5:$A$150,"&lt;"&amp;Predictions!A738), "")</f>
        <v/>
      </c>
      <c r="F738" t="str">
        <f t="shared" si="133"/>
        <v/>
      </c>
      <c r="G738" t="str">
        <f>IFERROR(AVERAGEIFS(XPoint!$H$5:$H$100,XPoint!$A$5:$A$100,"&gt;="&amp;Predictions!A737, XPoint!$A$5:$A$100,"&lt;"&amp;Predictions!A738), "")</f>
        <v/>
      </c>
      <c r="H738" t="str">
        <f t="shared" si="134"/>
        <v/>
      </c>
      <c r="J738" s="8">
        <f t="shared" si="129"/>
        <v>11.093802739984245</v>
      </c>
      <c r="K738" t="str">
        <f t="shared" si="130"/>
        <v/>
      </c>
      <c r="M738" s="8">
        <f t="shared" si="131"/>
        <v>10.663510984797252</v>
      </c>
    </row>
    <row r="739" spans="1:13">
      <c r="A739" s="1">
        <f t="shared" si="127"/>
        <v>51228.0625</v>
      </c>
      <c r="B739">
        <f t="shared" si="128"/>
        <v>60.250000000000618</v>
      </c>
      <c r="C739" t="str">
        <f>IFERROR(AVERAGEIFS('Hard Drives'!$I$5:$I$500,'Hard Drives'!$A$5:$A$500,"&gt;="&amp;Predictions!A738,'Hard Drives'!$A$5:$A$500,"&lt;"&amp;Predictions!A739), "")</f>
        <v/>
      </c>
      <c r="D739" t="str">
        <f t="shared" si="132"/>
        <v/>
      </c>
      <c r="E739" t="str">
        <f>IFERROR(AVERAGEIFS(SSDs!$H$5:$H$150,SSDs!$A$5:$A$150,"&gt;="&amp;Predictions!A738, SSDs!$A$5:$A$150,"&lt;"&amp;Predictions!A739), "")</f>
        <v/>
      </c>
      <c r="F739" t="str">
        <f t="shared" si="133"/>
        <v/>
      </c>
      <c r="G739" t="str">
        <f>IFERROR(AVERAGEIFS(XPoint!$H$5:$H$100,XPoint!$A$5:$A$100,"&gt;="&amp;Predictions!A738, XPoint!$A$5:$A$100,"&lt;"&amp;Predictions!A739), "")</f>
        <v/>
      </c>
      <c r="H739" t="str">
        <f t="shared" si="134"/>
        <v/>
      </c>
      <c r="J739" s="8">
        <f t="shared" si="129"/>
        <v>11.094049201571798</v>
      </c>
      <c r="K739" t="str">
        <f t="shared" si="130"/>
        <v/>
      </c>
      <c r="M739" s="8">
        <f t="shared" si="131"/>
        <v>10.664218920016033</v>
      </c>
    </row>
    <row r="740" spans="1:13">
      <c r="A740" s="1">
        <f t="shared" si="127"/>
        <v>51258.5</v>
      </c>
      <c r="B740">
        <f t="shared" si="128"/>
        <v>60.333333333333954</v>
      </c>
      <c r="C740" t="str">
        <f>IFERROR(AVERAGEIFS('Hard Drives'!$I$5:$I$500,'Hard Drives'!$A$5:$A$500,"&gt;="&amp;Predictions!A739,'Hard Drives'!$A$5:$A$500,"&lt;"&amp;Predictions!A740), "")</f>
        <v/>
      </c>
      <c r="D740" t="str">
        <f t="shared" si="132"/>
        <v/>
      </c>
      <c r="E740" t="str">
        <f>IFERROR(AVERAGEIFS(SSDs!$H$5:$H$150,SSDs!$A$5:$A$150,"&gt;="&amp;Predictions!A739, SSDs!$A$5:$A$150,"&lt;"&amp;Predictions!A740), "")</f>
        <v/>
      </c>
      <c r="F740" t="str">
        <f t="shared" si="133"/>
        <v/>
      </c>
      <c r="G740" t="str">
        <f>IFERROR(AVERAGEIFS(XPoint!$H$5:$H$100,XPoint!$A$5:$A$100,"&gt;="&amp;Predictions!A739, XPoint!$A$5:$A$100,"&lt;"&amp;Predictions!A740), "")</f>
        <v/>
      </c>
      <c r="H740" t="str">
        <f t="shared" si="134"/>
        <v/>
      </c>
      <c r="J740" s="8">
        <f t="shared" si="129"/>
        <v>11.0942929111213</v>
      </c>
      <c r="K740" t="str">
        <f t="shared" si="130"/>
        <v/>
      </c>
      <c r="M740" s="8">
        <f t="shared" si="131"/>
        <v>10.664919737552534</v>
      </c>
    </row>
    <row r="741" spans="1:13">
      <c r="A741" s="1">
        <f t="shared" si="127"/>
        <v>51288.9375</v>
      </c>
      <c r="B741">
        <f t="shared" si="128"/>
        <v>60.41666666666729</v>
      </c>
      <c r="C741" t="str">
        <f>IFERROR(AVERAGEIFS('Hard Drives'!$I$5:$I$500,'Hard Drives'!$A$5:$A$500,"&gt;="&amp;Predictions!A740,'Hard Drives'!$A$5:$A$500,"&lt;"&amp;Predictions!A741), "")</f>
        <v/>
      </c>
      <c r="D741" t="str">
        <f t="shared" si="132"/>
        <v/>
      </c>
      <c r="E741" t="str">
        <f>IFERROR(AVERAGEIFS(SSDs!$H$5:$H$150,SSDs!$A$5:$A$150,"&gt;="&amp;Predictions!A740, SSDs!$A$5:$A$150,"&lt;"&amp;Predictions!A741), "")</f>
        <v/>
      </c>
      <c r="F741" t="str">
        <f t="shared" si="133"/>
        <v/>
      </c>
      <c r="G741" t="str">
        <f>IFERROR(AVERAGEIFS(XPoint!$H$5:$H$100,XPoint!$A$5:$A$100,"&gt;="&amp;Predictions!A740, XPoint!$A$5:$A$100,"&lt;"&amp;Predictions!A741), "")</f>
        <v/>
      </c>
      <c r="H741" t="str">
        <f t="shared" si="134"/>
        <v/>
      </c>
      <c r="J741" s="8">
        <f t="shared" si="129"/>
        <v>11.094533899249402</v>
      </c>
      <c r="K741" t="str">
        <f t="shared" si="130"/>
        <v/>
      </c>
      <c r="M741" s="8">
        <f t="shared" si="131"/>
        <v>10.665613508066084</v>
      </c>
    </row>
    <row r="742" spans="1:13">
      <c r="A742" s="1">
        <f t="shared" si="127"/>
        <v>51319.375</v>
      </c>
      <c r="B742">
        <f t="shared" si="128"/>
        <v>60.500000000000625</v>
      </c>
      <c r="C742" t="str">
        <f>IFERROR(AVERAGEIFS('Hard Drives'!$I$5:$I$500,'Hard Drives'!$A$5:$A$500,"&gt;="&amp;Predictions!A741,'Hard Drives'!$A$5:$A$500,"&lt;"&amp;Predictions!A742), "")</f>
        <v/>
      </c>
      <c r="D742" t="str">
        <f t="shared" si="132"/>
        <v/>
      </c>
      <c r="E742" t="str">
        <f>IFERROR(AVERAGEIFS(SSDs!$H$5:$H$150,SSDs!$A$5:$A$150,"&gt;="&amp;Predictions!A741, SSDs!$A$5:$A$150,"&lt;"&amp;Predictions!A742), "")</f>
        <v/>
      </c>
      <c r="F742" t="str">
        <f t="shared" si="133"/>
        <v/>
      </c>
      <c r="G742" t="str">
        <f>IFERROR(AVERAGEIFS(XPoint!$H$5:$H$100,XPoint!$A$5:$A$100,"&gt;="&amp;Predictions!A741, XPoint!$A$5:$A$100,"&lt;"&amp;Predictions!A742), "")</f>
        <v/>
      </c>
      <c r="H742" t="str">
        <f t="shared" si="134"/>
        <v/>
      </c>
      <c r="J742" s="8">
        <f t="shared" si="129"/>
        <v>11.094772196234644</v>
      </c>
      <c r="K742" t="str">
        <f t="shared" si="130"/>
        <v/>
      </c>
      <c r="M742" s="8">
        <f t="shared" si="131"/>
        <v>10.666300301532793</v>
      </c>
    </row>
    <row r="743" spans="1:13">
      <c r="A743" s="1">
        <f t="shared" si="127"/>
        <v>51349.8125</v>
      </c>
      <c r="B743">
        <f t="shared" si="128"/>
        <v>60.583333333333961</v>
      </c>
      <c r="C743" t="str">
        <f>IFERROR(AVERAGEIFS('Hard Drives'!$I$5:$I$500,'Hard Drives'!$A$5:$A$500,"&gt;="&amp;Predictions!A742,'Hard Drives'!$A$5:$A$500,"&lt;"&amp;Predictions!A743), "")</f>
        <v/>
      </c>
      <c r="D743" t="str">
        <f t="shared" si="132"/>
        <v/>
      </c>
      <c r="E743" t="str">
        <f>IFERROR(AVERAGEIFS(SSDs!$H$5:$H$150,SSDs!$A$5:$A$150,"&gt;="&amp;Predictions!A742, SSDs!$A$5:$A$150,"&lt;"&amp;Predictions!A743), "")</f>
        <v/>
      </c>
      <c r="F743" t="str">
        <f t="shared" si="133"/>
        <v/>
      </c>
      <c r="G743" t="str">
        <f>IFERROR(AVERAGEIFS(XPoint!$H$5:$H$100,XPoint!$A$5:$A$100,"&gt;="&amp;Predictions!A742, XPoint!$A$5:$A$100,"&lt;"&amp;Predictions!A743), "")</f>
        <v/>
      </c>
      <c r="H743" t="str">
        <f t="shared" si="134"/>
        <v/>
      </c>
      <c r="J743" s="8">
        <f t="shared" si="129"/>
        <v>11.09500783202116</v>
      </c>
      <c r="K743" t="str">
        <f t="shared" si="130"/>
        <v/>
      </c>
      <c r="M743" s="8">
        <f t="shared" si="131"/>
        <v>10.666980187251742</v>
      </c>
    </row>
    <row r="744" spans="1:13">
      <c r="A744" s="1">
        <f t="shared" si="127"/>
        <v>51380.25</v>
      </c>
      <c r="B744">
        <f t="shared" si="128"/>
        <v>60.666666666667297</v>
      </c>
      <c r="C744" t="str">
        <f>IFERROR(AVERAGEIFS('Hard Drives'!$I$5:$I$500,'Hard Drives'!$A$5:$A$500,"&gt;="&amp;Predictions!A743,'Hard Drives'!$A$5:$A$500,"&lt;"&amp;Predictions!A744), "")</f>
        <v/>
      </c>
      <c r="D744" t="str">
        <f t="shared" si="132"/>
        <v/>
      </c>
      <c r="E744" t="str">
        <f>IFERROR(AVERAGEIFS(SSDs!$H$5:$H$150,SSDs!$A$5:$A$150,"&gt;="&amp;Predictions!A743, SSDs!$A$5:$A$150,"&lt;"&amp;Predictions!A744), "")</f>
        <v/>
      </c>
      <c r="F744" t="str">
        <f t="shared" si="133"/>
        <v/>
      </c>
      <c r="G744" t="str">
        <f>IFERROR(AVERAGEIFS(XPoint!$H$5:$H$100,XPoint!$A$5:$A$100,"&gt;="&amp;Predictions!A743, XPoint!$A$5:$A$100,"&lt;"&amp;Predictions!A744), "")</f>
        <v/>
      </c>
      <c r="H744" t="str">
        <f t="shared" si="134"/>
        <v/>
      </c>
      <c r="J744" s="8">
        <f t="shared" si="129"/>
        <v>11.095240836222308</v>
      </c>
      <c r="K744" t="str">
        <f t="shared" si="130"/>
        <v/>
      </c>
      <c r="M744" s="8">
        <f t="shared" si="131"/>
        <v>10.667653233851219</v>
      </c>
    </row>
    <row r="745" spans="1:13">
      <c r="A745" s="1">
        <f t="shared" si="127"/>
        <v>51410.6875</v>
      </c>
      <c r="B745">
        <f t="shared" si="128"/>
        <v>60.750000000000632</v>
      </c>
      <c r="C745" t="str">
        <f>IFERROR(AVERAGEIFS('Hard Drives'!$I$5:$I$500,'Hard Drives'!$A$5:$A$500,"&gt;="&amp;Predictions!A744,'Hard Drives'!$A$5:$A$500,"&lt;"&amp;Predictions!A745), "")</f>
        <v/>
      </c>
      <c r="D745" t="str">
        <f t="shared" si="132"/>
        <v/>
      </c>
      <c r="E745" t="str">
        <f>IFERROR(AVERAGEIFS(SSDs!$H$5:$H$150,SSDs!$A$5:$A$150,"&gt;="&amp;Predictions!A744, SSDs!$A$5:$A$150,"&lt;"&amp;Predictions!A745), "")</f>
        <v/>
      </c>
      <c r="F745" t="str">
        <f t="shared" si="133"/>
        <v/>
      </c>
      <c r="G745" t="str">
        <f>IFERROR(AVERAGEIFS(XPoint!$H$5:$H$100,XPoint!$A$5:$A$100,"&gt;="&amp;Predictions!A744, XPoint!$A$5:$A$100,"&lt;"&amp;Predictions!A745), "")</f>
        <v/>
      </c>
      <c r="H745" t="str">
        <f t="shared" si="134"/>
        <v/>
      </c>
      <c r="J745" s="8">
        <f t="shared" si="129"/>
        <v>11.095471238124262</v>
      </c>
      <c r="K745" t="str">
        <f t="shared" si="130"/>
        <v/>
      </c>
      <c r="M745" s="8">
        <f t="shared" si="131"/>
        <v>10.668319509294818</v>
      </c>
    </row>
    <row r="746" spans="1:13">
      <c r="A746" s="1">
        <f t="shared" si="127"/>
        <v>51441.125</v>
      </c>
      <c r="B746">
        <f t="shared" si="128"/>
        <v>60.833333333333968</v>
      </c>
      <c r="C746" t="str">
        <f>IFERROR(AVERAGEIFS('Hard Drives'!$I$5:$I$500,'Hard Drives'!$A$5:$A$500,"&gt;="&amp;Predictions!A745,'Hard Drives'!$A$5:$A$500,"&lt;"&amp;Predictions!A746), "")</f>
        <v/>
      </c>
      <c r="D746" t="str">
        <f t="shared" si="132"/>
        <v/>
      </c>
      <c r="E746" t="str">
        <f>IFERROR(AVERAGEIFS(SSDs!$H$5:$H$150,SSDs!$A$5:$A$150,"&gt;="&amp;Predictions!A745, SSDs!$A$5:$A$150,"&lt;"&amp;Predictions!A746), "")</f>
        <v/>
      </c>
      <c r="F746" t="str">
        <f t="shared" si="133"/>
        <v/>
      </c>
      <c r="G746" t="str">
        <f>IFERROR(AVERAGEIFS(XPoint!$H$5:$H$100,XPoint!$A$5:$A$100,"&gt;="&amp;Predictions!A745, XPoint!$A$5:$A$100,"&lt;"&amp;Predictions!A746), "")</f>
        <v/>
      </c>
      <c r="H746" t="str">
        <f t="shared" si="134"/>
        <v/>
      </c>
      <c r="J746" s="8">
        <f t="shared" si="129"/>
        <v>11.095699066689582</v>
      </c>
      <c r="K746" t="str">
        <f t="shared" si="130"/>
        <v/>
      </c>
      <c r="M746" s="8">
        <f t="shared" si="131"/>
        <v>10.66897908088756</v>
      </c>
    </row>
    <row r="747" spans="1:13">
      <c r="A747" s="1">
        <f t="shared" si="127"/>
        <v>51471.5625</v>
      </c>
      <c r="B747">
        <f t="shared" si="128"/>
        <v>60.916666666667304</v>
      </c>
      <c r="C747" t="str">
        <f>IFERROR(AVERAGEIFS('Hard Drives'!$I$5:$I$500,'Hard Drives'!$A$5:$A$500,"&gt;="&amp;Predictions!A746,'Hard Drives'!$A$5:$A$500,"&lt;"&amp;Predictions!A747), "")</f>
        <v/>
      </c>
      <c r="D747" t="str">
        <f t="shared" si="132"/>
        <v/>
      </c>
      <c r="E747" t="str">
        <f>IFERROR(AVERAGEIFS(SSDs!$H$5:$H$150,SSDs!$A$5:$A$150,"&gt;="&amp;Predictions!A746, SSDs!$A$5:$A$150,"&lt;"&amp;Predictions!A747), "")</f>
        <v/>
      </c>
      <c r="F747" t="str">
        <f t="shared" si="133"/>
        <v/>
      </c>
      <c r="G747" t="str">
        <f>IFERROR(AVERAGEIFS(XPoint!$H$5:$H$100,XPoint!$A$5:$A$100,"&gt;="&amp;Predictions!A746, XPoint!$A$5:$A$100,"&lt;"&amp;Predictions!A747), "")</f>
        <v/>
      </c>
      <c r="H747" t="str">
        <f t="shared" si="134"/>
        <v/>
      </c>
      <c r="J747" s="8">
        <f t="shared" si="129"/>
        <v>11.09592435056075</v>
      </c>
      <c r="K747" t="str">
        <f t="shared" si="130"/>
        <v/>
      </c>
      <c r="M747" s="8">
        <f t="shared" si="131"/>
        <v>10.669632015281913</v>
      </c>
    </row>
    <row r="748" spans="1:13">
      <c r="A748" s="1">
        <f t="shared" si="127"/>
        <v>51502</v>
      </c>
      <c r="B748">
        <f t="shared" si="128"/>
        <v>61.000000000000639</v>
      </c>
      <c r="C748" t="str">
        <f>IFERROR(AVERAGEIFS('Hard Drives'!$I$5:$I$500,'Hard Drives'!$A$5:$A$500,"&gt;="&amp;Predictions!A747,'Hard Drives'!$A$5:$A$500,"&lt;"&amp;Predictions!A748), "")</f>
        <v/>
      </c>
      <c r="D748" t="str">
        <f t="shared" si="132"/>
        <v/>
      </c>
      <c r="E748" t="str">
        <f>IFERROR(AVERAGEIFS(SSDs!$H$5:$H$150,SSDs!$A$5:$A$150,"&gt;="&amp;Predictions!A747, SSDs!$A$5:$A$150,"&lt;"&amp;Predictions!A748), "")</f>
        <v/>
      </c>
      <c r="F748" t="str">
        <f t="shared" si="133"/>
        <v/>
      </c>
      <c r="G748" t="str">
        <f>IFERROR(AVERAGEIFS(XPoint!$H$5:$H$100,XPoint!$A$5:$A$100,"&gt;="&amp;Predictions!A747, XPoint!$A$5:$A$100,"&lt;"&amp;Predictions!A748), "")</f>
        <v/>
      </c>
      <c r="H748" t="str">
        <f t="shared" si="134"/>
        <v/>
      </c>
      <c r="J748" s="8">
        <f t="shared" si="129"/>
        <v>11.096147118063636</v>
      </c>
      <c r="K748" t="str">
        <f t="shared" si="130"/>
        <v/>
      </c>
      <c r="M748" s="8">
        <f t="shared" si="131"/>
        <v>10.670278378483786</v>
      </c>
    </row>
    <row r="749" spans="1:13">
      <c r="A749" s="1">
        <f t="shared" si="127"/>
        <v>51532.4375</v>
      </c>
      <c r="B749">
        <f t="shared" si="128"/>
        <v>61.083333333333975</v>
      </c>
      <c r="C749" t="str">
        <f>IFERROR(AVERAGEIFS('Hard Drives'!$I$5:$I$500,'Hard Drives'!$A$5:$A$500,"&gt;="&amp;Predictions!A748,'Hard Drives'!$A$5:$A$500,"&lt;"&amp;Predictions!A749), "")</f>
        <v/>
      </c>
      <c r="D749" t="str">
        <f t="shared" si="132"/>
        <v/>
      </c>
      <c r="E749" t="str">
        <f>IFERROR(AVERAGEIFS(SSDs!$H$5:$H$150,SSDs!$A$5:$A$150,"&gt;="&amp;Predictions!A748, SSDs!$A$5:$A$150,"&lt;"&amp;Predictions!A749), "")</f>
        <v/>
      </c>
      <c r="F749" t="str">
        <f t="shared" si="133"/>
        <v/>
      </c>
      <c r="G749" t="str">
        <f>IFERROR(AVERAGEIFS(XPoint!$H$5:$H$100,XPoint!$A$5:$A$100,"&gt;="&amp;Predictions!A748, XPoint!$A$5:$A$100,"&lt;"&amp;Predictions!A749), "")</f>
        <v/>
      </c>
      <c r="H749" t="str">
        <f t="shared" si="134"/>
        <v/>
      </c>
      <c r="J749" s="8">
        <f t="shared" si="129"/>
        <v>11.096367397210951</v>
      </c>
      <c r="K749" t="str">
        <f t="shared" si="130"/>
        <v/>
      </c>
      <c r="M749" s="8">
        <f t="shared" si="131"/>
        <v>10.670918235858501</v>
      </c>
    </row>
    <row r="750" spans="1:13">
      <c r="A750" s="1">
        <f t="shared" si="127"/>
        <v>51562.875</v>
      </c>
      <c r="B750">
        <f t="shared" si="128"/>
        <v>61.166666666667311</v>
      </c>
      <c r="C750" t="str">
        <f>IFERROR(AVERAGEIFS('Hard Drives'!$I$5:$I$500,'Hard Drives'!$A$5:$A$500,"&gt;="&amp;Predictions!A749,'Hard Drives'!$A$5:$A$500,"&lt;"&amp;Predictions!A750), "")</f>
        <v/>
      </c>
      <c r="D750" t="str">
        <f t="shared" si="132"/>
        <v/>
      </c>
      <c r="E750" t="str">
        <f>IFERROR(AVERAGEIFS(SSDs!$H$5:$H$150,SSDs!$A$5:$A$150,"&gt;="&amp;Predictions!A749, SSDs!$A$5:$A$150,"&lt;"&amp;Predictions!A750), "")</f>
        <v/>
      </c>
      <c r="F750" t="str">
        <f t="shared" si="133"/>
        <v/>
      </c>
      <c r="G750" t="str">
        <f>IFERROR(AVERAGEIFS(XPoint!$H$5:$H$100,XPoint!$A$5:$A$100,"&gt;="&amp;Predictions!A749, XPoint!$A$5:$A$100,"&lt;"&amp;Predictions!A750), "")</f>
        <v/>
      </c>
      <c r="H750" t="str">
        <f t="shared" si="134"/>
        <v/>
      </c>
      <c r="J750" s="8">
        <f t="shared" si="129"/>
        <v>11.096585215705684</v>
      </c>
      <c r="K750" t="str">
        <f t="shared" si="130"/>
        <v/>
      </c>
      <c r="M750" s="8">
        <f t="shared" si="131"/>
        <v>10.671551652136653</v>
      </c>
    </row>
    <row r="751" spans="1:13">
      <c r="A751" s="1">
        <f t="shared" si="127"/>
        <v>51593.3125</v>
      </c>
      <c r="B751">
        <f t="shared" si="128"/>
        <v>61.250000000000647</v>
      </c>
      <c r="C751" t="str">
        <f>IFERROR(AVERAGEIFS('Hard Drives'!$I$5:$I$500,'Hard Drives'!$A$5:$A$500,"&gt;="&amp;Predictions!A750,'Hard Drives'!$A$5:$A$500,"&lt;"&amp;Predictions!A751), "")</f>
        <v/>
      </c>
      <c r="D751" t="str">
        <f t="shared" si="132"/>
        <v/>
      </c>
      <c r="E751" t="str">
        <f>IFERROR(AVERAGEIFS(SSDs!$H$5:$H$150,SSDs!$A$5:$A$150,"&gt;="&amp;Predictions!A750, SSDs!$A$5:$A$150,"&lt;"&amp;Predictions!A751), "")</f>
        <v/>
      </c>
      <c r="F751" t="str">
        <f t="shared" si="133"/>
        <v/>
      </c>
      <c r="G751" t="str">
        <f>IFERROR(AVERAGEIFS(XPoint!$H$5:$H$100,XPoint!$A$5:$A$100,"&gt;="&amp;Predictions!A750, XPoint!$A$5:$A$100,"&lt;"&amp;Predictions!A751), "")</f>
        <v/>
      </c>
      <c r="H751" t="str">
        <f t="shared" si="134"/>
        <v/>
      </c>
      <c r="J751" s="8">
        <f t="shared" si="129"/>
        <v>11.096800600944452</v>
      </c>
      <c r="K751" t="str">
        <f t="shared" si="130"/>
        <v/>
      </c>
      <c r="M751" s="8">
        <f t="shared" si="131"/>
        <v>10.67217869141998</v>
      </c>
    </row>
    <row r="752" spans="1:13">
      <c r="A752" s="1">
        <f t="shared" si="127"/>
        <v>51623.75</v>
      </c>
      <c r="B752">
        <f t="shared" si="128"/>
        <v>61.333333333333982</v>
      </c>
      <c r="C752" t="str">
        <f>IFERROR(AVERAGEIFS('Hard Drives'!$I$5:$I$500,'Hard Drives'!$A$5:$A$500,"&gt;="&amp;Predictions!A751,'Hard Drives'!$A$5:$A$500,"&lt;"&amp;Predictions!A752), "")</f>
        <v/>
      </c>
      <c r="D752" t="str">
        <f t="shared" si="132"/>
        <v/>
      </c>
      <c r="E752" t="str">
        <f>IFERROR(AVERAGEIFS(SSDs!$H$5:$H$150,SSDs!$A$5:$A$150,"&gt;="&amp;Predictions!A751, SSDs!$A$5:$A$150,"&lt;"&amp;Predictions!A752), "")</f>
        <v/>
      </c>
      <c r="F752" t="str">
        <f t="shared" si="133"/>
        <v/>
      </c>
      <c r="G752" t="str">
        <f>IFERROR(AVERAGEIFS(XPoint!$H$5:$H$100,XPoint!$A$5:$A$100,"&gt;="&amp;Predictions!A751, XPoint!$A$5:$A$100,"&lt;"&amp;Predictions!A752), "")</f>
        <v/>
      </c>
      <c r="H752" t="str">
        <f t="shared" si="134"/>
        <v/>
      </c>
      <c r="J752" s="8">
        <f t="shared" si="129"/>
        <v>11.097013580020858</v>
      </c>
      <c r="K752" t="str">
        <f t="shared" si="130"/>
        <v/>
      </c>
      <c r="M752" s="8">
        <f t="shared" si="131"/>
        <v>10.672799417187164</v>
      </c>
    </row>
    <row r="753" spans="1:13">
      <c r="A753" s="1">
        <f t="shared" si="127"/>
        <v>51654.1875</v>
      </c>
      <c r="B753">
        <f t="shared" si="128"/>
        <v>61.416666666667318</v>
      </c>
      <c r="C753" t="str">
        <f>IFERROR(AVERAGEIFS('Hard Drives'!$I$5:$I$500,'Hard Drives'!$A$5:$A$500,"&gt;="&amp;Predictions!A752,'Hard Drives'!$A$5:$A$500,"&lt;"&amp;Predictions!A753), "")</f>
        <v/>
      </c>
      <c r="D753" t="str">
        <f t="shared" si="132"/>
        <v/>
      </c>
      <c r="E753" t="str">
        <f>IFERROR(AVERAGEIFS(SSDs!$H$5:$H$150,SSDs!$A$5:$A$150,"&gt;="&amp;Predictions!A752, SSDs!$A$5:$A$150,"&lt;"&amp;Predictions!A753), "")</f>
        <v/>
      </c>
      <c r="F753" t="str">
        <f t="shared" si="133"/>
        <v/>
      </c>
      <c r="G753" t="str">
        <f>IFERROR(AVERAGEIFS(XPoint!$H$5:$H$100,XPoint!$A$5:$A$100,"&gt;="&amp;Predictions!A752, XPoint!$A$5:$A$100,"&lt;"&amp;Predictions!A753), "")</f>
        <v/>
      </c>
      <c r="H753" t="str">
        <f t="shared" si="134"/>
        <v/>
      </c>
      <c r="J753" s="8">
        <f t="shared" si="129"/>
        <v>11.097224179728792</v>
      </c>
      <c r="K753" t="str">
        <f t="shared" si="130"/>
        <v/>
      </c>
      <c r="M753" s="8">
        <f t="shared" si="131"/>
        <v>10.673413892299578</v>
      </c>
    </row>
    <row r="754" spans="1:13">
      <c r="A754" s="1">
        <f t="shared" si="127"/>
        <v>51684.625</v>
      </c>
      <c r="B754">
        <f t="shared" si="128"/>
        <v>61.500000000000654</v>
      </c>
      <c r="C754" t="str">
        <f>IFERROR(AVERAGEIFS('Hard Drives'!$I$5:$I$500,'Hard Drives'!$A$5:$A$500,"&gt;="&amp;Predictions!A753,'Hard Drives'!$A$5:$A$500,"&lt;"&amp;Predictions!A754), "")</f>
        <v/>
      </c>
      <c r="D754" t="str">
        <f t="shared" si="132"/>
        <v/>
      </c>
      <c r="E754" t="str">
        <f>IFERROR(AVERAGEIFS(SSDs!$H$5:$H$150,SSDs!$A$5:$A$150,"&gt;="&amp;Predictions!A753, SSDs!$A$5:$A$150,"&lt;"&amp;Predictions!A754), "")</f>
        <v/>
      </c>
      <c r="F754" t="str">
        <f t="shared" si="133"/>
        <v/>
      </c>
      <c r="G754" t="str">
        <f>IFERROR(AVERAGEIFS(XPoint!$H$5:$H$100,XPoint!$A$5:$A$100,"&gt;="&amp;Predictions!A753, XPoint!$A$5:$A$100,"&lt;"&amp;Predictions!A754), "")</f>
        <v/>
      </c>
      <c r="H754" t="str">
        <f t="shared" si="134"/>
        <v/>
      </c>
      <c r="J754" s="8">
        <f t="shared" si="129"/>
        <v>11.097432426565712</v>
      </c>
      <c r="K754" t="str">
        <f t="shared" si="130"/>
        <v/>
      </c>
      <c r="M754" s="8">
        <f t="shared" si="131"/>
        <v>10.674022179006997</v>
      </c>
    </row>
    <row r="755" spans="1:13">
      <c r="A755" s="1">
        <f t="shared" si="127"/>
        <v>51715.0625</v>
      </c>
      <c r="B755">
        <f t="shared" si="128"/>
        <v>61.583333333333989</v>
      </c>
      <c r="C755" t="str">
        <f>IFERROR(AVERAGEIFS('Hard Drives'!$I$5:$I$500,'Hard Drives'!$A$5:$A$500,"&gt;="&amp;Predictions!A754,'Hard Drives'!$A$5:$A$500,"&lt;"&amp;Predictions!A755), "")</f>
        <v/>
      </c>
      <c r="D755" t="str">
        <f t="shared" si="132"/>
        <v/>
      </c>
      <c r="E755" t="str">
        <f>IFERROR(AVERAGEIFS(SSDs!$H$5:$H$150,SSDs!$A$5:$A$150,"&gt;="&amp;Predictions!A754, SSDs!$A$5:$A$150,"&lt;"&amp;Predictions!A755), "")</f>
        <v/>
      </c>
      <c r="F755" t="str">
        <f t="shared" si="133"/>
        <v/>
      </c>
      <c r="G755" t="str">
        <f>IFERROR(AVERAGEIFS(XPoint!$H$5:$H$100,XPoint!$A$5:$A$100,"&gt;="&amp;Predictions!A754, XPoint!$A$5:$A$100,"&lt;"&amp;Predictions!A755), "")</f>
        <v/>
      </c>
      <c r="H755" t="str">
        <f t="shared" si="134"/>
        <v/>
      </c>
      <c r="J755" s="8">
        <f t="shared" si="129"/>
        <v>11.097638346735856</v>
      </c>
      <c r="K755" t="str">
        <f t="shared" si="130"/>
        <v/>
      </c>
      <c r="M755" s="8">
        <f t="shared" si="131"/>
        <v>10.674624338953265</v>
      </c>
    </row>
    <row r="756" spans="1:13">
      <c r="A756" s="1">
        <f t="shared" si="127"/>
        <v>51745.5</v>
      </c>
      <c r="B756">
        <f t="shared" si="128"/>
        <v>61.666666666667325</v>
      </c>
      <c r="C756" t="str">
        <f>IFERROR(AVERAGEIFS('Hard Drives'!$I$5:$I$500,'Hard Drives'!$A$5:$A$500,"&gt;="&amp;Predictions!A755,'Hard Drives'!$A$5:$A$500,"&lt;"&amp;Predictions!A756), "")</f>
        <v/>
      </c>
      <c r="D756" t="str">
        <f t="shared" si="132"/>
        <v/>
      </c>
      <c r="E756" t="str">
        <f>IFERROR(AVERAGEIFS(SSDs!$H$5:$H$150,SSDs!$A$5:$A$150,"&gt;="&amp;Predictions!A755, SSDs!$A$5:$A$150,"&lt;"&amp;Predictions!A756), "")</f>
        <v/>
      </c>
      <c r="F756" t="str">
        <f t="shared" si="133"/>
        <v/>
      </c>
      <c r="G756" t="str">
        <f>IFERROR(AVERAGEIFS(XPoint!$H$5:$H$100,XPoint!$A$5:$A$100,"&gt;="&amp;Predictions!A755, XPoint!$A$5:$A$100,"&lt;"&amp;Predictions!A756), "")</f>
        <v/>
      </c>
      <c r="H756" t="str">
        <f t="shared" si="134"/>
        <v/>
      </c>
      <c r="J756" s="8">
        <f t="shared" si="129"/>
        <v>11.097841966153478</v>
      </c>
      <c r="K756" t="str">
        <f t="shared" si="130"/>
        <v/>
      </c>
      <c r="M756" s="8">
        <f t="shared" si="131"/>
        <v>10.675220433181895</v>
      </c>
    </row>
    <row r="757" spans="1:13">
      <c r="A757" s="1">
        <f t="shared" si="127"/>
        <v>51775.9375</v>
      </c>
      <c r="B757">
        <f t="shared" si="128"/>
        <v>61.750000000000661</v>
      </c>
      <c r="C757" t="str">
        <f>IFERROR(AVERAGEIFS('Hard Drives'!$I$5:$I$500,'Hard Drives'!$A$5:$A$500,"&gt;="&amp;Predictions!A756,'Hard Drives'!$A$5:$A$500,"&lt;"&amp;Predictions!A757), "")</f>
        <v/>
      </c>
      <c r="D757" t="str">
        <f t="shared" si="132"/>
        <v/>
      </c>
      <c r="E757" t="str">
        <f>IFERROR(AVERAGEIFS(SSDs!$H$5:$H$150,SSDs!$A$5:$A$150,"&gt;="&amp;Predictions!A756, SSDs!$A$5:$A$150,"&lt;"&amp;Predictions!A757), "")</f>
        <v/>
      </c>
      <c r="F757" t="str">
        <f t="shared" si="133"/>
        <v/>
      </c>
      <c r="G757" t="str">
        <f>IFERROR(AVERAGEIFS(XPoint!$H$5:$H$100,XPoint!$A$5:$A$100,"&gt;="&amp;Predictions!A756, XPoint!$A$5:$A$100,"&lt;"&amp;Predictions!A757), "")</f>
        <v/>
      </c>
      <c r="H757" t="str">
        <f t="shared" si="134"/>
        <v/>
      </c>
      <c r="J757" s="8">
        <f t="shared" si="129"/>
        <v>11.098043310445986</v>
      </c>
      <c r="K757" t="str">
        <f t="shared" si="130"/>
        <v/>
      </c>
      <c r="M757" s="8">
        <f t="shared" si="131"/>
        <v>10.675810522141656</v>
      </c>
    </row>
    <row r="758" spans="1:13">
      <c r="A758" s="1">
        <f t="shared" si="127"/>
        <v>51806.375</v>
      </c>
      <c r="B758">
        <f t="shared" si="128"/>
        <v>61.833333333333997</v>
      </c>
      <c r="C758" t="str">
        <f>IFERROR(AVERAGEIFS('Hard Drives'!$I$5:$I$500,'Hard Drives'!$A$5:$A$500,"&gt;="&amp;Predictions!A757,'Hard Drives'!$A$5:$A$500,"&lt;"&amp;Predictions!A758), "")</f>
        <v/>
      </c>
      <c r="D758" t="str">
        <f t="shared" si="132"/>
        <v/>
      </c>
      <c r="E758" t="str">
        <f>IFERROR(AVERAGEIFS(SSDs!$H$5:$H$150,SSDs!$A$5:$A$150,"&gt;="&amp;Predictions!A757, SSDs!$A$5:$A$150,"&lt;"&amp;Predictions!A758), "")</f>
        <v/>
      </c>
      <c r="F758" t="str">
        <f t="shared" si="133"/>
        <v/>
      </c>
      <c r="G758" t="str">
        <f>IFERROR(AVERAGEIFS(XPoint!$H$5:$H$100,XPoint!$A$5:$A$100,"&gt;="&amp;Predictions!A757, XPoint!$A$5:$A$100,"&lt;"&amp;Predictions!A758), "")</f>
        <v/>
      </c>
      <c r="H758" t="str">
        <f t="shared" si="134"/>
        <v/>
      </c>
      <c r="J758" s="8">
        <f t="shared" si="129"/>
        <v>11.098242404957105</v>
      </c>
      <c r="K758" t="str">
        <f t="shared" si="130"/>
        <v/>
      </c>
      <c r="M758" s="8">
        <f t="shared" si="131"/>
        <v>10.676394665692076</v>
      </c>
    </row>
    <row r="759" spans="1:13">
      <c r="A759" s="1">
        <f t="shared" si="127"/>
        <v>51836.8125</v>
      </c>
      <c r="B759">
        <f t="shared" si="128"/>
        <v>61.916666666667332</v>
      </c>
      <c r="C759" t="str">
        <f>IFERROR(AVERAGEIFS('Hard Drives'!$I$5:$I$500,'Hard Drives'!$A$5:$A$500,"&gt;="&amp;Predictions!A758,'Hard Drives'!$A$5:$A$500,"&lt;"&amp;Predictions!A759), "")</f>
        <v/>
      </c>
      <c r="D759" t="str">
        <f t="shared" si="132"/>
        <v/>
      </c>
      <c r="E759" t="str">
        <f>IFERROR(AVERAGEIFS(SSDs!$H$5:$H$150,SSDs!$A$5:$A$150,"&gt;="&amp;Predictions!A758, SSDs!$A$5:$A$150,"&lt;"&amp;Predictions!A759), "")</f>
        <v/>
      </c>
      <c r="F759" t="str">
        <f t="shared" si="133"/>
        <v/>
      </c>
      <c r="G759" t="str">
        <f>IFERROR(AVERAGEIFS(XPoint!$H$5:$H$100,XPoint!$A$5:$A$100,"&gt;="&amp;Predictions!A758, XPoint!$A$5:$A$100,"&lt;"&amp;Predictions!A759), "")</f>
        <v/>
      </c>
      <c r="H759" t="str">
        <f t="shared" si="134"/>
        <v/>
      </c>
      <c r="J759" s="8">
        <f t="shared" si="129"/>
        <v>11.098439274749948</v>
      </c>
      <c r="K759" t="str">
        <f t="shared" si="130"/>
        <v/>
      </c>
      <c r="M759" s="8">
        <f t="shared" si="131"/>
        <v>10.676972923108934</v>
      </c>
    </row>
    <row r="760" spans="1:13">
      <c r="A760" s="1">
        <f t="shared" si="127"/>
        <v>51867.25</v>
      </c>
      <c r="B760">
        <f t="shared" si="128"/>
        <v>62.000000000000668</v>
      </c>
      <c r="C760" t="str">
        <f>IFERROR(AVERAGEIFS('Hard Drives'!$I$5:$I$500,'Hard Drives'!$A$5:$A$500,"&gt;="&amp;Predictions!A759,'Hard Drives'!$A$5:$A$500,"&lt;"&amp;Predictions!A760), "")</f>
        <v/>
      </c>
      <c r="D760" t="str">
        <f t="shared" si="132"/>
        <v/>
      </c>
      <c r="E760" t="str">
        <f>IFERROR(AVERAGEIFS(SSDs!$H$5:$H$150,SSDs!$A$5:$A$150,"&gt;="&amp;Predictions!A759, SSDs!$A$5:$A$150,"&lt;"&amp;Predictions!A760), "")</f>
        <v/>
      </c>
      <c r="F760" t="str">
        <f t="shared" si="133"/>
        <v/>
      </c>
      <c r="G760" t="str">
        <f>IFERROR(AVERAGEIFS(XPoint!$H$5:$H$100,XPoint!$A$5:$A$100,"&gt;="&amp;Predictions!A759, XPoint!$A$5:$A$100,"&lt;"&amp;Predictions!A760), "")</f>
        <v/>
      </c>
      <c r="H760" t="str">
        <f t="shared" si="134"/>
        <v/>
      </c>
      <c r="J760" s="8">
        <f t="shared" si="129"/>
        <v>11.098633944610119</v>
      </c>
      <c r="K760" t="str">
        <f t="shared" si="130"/>
        <v/>
      </c>
      <c r="M760" s="8">
        <f t="shared" si="131"/>
        <v>10.67754535308968</v>
      </c>
    </row>
    <row r="761" spans="1:13">
      <c r="A761" s="1">
        <f t="shared" si="127"/>
        <v>51897.6875</v>
      </c>
      <c r="B761">
        <f t="shared" si="128"/>
        <v>62.083333333334004</v>
      </c>
      <c r="C761" t="str">
        <f>IFERROR(AVERAGEIFS('Hard Drives'!$I$5:$I$500,'Hard Drives'!$A$5:$A$500,"&gt;="&amp;Predictions!A760,'Hard Drives'!$A$5:$A$500,"&lt;"&amp;Predictions!A761), "")</f>
        <v/>
      </c>
      <c r="D761" t="str">
        <f t="shared" si="132"/>
        <v/>
      </c>
      <c r="E761" t="str">
        <f>IFERROR(AVERAGEIFS(SSDs!$H$5:$H$150,SSDs!$A$5:$A$150,"&gt;="&amp;Predictions!A760, SSDs!$A$5:$A$150,"&lt;"&amp;Predictions!A761), "")</f>
        <v/>
      </c>
      <c r="F761" t="str">
        <f t="shared" si="133"/>
        <v/>
      </c>
      <c r="G761" t="str">
        <f>IFERROR(AVERAGEIFS(XPoint!$H$5:$H$100,XPoint!$A$5:$A$100,"&gt;="&amp;Predictions!A760, XPoint!$A$5:$A$100,"&lt;"&amp;Predictions!A761), "")</f>
        <v/>
      </c>
      <c r="H761" t="str">
        <f t="shared" si="134"/>
        <v/>
      </c>
      <c r="J761" s="8">
        <f t="shared" si="129"/>
        <v>11.098826439048707</v>
      </c>
      <c r="K761" t="str">
        <f t="shared" si="130"/>
        <v/>
      </c>
      <c r="M761" s="8">
        <f t="shared" si="131"/>
        <v>10.678112013758827</v>
      </c>
    </row>
    <row r="762" spans="1:13">
      <c r="A762" s="1">
        <f t="shared" si="127"/>
        <v>51928.125</v>
      </c>
      <c r="B762">
        <f t="shared" si="128"/>
        <v>62.166666666667339</v>
      </c>
      <c r="C762" t="str">
        <f>IFERROR(AVERAGEIFS('Hard Drives'!$I$5:$I$500,'Hard Drives'!$A$5:$A$500,"&gt;="&amp;Predictions!A761,'Hard Drives'!$A$5:$A$500,"&lt;"&amp;Predictions!A762), "")</f>
        <v/>
      </c>
      <c r="D762" t="str">
        <f t="shared" si="132"/>
        <v/>
      </c>
      <c r="E762" t="str">
        <f>IFERROR(AVERAGEIFS(SSDs!$H$5:$H$150,SSDs!$A$5:$A$150,"&gt;="&amp;Predictions!A761, SSDs!$A$5:$A$150,"&lt;"&amp;Predictions!A762), "")</f>
        <v/>
      </c>
      <c r="F762" t="str">
        <f t="shared" si="133"/>
        <v/>
      </c>
      <c r="G762" t="str">
        <f>IFERROR(AVERAGEIFS(XPoint!$H$5:$H$100,XPoint!$A$5:$A$100,"&gt;="&amp;Predictions!A761, XPoint!$A$5:$A$100,"&lt;"&amp;Predictions!A762), "")</f>
        <v/>
      </c>
      <c r="H762" t="str">
        <f t="shared" si="134"/>
        <v/>
      </c>
      <c r="J762" s="8">
        <f t="shared" si="129"/>
        <v>11.099016782305332</v>
      </c>
      <c r="K762" t="str">
        <f t="shared" si="130"/>
        <v/>
      </c>
      <c r="M762" s="8">
        <f t="shared" si="131"/>
        <v>10.6786729626733</v>
      </c>
    </row>
    <row r="763" spans="1:13">
      <c r="A763" s="1">
        <f t="shared" ref="A763:A826" si="135">A762+365.25/12</f>
        <v>51958.5625</v>
      </c>
      <c r="B763">
        <f t="shared" ref="B763:B826" si="136">B762+1/12</f>
        <v>62.250000000000675</v>
      </c>
      <c r="C763" t="str">
        <f>IFERROR(AVERAGEIFS('Hard Drives'!$I$5:$I$500,'Hard Drives'!$A$5:$A$500,"&gt;="&amp;Predictions!A762,'Hard Drives'!$A$5:$A$500,"&lt;"&amp;Predictions!A763), "")</f>
        <v/>
      </c>
      <c r="D763" t="str">
        <f t="shared" si="132"/>
        <v/>
      </c>
      <c r="E763" t="str">
        <f>IFERROR(AVERAGEIFS(SSDs!$H$5:$H$150,SSDs!$A$5:$A$150,"&gt;="&amp;Predictions!A762, SSDs!$A$5:$A$150,"&lt;"&amp;Predictions!A763), "")</f>
        <v/>
      </c>
      <c r="F763" t="str">
        <f t="shared" si="133"/>
        <v/>
      </c>
      <c r="G763" t="str">
        <f>IFERROR(AVERAGEIFS(XPoint!$H$5:$H$100,XPoint!$A$5:$A$100,"&gt;="&amp;Predictions!A762, XPoint!$A$5:$A$100,"&lt;"&amp;Predictions!A763), "")</f>
        <v/>
      </c>
      <c r="H763" t="str">
        <f t="shared" si="134"/>
        <v/>
      </c>
      <c r="J763" s="8">
        <f t="shared" si="129"/>
        <v>11.099204998351086</v>
      </c>
      <c r="K763" t="str">
        <f t="shared" si="130"/>
        <v/>
      </c>
      <c r="M763" s="8">
        <f t="shared" si="131"/>
        <v>10.679228256827706</v>
      </c>
    </row>
    <row r="764" spans="1:13">
      <c r="A764" s="1">
        <f t="shared" si="135"/>
        <v>51989</v>
      </c>
      <c r="B764">
        <f t="shared" si="136"/>
        <v>62.333333333334011</v>
      </c>
      <c r="C764" t="str">
        <f>IFERROR(AVERAGEIFS('Hard Drives'!$I$5:$I$500,'Hard Drives'!$A$5:$A$500,"&gt;="&amp;Predictions!A763,'Hard Drives'!$A$5:$A$500,"&lt;"&amp;Predictions!A764), "")</f>
        <v/>
      </c>
      <c r="D764" t="str">
        <f t="shared" si="132"/>
        <v/>
      </c>
      <c r="E764" t="str">
        <f>IFERROR(AVERAGEIFS(SSDs!$H$5:$H$150,SSDs!$A$5:$A$150,"&gt;="&amp;Predictions!A763, SSDs!$A$5:$A$150,"&lt;"&amp;Predictions!A764), "")</f>
        <v/>
      </c>
      <c r="F764" t="str">
        <f t="shared" si="133"/>
        <v/>
      </c>
      <c r="G764" t="str">
        <f>IFERROR(AVERAGEIFS(XPoint!$H$5:$H$100,XPoint!$A$5:$A$100,"&gt;="&amp;Predictions!A763, XPoint!$A$5:$A$100,"&lt;"&amp;Predictions!A764), "")</f>
        <v/>
      </c>
      <c r="H764" t="str">
        <f t="shared" si="134"/>
        <v/>
      </c>
      <c r="J764" s="8">
        <f t="shared" si="129"/>
        <v>11.099391110891478</v>
      </c>
      <c r="K764" t="str">
        <f t="shared" si="130"/>
        <v/>
      </c>
      <c r="M764" s="8">
        <f t="shared" si="131"/>
        <v>10.679777952659624</v>
      </c>
    </row>
    <row r="765" spans="1:13">
      <c r="A765" s="1">
        <f t="shared" si="135"/>
        <v>52019.4375</v>
      </c>
      <c r="B765">
        <f t="shared" si="136"/>
        <v>62.416666666667346</v>
      </c>
      <c r="C765" t="str">
        <f>IFERROR(AVERAGEIFS('Hard Drives'!$I$5:$I$500,'Hard Drives'!$A$5:$A$500,"&gt;="&amp;Predictions!A764,'Hard Drives'!$A$5:$A$500,"&lt;"&amp;Predictions!A765), "")</f>
        <v/>
      </c>
      <c r="D765" t="str">
        <f t="shared" si="132"/>
        <v/>
      </c>
      <c r="E765" t="str">
        <f>IFERROR(AVERAGEIFS(SSDs!$H$5:$H$150,SSDs!$A$5:$A$150,"&gt;="&amp;Predictions!A764, SSDs!$A$5:$A$150,"&lt;"&amp;Predictions!A765), "")</f>
        <v/>
      </c>
      <c r="F765" t="str">
        <f t="shared" si="133"/>
        <v/>
      </c>
      <c r="G765" t="str">
        <f>IFERROR(AVERAGEIFS(XPoint!$H$5:$H$100,XPoint!$A$5:$A$100,"&gt;="&amp;Predictions!A764, XPoint!$A$5:$A$100,"&lt;"&amp;Predictions!A765), "")</f>
        <v/>
      </c>
      <c r="H765" t="str">
        <f t="shared" si="134"/>
        <v/>
      </c>
      <c r="J765" s="8">
        <f t="shared" si="129"/>
        <v>11.099575143369362</v>
      </c>
      <c r="K765" t="str">
        <f t="shared" si="130"/>
        <v/>
      </c>
      <c r="M765" s="8">
        <f t="shared" si="131"/>
        <v>10.680322106054764</v>
      </c>
    </row>
    <row r="766" spans="1:13">
      <c r="A766" s="1">
        <f t="shared" si="135"/>
        <v>52049.875</v>
      </c>
      <c r="B766">
        <f t="shared" si="136"/>
        <v>62.500000000000682</v>
      </c>
      <c r="C766" t="str">
        <f>IFERROR(AVERAGEIFS('Hard Drives'!$I$5:$I$500,'Hard Drives'!$A$5:$A$500,"&gt;="&amp;Predictions!A765,'Hard Drives'!$A$5:$A$500,"&lt;"&amp;Predictions!A766), "")</f>
        <v/>
      </c>
      <c r="D766" t="str">
        <f t="shared" si="132"/>
        <v/>
      </c>
      <c r="E766" t="str">
        <f>IFERROR(AVERAGEIFS(SSDs!$H$5:$H$150,SSDs!$A$5:$A$150,"&gt;="&amp;Predictions!A765, SSDs!$A$5:$A$150,"&lt;"&amp;Predictions!A766), "")</f>
        <v/>
      </c>
      <c r="F766" t="str">
        <f t="shared" si="133"/>
        <v/>
      </c>
      <c r="G766" t="str">
        <f>IFERROR(AVERAGEIFS(XPoint!$H$5:$H$100,XPoint!$A$5:$A$100,"&gt;="&amp;Predictions!A765, XPoint!$A$5:$A$100,"&lt;"&amp;Predictions!A766), "")</f>
        <v/>
      </c>
      <c r="H766" t="str">
        <f t="shared" si="134"/>
        <v/>
      </c>
      <c r="J766" s="8">
        <f t="shared" si="129"/>
        <v>11.099757118967783</v>
      </c>
      <c r="K766" t="str">
        <f t="shared" si="130"/>
        <v/>
      </c>
      <c r="M766" s="8">
        <f t="shared" si="131"/>
        <v>10.68086077235219</v>
      </c>
    </row>
    <row r="767" spans="1:13">
      <c r="A767" s="1">
        <f t="shared" si="135"/>
        <v>52080.3125</v>
      </c>
      <c r="B767">
        <f t="shared" si="136"/>
        <v>62.583333333334018</v>
      </c>
      <c r="C767" t="str">
        <f>IFERROR(AVERAGEIFS('Hard Drives'!$I$5:$I$500,'Hard Drives'!$A$5:$A$500,"&gt;="&amp;Predictions!A766,'Hard Drives'!$A$5:$A$500,"&lt;"&amp;Predictions!A767), "")</f>
        <v/>
      </c>
      <c r="D767" t="str">
        <f t="shared" si="132"/>
        <v/>
      </c>
      <c r="E767" t="str">
        <f>IFERROR(AVERAGEIFS(SSDs!$H$5:$H$150,SSDs!$A$5:$A$150,"&gt;="&amp;Predictions!A766, SSDs!$A$5:$A$150,"&lt;"&amp;Predictions!A767), "")</f>
        <v/>
      </c>
      <c r="F767" t="str">
        <f t="shared" si="133"/>
        <v/>
      </c>
      <c r="G767" t="str">
        <f>IFERROR(AVERAGEIFS(XPoint!$H$5:$H$100,XPoint!$A$5:$A$100,"&gt;="&amp;Predictions!A766, XPoint!$A$5:$A$100,"&lt;"&amp;Predictions!A767), "")</f>
        <v/>
      </c>
      <c r="H767" t="str">
        <f t="shared" si="134"/>
        <v/>
      </c>
      <c r="J767" s="8">
        <f t="shared" si="129"/>
        <v>11.09993706061285</v>
      </c>
      <c r="K767" t="str">
        <f t="shared" si="130"/>
        <v/>
      </c>
      <c r="M767" s="8">
        <f t="shared" si="131"/>
        <v>10.681394006349393</v>
      </c>
    </row>
    <row r="768" spans="1:13">
      <c r="A768" s="1">
        <f t="shared" si="135"/>
        <v>52110.75</v>
      </c>
      <c r="B768">
        <f t="shared" si="136"/>
        <v>62.666666666667354</v>
      </c>
      <c r="C768" t="str">
        <f>IFERROR(AVERAGEIFS('Hard Drives'!$I$5:$I$500,'Hard Drives'!$A$5:$A$500,"&gt;="&amp;Predictions!A767,'Hard Drives'!$A$5:$A$500,"&lt;"&amp;Predictions!A768), "")</f>
        <v/>
      </c>
      <c r="D768" t="str">
        <f t="shared" si="132"/>
        <v/>
      </c>
      <c r="E768" t="str">
        <f>IFERROR(AVERAGEIFS(SSDs!$H$5:$H$150,SSDs!$A$5:$A$150,"&gt;="&amp;Predictions!A767, SSDs!$A$5:$A$150,"&lt;"&amp;Predictions!A768), "")</f>
        <v/>
      </c>
      <c r="F768" t="str">
        <f t="shared" si="133"/>
        <v/>
      </c>
      <c r="G768" t="str">
        <f>IFERROR(AVERAGEIFS(XPoint!$H$5:$H$100,XPoint!$A$5:$A$100,"&gt;="&amp;Predictions!A767, XPoint!$A$5:$A$100,"&lt;"&amp;Predictions!A768), "")</f>
        <v/>
      </c>
      <c r="H768" t="str">
        <f t="shared" si="134"/>
        <v/>
      </c>
      <c r="J768" s="8">
        <f t="shared" si="129"/>
        <v>11.100114990976534</v>
      </c>
      <c r="K768" t="str">
        <f t="shared" si="130"/>
        <v/>
      </c>
      <c r="M768" s="8">
        <f t="shared" si="131"/>
        <v>10.681921862307391</v>
      </c>
    </row>
    <row r="769" spans="1:13">
      <c r="A769" s="1">
        <f t="shared" si="135"/>
        <v>52141.1875</v>
      </c>
      <c r="B769">
        <f t="shared" si="136"/>
        <v>62.750000000000689</v>
      </c>
      <c r="C769" t="str">
        <f>IFERROR(AVERAGEIFS('Hard Drives'!$I$5:$I$500,'Hard Drives'!$A$5:$A$500,"&gt;="&amp;Predictions!A768,'Hard Drives'!$A$5:$A$500,"&lt;"&amp;Predictions!A769), "")</f>
        <v/>
      </c>
      <c r="D769" t="str">
        <f t="shared" si="132"/>
        <v/>
      </c>
      <c r="E769" t="str">
        <f>IFERROR(AVERAGEIFS(SSDs!$H$5:$H$150,SSDs!$A$5:$A$150,"&gt;="&amp;Predictions!A768, SSDs!$A$5:$A$150,"&lt;"&amp;Predictions!A769), "")</f>
        <v/>
      </c>
      <c r="F769" t="str">
        <f t="shared" si="133"/>
        <v/>
      </c>
      <c r="G769" t="str">
        <f>IFERROR(AVERAGEIFS(XPoint!$H$5:$H$100,XPoint!$A$5:$A$100,"&gt;="&amp;Predictions!A768, XPoint!$A$5:$A$100,"&lt;"&amp;Predictions!A769), "")</f>
        <v/>
      </c>
      <c r="H769" t="str">
        <f t="shared" si="134"/>
        <v/>
      </c>
      <c r="J769" s="8">
        <f t="shared" si="129"/>
        <v>11.100290932479465</v>
      </c>
      <c r="K769" t="str">
        <f t="shared" si="130"/>
        <v/>
      </c>
      <c r="M769" s="8">
        <f t="shared" si="131"/>
        <v>10.682444393955748</v>
      </c>
    </row>
    <row r="770" spans="1:13">
      <c r="A770" s="1">
        <f t="shared" si="135"/>
        <v>52171.625</v>
      </c>
      <c r="B770">
        <f t="shared" si="136"/>
        <v>62.833333333334025</v>
      </c>
      <c r="C770" t="str">
        <f>IFERROR(AVERAGEIFS('Hard Drives'!$I$5:$I$500,'Hard Drives'!$A$5:$A$500,"&gt;="&amp;Predictions!A769,'Hard Drives'!$A$5:$A$500,"&lt;"&amp;Predictions!A770), "")</f>
        <v/>
      </c>
      <c r="D770" t="str">
        <f t="shared" si="132"/>
        <v/>
      </c>
      <c r="E770" t="str">
        <f>IFERROR(AVERAGEIFS(SSDs!$H$5:$H$150,SSDs!$A$5:$A$150,"&gt;="&amp;Predictions!A769, SSDs!$A$5:$A$150,"&lt;"&amp;Predictions!A770), "")</f>
        <v/>
      </c>
      <c r="F770" t="str">
        <f t="shared" si="133"/>
        <v/>
      </c>
      <c r="G770" t="str">
        <f>IFERROR(AVERAGEIFS(XPoint!$H$5:$H$100,XPoint!$A$5:$A$100,"&gt;="&amp;Predictions!A769, XPoint!$A$5:$A$100,"&lt;"&amp;Predictions!A770), "")</f>
        <v/>
      </c>
      <c r="H770" t="str">
        <f t="shared" si="134"/>
        <v/>
      </c>
      <c r="J770" s="8">
        <f t="shared" si="129"/>
        <v>11.100464907293681</v>
      </c>
      <c r="K770" t="str">
        <f t="shared" si="130"/>
        <v/>
      </c>
      <c r="M770" s="8">
        <f t="shared" si="131"/>
        <v>10.682961654497589</v>
      </c>
    </row>
    <row r="771" spans="1:13">
      <c r="A771" s="1">
        <f t="shared" si="135"/>
        <v>52202.0625</v>
      </c>
      <c r="B771">
        <f t="shared" si="136"/>
        <v>62.916666666667361</v>
      </c>
      <c r="C771" t="str">
        <f>IFERROR(AVERAGEIFS('Hard Drives'!$I$5:$I$500,'Hard Drives'!$A$5:$A$500,"&gt;="&amp;Predictions!A770,'Hard Drives'!$A$5:$A$500,"&lt;"&amp;Predictions!A771), "")</f>
        <v/>
      </c>
      <c r="D771" t="str">
        <f t="shared" si="132"/>
        <v/>
      </c>
      <c r="E771" t="str">
        <f>IFERROR(AVERAGEIFS(SSDs!$H$5:$H$150,SSDs!$A$5:$A$150,"&gt;="&amp;Predictions!A770, SSDs!$A$5:$A$150,"&lt;"&amp;Predictions!A771), "")</f>
        <v/>
      </c>
      <c r="F771" t="str">
        <f t="shared" si="133"/>
        <v/>
      </c>
      <c r="G771" t="str">
        <f>IFERROR(AVERAGEIFS(XPoint!$H$5:$H$100,XPoint!$A$5:$A$100,"&gt;="&amp;Predictions!A770, XPoint!$A$5:$A$100,"&lt;"&amp;Predictions!A771), "")</f>
        <v/>
      </c>
      <c r="H771" t="str">
        <f t="shared" si="134"/>
        <v/>
      </c>
      <c r="J771" s="8">
        <f t="shared" si="129"/>
        <v>11.100636937345355</v>
      </c>
      <c r="K771" t="str">
        <f t="shared" si="130"/>
        <v/>
      </c>
      <c r="M771" s="8">
        <f t="shared" si="131"/>
        <v>10.683473696614524</v>
      </c>
    </row>
    <row r="772" spans="1:13">
      <c r="A772" s="1">
        <f t="shared" si="135"/>
        <v>52232.5</v>
      </c>
      <c r="B772">
        <f t="shared" si="136"/>
        <v>63.000000000000696</v>
      </c>
      <c r="C772" t="str">
        <f>IFERROR(AVERAGEIFS('Hard Drives'!$I$5:$I$500,'Hard Drives'!$A$5:$A$500,"&gt;="&amp;Predictions!A771,'Hard Drives'!$A$5:$A$500,"&lt;"&amp;Predictions!A772), "")</f>
        <v/>
      </c>
      <c r="D772" t="str">
        <f t="shared" si="132"/>
        <v/>
      </c>
      <c r="E772" t="str">
        <f>IFERROR(AVERAGEIFS(SSDs!$H$5:$H$150,SSDs!$A$5:$A$150,"&gt;="&amp;Predictions!A771, SSDs!$A$5:$A$150,"&lt;"&amp;Predictions!A772), "")</f>
        <v/>
      </c>
      <c r="F772" t="str">
        <f t="shared" si="133"/>
        <v/>
      </c>
      <c r="G772" t="str">
        <f>IFERROR(AVERAGEIFS(XPoint!$H$5:$H$100,XPoint!$A$5:$A$100,"&gt;="&amp;Predictions!A771, XPoint!$A$5:$A$100,"&lt;"&amp;Predictions!A772), "")</f>
        <v/>
      </c>
      <c r="H772" t="str">
        <f t="shared" si="134"/>
        <v/>
      </c>
      <c r="J772" s="8">
        <f t="shared" si="129"/>
        <v>11.100807044317497</v>
      </c>
      <c r="K772" t="str">
        <f t="shared" si="130"/>
        <v/>
      </c>
      <c r="M772" s="8">
        <f t="shared" si="131"/>
        <v>10.683980572471565</v>
      </c>
    </row>
    <row r="773" spans="1:13">
      <c r="A773" s="1">
        <f t="shared" si="135"/>
        <v>52262.9375</v>
      </c>
      <c r="B773">
        <f t="shared" si="136"/>
        <v>63.083333333334032</v>
      </c>
      <c r="C773" t="str">
        <f>IFERROR(AVERAGEIFS('Hard Drives'!$I$5:$I$500,'Hard Drives'!$A$5:$A$500,"&gt;="&amp;Predictions!A772,'Hard Drives'!$A$5:$A$500,"&lt;"&amp;Predictions!A773), "")</f>
        <v/>
      </c>
      <c r="D773" t="str">
        <f t="shared" si="132"/>
        <v/>
      </c>
      <c r="E773" t="str">
        <f>IFERROR(AVERAGEIFS(SSDs!$H$5:$H$150,SSDs!$A$5:$A$150,"&gt;="&amp;Predictions!A772, SSDs!$A$5:$A$150,"&lt;"&amp;Predictions!A773), "")</f>
        <v/>
      </c>
      <c r="F773" t="str">
        <f t="shared" si="133"/>
        <v/>
      </c>
      <c r="G773" t="str">
        <f>IFERROR(AVERAGEIFS(XPoint!$H$5:$H$100,XPoint!$A$5:$A$100,"&gt;="&amp;Predictions!A772, XPoint!$A$5:$A$100,"&lt;"&amp;Predictions!A773), "")</f>
        <v/>
      </c>
      <c r="H773" t="str">
        <f t="shared" si="134"/>
        <v/>
      </c>
      <c r="J773" s="8">
        <f t="shared" si="129"/>
        <v>11.100975249652622</v>
      </c>
      <c r="K773" t="str">
        <f t="shared" si="130"/>
        <v/>
      </c>
      <c r="M773" s="8">
        <f t="shared" si="131"/>
        <v>10.684482333721991</v>
      </c>
    </row>
    <row r="774" spans="1:13">
      <c r="A774" s="1">
        <f t="shared" si="135"/>
        <v>52293.375</v>
      </c>
      <c r="B774">
        <f t="shared" si="136"/>
        <v>63.166666666667368</v>
      </c>
      <c r="C774" t="str">
        <f>IFERROR(AVERAGEIFS('Hard Drives'!$I$5:$I$500,'Hard Drives'!$A$5:$A$500,"&gt;="&amp;Predictions!A773,'Hard Drives'!$A$5:$A$500,"&lt;"&amp;Predictions!A774), "")</f>
        <v/>
      </c>
      <c r="D774" t="str">
        <f t="shared" si="132"/>
        <v/>
      </c>
      <c r="E774" t="str">
        <f>IFERROR(AVERAGEIFS(SSDs!$H$5:$H$150,SSDs!$A$5:$A$150,"&gt;="&amp;Predictions!A773, SSDs!$A$5:$A$150,"&lt;"&amp;Predictions!A774), "")</f>
        <v/>
      </c>
      <c r="F774" t="str">
        <f t="shared" si="133"/>
        <v/>
      </c>
      <c r="G774" t="str">
        <f>IFERROR(AVERAGEIFS(XPoint!$H$5:$H$100,XPoint!$A$5:$A$100,"&gt;="&amp;Predictions!A773, XPoint!$A$5:$A$100,"&lt;"&amp;Predictions!A774), "")</f>
        <v/>
      </c>
      <c r="H774" t="str">
        <f t="shared" si="134"/>
        <v/>
      </c>
      <c r="J774" s="8">
        <f t="shared" si="129"/>
        <v>11.101141574555374</v>
      </c>
      <c r="K774" t="str">
        <f t="shared" si="130"/>
        <v/>
      </c>
      <c r="M774" s="8">
        <f t="shared" si="131"/>
        <v>10.684979031512189</v>
      </c>
    </row>
    <row r="775" spans="1:13">
      <c r="A775" s="1">
        <f t="shared" si="135"/>
        <v>52323.8125</v>
      </c>
      <c r="B775">
        <f t="shared" si="136"/>
        <v>63.250000000000703</v>
      </c>
      <c r="C775" t="str">
        <f>IFERROR(AVERAGEIFS('Hard Drives'!$I$5:$I$500,'Hard Drives'!$A$5:$A$500,"&gt;="&amp;Predictions!A774,'Hard Drives'!$A$5:$A$500,"&lt;"&amp;Predictions!A775), "")</f>
        <v/>
      </c>
      <c r="D775" t="str">
        <f t="shared" si="132"/>
        <v/>
      </c>
      <c r="E775" t="str">
        <f>IFERROR(AVERAGEIFS(SSDs!$H$5:$H$150,SSDs!$A$5:$A$150,"&gt;="&amp;Predictions!A774, SSDs!$A$5:$A$150,"&lt;"&amp;Predictions!A775), "")</f>
        <v/>
      </c>
      <c r="F775" t="str">
        <f t="shared" si="133"/>
        <v/>
      </c>
      <c r="G775" t="str">
        <f>IFERROR(AVERAGEIFS(XPoint!$H$5:$H$100,XPoint!$A$5:$A$100,"&gt;="&amp;Predictions!A774, XPoint!$A$5:$A$100,"&lt;"&amp;Predictions!A775), "")</f>
        <v/>
      </c>
      <c r="H775" t="str">
        <f t="shared" si="134"/>
        <v/>
      </c>
      <c r="J775" s="8">
        <f t="shared" si="129"/>
        <v>11.101306039995166</v>
      </c>
      <c r="K775" t="str">
        <f t="shared" si="130"/>
        <v/>
      </c>
      <c r="M775" s="8">
        <f t="shared" si="131"/>
        <v>10.685470716486385</v>
      </c>
    </row>
    <row r="776" spans="1:13">
      <c r="A776" s="1">
        <f t="shared" si="135"/>
        <v>52354.25</v>
      </c>
      <c r="B776">
        <f t="shared" si="136"/>
        <v>63.333333333334039</v>
      </c>
      <c r="C776" t="str">
        <f>IFERROR(AVERAGEIFS('Hard Drives'!$I$5:$I$500,'Hard Drives'!$A$5:$A$500,"&gt;="&amp;Predictions!A775,'Hard Drives'!$A$5:$A$500,"&lt;"&amp;Predictions!A776), "")</f>
        <v/>
      </c>
      <c r="D776" t="str">
        <f t="shared" si="132"/>
        <v/>
      </c>
      <c r="E776" t="str">
        <f>IFERROR(AVERAGEIFS(SSDs!$H$5:$H$150,SSDs!$A$5:$A$150,"&gt;="&amp;Predictions!A775, SSDs!$A$5:$A$150,"&lt;"&amp;Predictions!A776), "")</f>
        <v/>
      </c>
      <c r="F776" t="str">
        <f t="shared" si="133"/>
        <v/>
      </c>
      <c r="G776" t="str">
        <f>IFERROR(AVERAGEIFS(XPoint!$H$5:$H$100,XPoint!$A$5:$A$100,"&gt;="&amp;Predictions!A775, XPoint!$A$5:$A$100,"&lt;"&amp;Predictions!A776), "")</f>
        <v/>
      </c>
      <c r="H776" t="str">
        <f t="shared" si="134"/>
        <v/>
      </c>
      <c r="J776" s="8">
        <f t="shared" si="129"/>
        <v>11.101468666708733</v>
      </c>
      <c r="K776" t="str">
        <f t="shared" si="130"/>
        <v/>
      </c>
      <c r="M776" s="8">
        <f t="shared" si="131"/>
        <v>10.685957438791444</v>
      </c>
    </row>
    <row r="777" spans="1:13">
      <c r="A777" s="1">
        <f t="shared" si="135"/>
        <v>52384.6875</v>
      </c>
      <c r="B777">
        <f t="shared" si="136"/>
        <v>63.416666666667375</v>
      </c>
      <c r="C777" t="str">
        <f>IFERROR(AVERAGEIFS('Hard Drives'!$I$5:$I$500,'Hard Drives'!$A$5:$A$500,"&gt;="&amp;Predictions!A776,'Hard Drives'!$A$5:$A$500,"&lt;"&amp;Predictions!A777), "")</f>
        <v/>
      </c>
      <c r="D777" t="str">
        <f t="shared" si="132"/>
        <v/>
      </c>
      <c r="E777" t="str">
        <f>IFERROR(AVERAGEIFS(SSDs!$H$5:$H$150,SSDs!$A$5:$A$150,"&gt;="&amp;Predictions!A776, SSDs!$A$5:$A$150,"&lt;"&amp;Predictions!A777), "")</f>
        <v/>
      </c>
      <c r="F777" t="str">
        <f t="shared" si="133"/>
        <v/>
      </c>
      <c r="G777" t="str">
        <f>IFERROR(AVERAGEIFS(XPoint!$H$5:$H$100,XPoint!$A$5:$A$100,"&gt;="&amp;Predictions!A776, XPoint!$A$5:$A$100,"&lt;"&amp;Predictions!A777), "")</f>
        <v/>
      </c>
      <c r="H777" t="str">
        <f t="shared" si="134"/>
        <v/>
      </c>
      <c r="J777" s="8">
        <f t="shared" si="129"/>
        <v>11.101629475202715</v>
      </c>
      <c r="K777" t="str">
        <f t="shared" si="130"/>
        <v/>
      </c>
      <c r="M777" s="8">
        <f t="shared" si="131"/>
        <v>10.686439248081534</v>
      </c>
    </row>
    <row r="778" spans="1:13">
      <c r="A778" s="1">
        <f t="shared" si="135"/>
        <v>52415.125</v>
      </c>
      <c r="B778">
        <f t="shared" si="136"/>
        <v>63.500000000000711</v>
      </c>
      <c r="C778" t="str">
        <f>IFERROR(AVERAGEIFS('Hard Drives'!$I$5:$I$500,'Hard Drives'!$A$5:$A$500,"&gt;="&amp;Predictions!A777,'Hard Drives'!$A$5:$A$500,"&lt;"&amp;Predictions!A778), "")</f>
        <v/>
      </c>
      <c r="D778" t="str">
        <f t="shared" si="132"/>
        <v/>
      </c>
      <c r="E778" t="str">
        <f>IFERROR(AVERAGEIFS(SSDs!$H$5:$H$150,SSDs!$A$5:$A$150,"&gt;="&amp;Predictions!A777, SSDs!$A$5:$A$150,"&lt;"&amp;Predictions!A778), "")</f>
        <v/>
      </c>
      <c r="F778" t="str">
        <f t="shared" si="133"/>
        <v/>
      </c>
      <c r="G778" t="str">
        <f>IFERROR(AVERAGEIFS(XPoint!$H$5:$H$100,XPoint!$A$5:$A$100,"&gt;="&amp;Predictions!A777, XPoint!$A$5:$A$100,"&lt;"&amp;Predictions!A778), "")</f>
        <v/>
      </c>
      <c r="H778" t="str">
        <f t="shared" si="134"/>
        <v/>
      </c>
      <c r="J778" s="8">
        <f t="shared" si="129"/>
        <v>11.101788485756149</v>
      </c>
      <c r="K778" t="str">
        <f t="shared" si="130"/>
        <v/>
      </c>
      <c r="M778" s="8">
        <f t="shared" si="131"/>
        <v>10.686916193522791</v>
      </c>
    </row>
    <row r="779" spans="1:13">
      <c r="A779" s="1">
        <f t="shared" si="135"/>
        <v>52445.5625</v>
      </c>
      <c r="B779">
        <f t="shared" si="136"/>
        <v>63.583333333334046</v>
      </c>
      <c r="C779" t="str">
        <f>IFERROR(AVERAGEIFS('Hard Drives'!$I$5:$I$500,'Hard Drives'!$A$5:$A$500,"&gt;="&amp;Predictions!A778,'Hard Drives'!$A$5:$A$500,"&lt;"&amp;Predictions!A779), "")</f>
        <v/>
      </c>
      <c r="D779" t="str">
        <f t="shared" si="132"/>
        <v/>
      </c>
      <c r="E779" t="str">
        <f>IFERROR(AVERAGEIFS(SSDs!$H$5:$H$150,SSDs!$A$5:$A$150,"&gt;="&amp;Predictions!A778, SSDs!$A$5:$A$150,"&lt;"&amp;Predictions!A779), "")</f>
        <v/>
      </c>
      <c r="F779" t="str">
        <f t="shared" si="133"/>
        <v/>
      </c>
      <c r="G779" t="str">
        <f>IFERROR(AVERAGEIFS(XPoint!$H$5:$H$100,XPoint!$A$5:$A$100,"&gt;="&amp;Predictions!A778, XPoint!$A$5:$A$100,"&lt;"&amp;Predictions!A779), "")</f>
        <v/>
      </c>
      <c r="H779" t="str">
        <f t="shared" si="134"/>
        <v/>
      </c>
      <c r="J779" s="8">
        <f t="shared" ref="J779:J842" si="137">$J$6+(($J$7-$J$6)/POWER(1+$J$8*EXP(-$J$9*(B779-$J$10)), 1/$J$11))</f>
        <v>11.101945718423014</v>
      </c>
      <c r="K779" t="str">
        <f t="shared" ref="K779:K842" si="138">IF(C779&lt;&gt;"", (C779-J779)^2, "")</f>
        <v/>
      </c>
      <c r="M779" s="8">
        <f t="shared" ref="M779:M842" si="139">$M$6+(($M$7-$M$6)/POWER(1+$M$8*EXP(-$M$9*(B779-$M$10)), 1/$M$11))</f>
        <v>10.687388323797933</v>
      </c>
    </row>
    <row r="780" spans="1:13">
      <c r="A780" s="1">
        <f t="shared" si="135"/>
        <v>52476</v>
      </c>
      <c r="B780">
        <f t="shared" si="136"/>
        <v>63.666666666667382</v>
      </c>
      <c r="C780" t="str">
        <f>IFERROR(AVERAGEIFS('Hard Drives'!$I$5:$I$500,'Hard Drives'!$A$5:$A$500,"&gt;="&amp;Predictions!A779,'Hard Drives'!$A$5:$A$500,"&lt;"&amp;Predictions!A780), "")</f>
        <v/>
      </c>
      <c r="D780" t="str">
        <f t="shared" si="132"/>
        <v/>
      </c>
      <c r="E780" t="str">
        <f>IFERROR(AVERAGEIFS(SSDs!$H$5:$H$150,SSDs!$A$5:$A$150,"&gt;="&amp;Predictions!A779, SSDs!$A$5:$A$150,"&lt;"&amp;Predictions!A780), "")</f>
        <v/>
      </c>
      <c r="F780" t="str">
        <f t="shared" si="133"/>
        <v/>
      </c>
      <c r="G780" t="str">
        <f>IFERROR(AVERAGEIFS(XPoint!$H$5:$H$100,XPoint!$A$5:$A$100,"&gt;="&amp;Predictions!A779, XPoint!$A$5:$A$100,"&lt;"&amp;Predictions!A780), "")</f>
        <v/>
      </c>
      <c r="H780" t="str">
        <f t="shared" si="134"/>
        <v/>
      </c>
      <c r="J780" s="8">
        <f t="shared" si="137"/>
        <v>11.102101193034667</v>
      </c>
      <c r="K780" t="str">
        <f t="shared" si="138"/>
        <v/>
      </c>
      <c r="M780" s="8">
        <f t="shared" si="139"/>
        <v>10.687855687110861</v>
      </c>
    </row>
    <row r="781" spans="1:13">
      <c r="A781" s="1">
        <f t="shared" si="135"/>
        <v>52506.4375</v>
      </c>
      <c r="B781">
        <f t="shared" si="136"/>
        <v>63.750000000000718</v>
      </c>
      <c r="C781" t="str">
        <f>IFERROR(AVERAGEIFS('Hard Drives'!$I$5:$I$500,'Hard Drives'!$A$5:$A$500,"&gt;="&amp;Predictions!A780,'Hard Drives'!$A$5:$A$500,"&lt;"&amp;Predictions!A781), "")</f>
        <v/>
      </c>
      <c r="D781" t="str">
        <f t="shared" si="132"/>
        <v/>
      </c>
      <c r="E781" t="str">
        <f>IFERROR(AVERAGEIFS(SSDs!$H$5:$H$150,SSDs!$A$5:$A$150,"&gt;="&amp;Predictions!A780, SSDs!$A$5:$A$150,"&lt;"&amp;Predictions!A781), "")</f>
        <v/>
      </c>
      <c r="F781" t="str">
        <f t="shared" si="133"/>
        <v/>
      </c>
      <c r="G781" t="str">
        <f>IFERROR(AVERAGEIFS(XPoint!$H$5:$H$100,XPoint!$A$5:$A$100,"&gt;="&amp;Predictions!A780, XPoint!$A$5:$A$100,"&lt;"&amp;Predictions!A781), "")</f>
        <v/>
      </c>
      <c r="H781" t="str">
        <f t="shared" si="134"/>
        <v/>
      </c>
      <c r="J781" s="8">
        <f t="shared" si="137"/>
        <v>11.102254929202321</v>
      </c>
      <c r="K781" t="str">
        <f t="shared" si="138"/>
        <v/>
      </c>
      <c r="M781" s="8">
        <f t="shared" si="139"/>
        <v>10.688318331191176</v>
      </c>
    </row>
    <row r="782" spans="1:13">
      <c r="A782" s="1">
        <f t="shared" si="135"/>
        <v>52536.875</v>
      </c>
      <c r="B782">
        <f t="shared" si="136"/>
        <v>63.833333333334053</v>
      </c>
      <c r="C782" t="str">
        <f>IFERROR(AVERAGEIFS('Hard Drives'!$I$5:$I$500,'Hard Drives'!$A$5:$A$500,"&gt;="&amp;Predictions!A781,'Hard Drives'!$A$5:$A$500,"&lt;"&amp;Predictions!A782), "")</f>
        <v/>
      </c>
      <c r="D782" t="str">
        <f t="shared" ref="D782:D845" si="140">IF(C782&lt;&gt;"", (C782-$C$14)^2, "")</f>
        <v/>
      </c>
      <c r="E782" t="str">
        <f>IFERROR(AVERAGEIFS(SSDs!$H$5:$H$150,SSDs!$A$5:$A$150,"&gt;="&amp;Predictions!A781, SSDs!$A$5:$A$150,"&lt;"&amp;Predictions!A782), "")</f>
        <v/>
      </c>
      <c r="F782" t="str">
        <f t="shared" si="133"/>
        <v/>
      </c>
      <c r="G782" t="str">
        <f>IFERROR(AVERAGEIFS(XPoint!$H$5:$H$100,XPoint!$A$5:$A$100,"&gt;="&amp;Predictions!A781, XPoint!$A$5:$A$100,"&lt;"&amp;Predictions!A782), "")</f>
        <v/>
      </c>
      <c r="H782" t="str">
        <f t="shared" si="134"/>
        <v/>
      </c>
      <c r="J782" s="8">
        <f t="shared" si="137"/>
        <v>11.102406946319427</v>
      </c>
      <c r="K782" t="str">
        <f t="shared" si="138"/>
        <v/>
      </c>
      <c r="M782" s="8">
        <f t="shared" si="139"/>
        <v>10.688776303298678</v>
      </c>
    </row>
    <row r="783" spans="1:13">
      <c r="A783" s="1">
        <f t="shared" si="135"/>
        <v>52567.3125</v>
      </c>
      <c r="B783">
        <f t="shared" si="136"/>
        <v>63.916666666667389</v>
      </c>
      <c r="C783" t="str">
        <f>IFERROR(AVERAGEIFS('Hard Drives'!$I$5:$I$500,'Hard Drives'!$A$5:$A$500,"&gt;="&amp;Predictions!A782,'Hard Drives'!$A$5:$A$500,"&lt;"&amp;Predictions!A783), "")</f>
        <v/>
      </c>
      <c r="D783" t="str">
        <f t="shared" si="140"/>
        <v/>
      </c>
      <c r="E783" t="str">
        <f>IFERROR(AVERAGEIFS(SSDs!$H$5:$H$150,SSDs!$A$5:$A$150,"&gt;="&amp;Predictions!A782, SSDs!$A$5:$A$150,"&lt;"&amp;Predictions!A783), "")</f>
        <v/>
      </c>
      <c r="F783" t="str">
        <f t="shared" si="133"/>
        <v/>
      </c>
      <c r="G783" t="str">
        <f>IFERROR(AVERAGEIFS(XPoint!$H$5:$H$100,XPoint!$A$5:$A$100,"&gt;="&amp;Predictions!A782, XPoint!$A$5:$A$100,"&lt;"&amp;Predictions!A783), "")</f>
        <v/>
      </c>
      <c r="H783" t="str">
        <f t="shared" si="134"/>
        <v/>
      </c>
      <c r="J783" s="8">
        <f t="shared" si="137"/>
        <v>11.102557263564117</v>
      </c>
      <c r="K783" t="str">
        <f t="shared" si="138"/>
        <v/>
      </c>
      <c r="M783" s="8">
        <f t="shared" si="139"/>
        <v>10.689229650227841</v>
      </c>
    </row>
    <row r="784" spans="1:13">
      <c r="A784" s="1">
        <f t="shared" si="135"/>
        <v>52597.75</v>
      </c>
      <c r="B784">
        <f t="shared" si="136"/>
        <v>64.000000000000725</v>
      </c>
      <c r="C784" t="str">
        <f>IFERROR(AVERAGEIFS('Hard Drives'!$I$5:$I$500,'Hard Drives'!$A$5:$A$500,"&gt;="&amp;Predictions!A783,'Hard Drives'!$A$5:$A$500,"&lt;"&amp;Predictions!A784), "")</f>
        <v/>
      </c>
      <c r="D784" t="str">
        <f t="shared" si="140"/>
        <v/>
      </c>
      <c r="E784" t="str">
        <f>IFERROR(AVERAGEIFS(SSDs!$H$5:$H$150,SSDs!$A$5:$A$150,"&gt;="&amp;Predictions!A783, SSDs!$A$5:$A$150,"&lt;"&amp;Predictions!A784), "")</f>
        <v/>
      </c>
      <c r="F784" t="str">
        <f t="shared" si="133"/>
        <v/>
      </c>
      <c r="G784" t="str">
        <f>IFERROR(AVERAGEIFS(XPoint!$H$5:$H$100,XPoint!$A$5:$A$100,"&gt;="&amp;Predictions!A783, XPoint!$A$5:$A$100,"&lt;"&amp;Predictions!A784), "")</f>
        <v/>
      </c>
      <c r="H784" t="str">
        <f t="shared" si="134"/>
        <v/>
      </c>
      <c r="J784" s="8">
        <f t="shared" si="137"/>
        <v>11.102705899901533</v>
      </c>
      <c r="K784" t="str">
        <f t="shared" si="138"/>
        <v/>
      </c>
      <c r="M784" s="8">
        <f t="shared" si="139"/>
        <v>10.689678418312219</v>
      </c>
    </row>
    <row r="785" spans="1:13">
      <c r="A785" s="1">
        <f t="shared" si="135"/>
        <v>52628.1875</v>
      </c>
      <c r="B785">
        <f t="shared" si="136"/>
        <v>64.083333333334053</v>
      </c>
      <c r="C785" t="str">
        <f>IFERROR(AVERAGEIFS('Hard Drives'!$I$5:$I$500,'Hard Drives'!$A$5:$A$500,"&gt;="&amp;Predictions!A784,'Hard Drives'!$A$5:$A$500,"&lt;"&amp;Predictions!A785), "")</f>
        <v/>
      </c>
      <c r="D785" t="str">
        <f t="shared" si="140"/>
        <v/>
      </c>
      <c r="E785" t="str">
        <f>IFERROR(AVERAGEIFS(SSDs!$H$5:$H$150,SSDs!$A$5:$A$150,"&gt;="&amp;Predictions!A784, SSDs!$A$5:$A$150,"&lt;"&amp;Predictions!A785), "")</f>
        <v/>
      </c>
      <c r="F785" t="str">
        <f t="shared" si="133"/>
        <v/>
      </c>
      <c r="G785" t="str">
        <f>IFERROR(AVERAGEIFS(XPoint!$H$5:$H$100,XPoint!$A$5:$A$100,"&gt;="&amp;Predictions!A784, XPoint!$A$5:$A$100,"&lt;"&amp;Predictions!A785), "")</f>
        <v/>
      </c>
      <c r="H785" t="str">
        <f t="shared" si="134"/>
        <v/>
      </c>
      <c r="J785" s="8">
        <f t="shared" si="137"/>
        <v>11.10285287408619</v>
      </c>
      <c r="K785" t="str">
        <f t="shared" si="138"/>
        <v/>
      </c>
      <c r="M785" s="8">
        <f t="shared" si="139"/>
        <v>10.69012265342884</v>
      </c>
    </row>
    <row r="786" spans="1:13">
      <c r="A786" s="1">
        <f t="shared" si="135"/>
        <v>52658.625</v>
      </c>
      <c r="B786">
        <f t="shared" si="136"/>
        <v>64.166666666667382</v>
      </c>
      <c r="C786" t="str">
        <f>IFERROR(AVERAGEIFS('Hard Drives'!$I$5:$I$500,'Hard Drives'!$A$5:$A$500,"&gt;="&amp;Predictions!A785,'Hard Drives'!$A$5:$A$500,"&lt;"&amp;Predictions!A786), "")</f>
        <v/>
      </c>
      <c r="D786" t="str">
        <f t="shared" si="140"/>
        <v/>
      </c>
      <c r="E786" t="str">
        <f>IFERROR(AVERAGEIFS(SSDs!$H$5:$H$150,SSDs!$A$5:$A$150,"&gt;="&amp;Predictions!A785, SSDs!$A$5:$A$150,"&lt;"&amp;Predictions!A786), "")</f>
        <v/>
      </c>
      <c r="F786" t="str">
        <f t="shared" si="133"/>
        <v/>
      </c>
      <c r="G786" t="str">
        <f>IFERROR(AVERAGEIFS(XPoint!$H$5:$H$100,XPoint!$A$5:$A$100,"&gt;="&amp;Predictions!A785, XPoint!$A$5:$A$100,"&lt;"&amp;Predictions!A786), "")</f>
        <v/>
      </c>
      <c r="H786" t="str">
        <f t="shared" si="134"/>
        <v/>
      </c>
      <c r="J786" s="8">
        <f t="shared" si="137"/>
        <v>11.102998204664281</v>
      </c>
      <c r="K786" t="str">
        <f t="shared" si="138"/>
        <v/>
      </c>
      <c r="M786" s="8">
        <f t="shared" si="139"/>
        <v>10.690562401002545</v>
      </c>
    </row>
    <row r="787" spans="1:13">
      <c r="A787" s="1">
        <f t="shared" si="135"/>
        <v>52689.0625</v>
      </c>
      <c r="B787">
        <f t="shared" si="136"/>
        <v>64.250000000000711</v>
      </c>
      <c r="C787" t="str">
        <f>IFERROR(AVERAGEIFS('Hard Drives'!$I$5:$I$500,'Hard Drives'!$A$5:$A$500,"&gt;="&amp;Predictions!A786,'Hard Drives'!$A$5:$A$500,"&lt;"&amp;Predictions!A787), "")</f>
        <v/>
      </c>
      <c r="D787" t="str">
        <f t="shared" si="140"/>
        <v/>
      </c>
      <c r="E787" t="str">
        <f>IFERROR(AVERAGEIFS(SSDs!$H$5:$H$150,SSDs!$A$5:$A$150,"&gt;="&amp;Predictions!A786, SSDs!$A$5:$A$150,"&lt;"&amp;Predictions!A787), "")</f>
        <v/>
      </c>
      <c r="F787" t="str">
        <f t="shared" si="133"/>
        <v/>
      </c>
      <c r="G787" t="str">
        <f>IFERROR(AVERAGEIFS(XPoint!$H$5:$H$100,XPoint!$A$5:$A$100,"&gt;="&amp;Predictions!A786, XPoint!$A$5:$A$100,"&lt;"&amp;Predictions!A787), "")</f>
        <v/>
      </c>
      <c r="H787" t="str">
        <f t="shared" si="134"/>
        <v/>
      </c>
      <c r="J787" s="8">
        <f t="shared" si="137"/>
        <v>11.103141909975987</v>
      </c>
      <c r="K787" t="str">
        <f t="shared" si="138"/>
        <v/>
      </c>
      <c r="M787" s="8">
        <f t="shared" si="139"/>
        <v>10.690997706010283</v>
      </c>
    </row>
    <row r="788" spans="1:13">
      <c r="A788" s="1">
        <f t="shared" si="135"/>
        <v>52719.5</v>
      </c>
      <c r="B788">
        <f t="shared" si="136"/>
        <v>64.333333333334039</v>
      </c>
      <c r="C788" t="str">
        <f>IFERROR(AVERAGEIFS('Hard Drives'!$I$5:$I$500,'Hard Drives'!$A$5:$A$500,"&gt;="&amp;Predictions!A787,'Hard Drives'!$A$5:$A$500,"&lt;"&amp;Predictions!A788), "")</f>
        <v/>
      </c>
      <c r="D788" t="str">
        <f t="shared" si="140"/>
        <v/>
      </c>
      <c r="E788" t="str">
        <f>IFERROR(AVERAGEIFS(SSDs!$H$5:$H$150,SSDs!$A$5:$A$150,"&gt;="&amp;Predictions!A787, SSDs!$A$5:$A$150,"&lt;"&amp;Predictions!A788), "")</f>
        <v/>
      </c>
      <c r="F788" t="str">
        <f t="shared" si="133"/>
        <v/>
      </c>
      <c r="G788" t="str">
        <f>IFERROR(AVERAGEIFS(XPoint!$H$5:$H$100,XPoint!$A$5:$A$100,"&gt;="&amp;Predictions!A787, XPoint!$A$5:$A$100,"&lt;"&amp;Predictions!A788), "")</f>
        <v/>
      </c>
      <c r="H788" t="str">
        <f t="shared" si="134"/>
        <v/>
      </c>
      <c r="J788" s="8">
        <f t="shared" si="137"/>
        <v>11.103284008157729</v>
      </c>
      <c r="K788" t="str">
        <f t="shared" si="138"/>
        <v/>
      </c>
      <c r="M788" s="8">
        <f t="shared" si="139"/>
        <v>10.691428612985401</v>
      </c>
    </row>
    <row r="789" spans="1:13">
      <c r="A789" s="1">
        <f t="shared" si="135"/>
        <v>52749.9375</v>
      </c>
      <c r="B789">
        <f t="shared" si="136"/>
        <v>64.416666666667368</v>
      </c>
      <c r="C789" t="str">
        <f>IFERROR(AVERAGEIFS('Hard Drives'!$I$5:$I$500,'Hard Drives'!$A$5:$A$500,"&gt;="&amp;Predictions!A788,'Hard Drives'!$A$5:$A$500,"&lt;"&amp;Predictions!A789), "")</f>
        <v/>
      </c>
      <c r="D789" t="str">
        <f t="shared" si="140"/>
        <v/>
      </c>
      <c r="E789" t="str">
        <f>IFERROR(AVERAGEIFS(SSDs!$H$5:$H$150,SSDs!$A$5:$A$150,"&gt;="&amp;Predictions!A788, SSDs!$A$5:$A$150,"&lt;"&amp;Predictions!A789), "")</f>
        <v/>
      </c>
      <c r="F789" t="str">
        <f t="shared" si="133"/>
        <v/>
      </c>
      <c r="G789" t="str">
        <f>IFERROR(AVERAGEIFS(XPoint!$H$5:$H$100,XPoint!$A$5:$A$100,"&gt;="&amp;Predictions!A788, XPoint!$A$5:$A$100,"&lt;"&amp;Predictions!A789), "")</f>
        <v/>
      </c>
      <c r="H789" t="str">
        <f t="shared" si="134"/>
        <v/>
      </c>
      <c r="J789" s="8">
        <f t="shared" si="137"/>
        <v>11.103424517144433</v>
      </c>
      <c r="K789" t="str">
        <f t="shared" si="138"/>
        <v/>
      </c>
      <c r="M789" s="8">
        <f t="shared" si="139"/>
        <v>10.691855166021853</v>
      </c>
    </row>
    <row r="790" spans="1:13">
      <c r="A790" s="1">
        <f t="shared" si="135"/>
        <v>52780.375</v>
      </c>
      <c r="B790">
        <f t="shared" si="136"/>
        <v>64.500000000000696</v>
      </c>
      <c r="C790" t="str">
        <f>IFERROR(AVERAGEIFS('Hard Drives'!$I$5:$I$500,'Hard Drives'!$A$5:$A$500,"&gt;="&amp;Predictions!A789,'Hard Drives'!$A$5:$A$500,"&lt;"&amp;Predictions!A790), "")</f>
        <v/>
      </c>
      <c r="D790" t="str">
        <f t="shared" si="140"/>
        <v/>
      </c>
      <c r="E790" t="str">
        <f>IFERROR(AVERAGEIFS(SSDs!$H$5:$H$150,SSDs!$A$5:$A$150,"&gt;="&amp;Predictions!A789, SSDs!$A$5:$A$150,"&lt;"&amp;Predictions!A790), "")</f>
        <v/>
      </c>
      <c r="F790" t="str">
        <f t="shared" si="133"/>
        <v/>
      </c>
      <c r="G790" t="str">
        <f>IFERROR(AVERAGEIFS(XPoint!$H$5:$H$100,XPoint!$A$5:$A$100,"&gt;="&amp;Predictions!A789, XPoint!$A$5:$A$100,"&lt;"&amp;Predictions!A790), "")</f>
        <v/>
      </c>
      <c r="H790" t="str">
        <f t="shared" si="134"/>
        <v/>
      </c>
      <c r="J790" s="8">
        <f t="shared" si="137"/>
        <v>11.103563454671713</v>
      </c>
      <c r="K790" t="str">
        <f t="shared" si="138"/>
        <v/>
      </c>
      <c r="M790" s="8">
        <f t="shared" si="139"/>
        <v>10.692277408778409</v>
      </c>
    </row>
    <row r="791" spans="1:13">
      <c r="A791" s="1">
        <f t="shared" si="135"/>
        <v>52810.8125</v>
      </c>
      <c r="B791">
        <f t="shared" si="136"/>
        <v>64.583333333334025</v>
      </c>
      <c r="C791" t="str">
        <f>IFERROR(AVERAGEIFS('Hard Drives'!$I$5:$I$500,'Hard Drives'!$A$5:$A$500,"&gt;="&amp;Predictions!A790,'Hard Drives'!$A$5:$A$500,"&lt;"&amp;Predictions!A791), "")</f>
        <v/>
      </c>
      <c r="D791" t="str">
        <f t="shared" si="140"/>
        <v/>
      </c>
      <c r="E791" t="str">
        <f>IFERROR(AVERAGEIFS(SSDs!$H$5:$H$150,SSDs!$A$5:$A$150,"&gt;="&amp;Predictions!A790, SSDs!$A$5:$A$150,"&lt;"&amp;Predictions!A791), "")</f>
        <v/>
      </c>
      <c r="F791" t="str">
        <f t="shared" si="133"/>
        <v/>
      </c>
      <c r="G791" t="str">
        <f>IFERROR(AVERAGEIFS(XPoint!$H$5:$H$100,XPoint!$A$5:$A$100,"&gt;="&amp;Predictions!A790, XPoint!$A$5:$A$100,"&lt;"&amp;Predictions!A791), "")</f>
        <v/>
      </c>
      <c r="H791" t="str">
        <f t="shared" si="134"/>
        <v/>
      </c>
      <c r="J791" s="8">
        <f t="shared" si="137"/>
        <v>11.103700838278101</v>
      </c>
      <c r="K791" t="str">
        <f t="shared" si="138"/>
        <v/>
      </c>
      <c r="M791" s="8">
        <f t="shared" si="139"/>
        <v>10.6926953844828</v>
      </c>
    </row>
    <row r="792" spans="1:13">
      <c r="A792" s="1">
        <f t="shared" si="135"/>
        <v>52841.25</v>
      </c>
      <c r="B792">
        <f t="shared" si="136"/>
        <v>64.666666666667354</v>
      </c>
      <c r="C792" t="str">
        <f>IFERROR(AVERAGEIFS('Hard Drives'!$I$5:$I$500,'Hard Drives'!$A$5:$A$500,"&gt;="&amp;Predictions!A791,'Hard Drives'!$A$5:$A$500,"&lt;"&amp;Predictions!A792), "")</f>
        <v/>
      </c>
      <c r="D792" t="str">
        <f t="shared" si="140"/>
        <v/>
      </c>
      <c r="E792" t="str">
        <f>IFERROR(AVERAGEIFS(SSDs!$H$5:$H$150,SSDs!$A$5:$A$150,"&gt;="&amp;Predictions!A791, SSDs!$A$5:$A$150,"&lt;"&amp;Predictions!A792), "")</f>
        <v/>
      </c>
      <c r="F792" t="str">
        <f t="shared" si="133"/>
        <v/>
      </c>
      <c r="G792" t="str">
        <f>IFERROR(AVERAGEIFS(XPoint!$H$5:$H$100,XPoint!$A$5:$A$100,"&gt;="&amp;Predictions!A791, XPoint!$A$5:$A$100,"&lt;"&amp;Predictions!A792), "")</f>
        <v/>
      </c>
      <c r="H792" t="str">
        <f t="shared" si="134"/>
        <v/>
      </c>
      <c r="J792" s="8">
        <f t="shared" si="137"/>
        <v>11.103836685307208</v>
      </c>
      <c r="K792" t="str">
        <f t="shared" si="138"/>
        <v/>
      </c>
      <c r="M792" s="8">
        <f t="shared" si="139"/>
        <v>10.693109135935835</v>
      </c>
    </row>
    <row r="793" spans="1:13">
      <c r="A793" s="1">
        <f t="shared" si="135"/>
        <v>52871.6875</v>
      </c>
      <c r="B793">
        <f t="shared" si="136"/>
        <v>64.750000000000682</v>
      </c>
      <c r="C793" t="str">
        <f>IFERROR(AVERAGEIFS('Hard Drives'!$I$5:$I$500,'Hard Drives'!$A$5:$A$500,"&gt;="&amp;Predictions!A792,'Hard Drives'!$A$5:$A$500,"&lt;"&amp;Predictions!A793), "")</f>
        <v/>
      </c>
      <c r="D793" t="str">
        <f t="shared" si="140"/>
        <v/>
      </c>
      <c r="E793" t="str">
        <f>IFERROR(AVERAGEIFS(SSDs!$H$5:$H$150,SSDs!$A$5:$A$150,"&gt;="&amp;Predictions!A792, SSDs!$A$5:$A$150,"&lt;"&amp;Predictions!A793), "")</f>
        <v/>
      </c>
      <c r="F793" t="str">
        <f t="shared" si="133"/>
        <v/>
      </c>
      <c r="G793" t="str">
        <f>IFERROR(AVERAGEIFS(XPoint!$H$5:$H$100,XPoint!$A$5:$A$100,"&gt;="&amp;Predictions!A792, XPoint!$A$5:$A$100,"&lt;"&amp;Predictions!A793), "")</f>
        <v/>
      </c>
      <c r="H793" t="str">
        <f t="shared" si="134"/>
        <v/>
      </c>
      <c r="J793" s="8">
        <f t="shared" si="137"/>
        <v>11.103971012909868</v>
      </c>
      <c r="K793" t="str">
        <f t="shared" si="138"/>
        <v/>
      </c>
      <c r="M793" s="8">
        <f t="shared" si="139"/>
        <v>10.693518705515491</v>
      </c>
    </row>
    <row r="794" spans="1:13">
      <c r="A794" s="1">
        <f t="shared" si="135"/>
        <v>52902.125</v>
      </c>
      <c r="B794">
        <f t="shared" si="136"/>
        <v>64.833333333334011</v>
      </c>
      <c r="C794" t="str">
        <f>IFERROR(AVERAGEIFS('Hard Drives'!$I$5:$I$500,'Hard Drives'!$A$5:$A$500,"&gt;="&amp;Predictions!A793,'Hard Drives'!$A$5:$A$500,"&lt;"&amp;Predictions!A794), "")</f>
        <v/>
      </c>
      <c r="D794" t="str">
        <f t="shared" si="140"/>
        <v/>
      </c>
      <c r="E794" t="str">
        <f>IFERROR(AVERAGEIFS(SSDs!$H$5:$H$150,SSDs!$A$5:$A$150,"&gt;="&amp;Predictions!A793, SSDs!$A$5:$A$150,"&lt;"&amp;Predictions!A794), "")</f>
        <v/>
      </c>
      <c r="F794" t="str">
        <f t="shared" ref="F794:F857" si="141">IF(E794&lt;&gt;"", (E794-$E$14)^2, "")</f>
        <v/>
      </c>
      <c r="G794" t="str">
        <f>IFERROR(AVERAGEIFS(XPoint!$H$5:$H$100,XPoint!$A$5:$A$100,"&gt;="&amp;Predictions!A793, XPoint!$A$5:$A$100,"&lt;"&amp;Predictions!A794), "")</f>
        <v/>
      </c>
      <c r="H794" t="str">
        <f t="shared" ref="H794:H857" si="142">IF(G794&lt;&gt;"", (G794-$G$14)^2, "")</f>
        <v/>
      </c>
      <c r="J794" s="8">
        <f t="shared" si="137"/>
        <v>11.10410383804626</v>
      </c>
      <c r="K794" t="str">
        <f t="shared" si="138"/>
        <v/>
      </c>
      <c r="M794" s="8">
        <f t="shared" si="139"/>
        <v>10.693924135180964</v>
      </c>
    </row>
    <row r="795" spans="1:13">
      <c r="A795" s="1">
        <f t="shared" si="135"/>
        <v>52932.5625</v>
      </c>
      <c r="B795">
        <f t="shared" si="136"/>
        <v>64.916666666667339</v>
      </c>
      <c r="C795" t="str">
        <f>IFERROR(AVERAGEIFS('Hard Drives'!$I$5:$I$500,'Hard Drives'!$A$5:$A$500,"&gt;="&amp;Predictions!A794,'Hard Drives'!$A$5:$A$500,"&lt;"&amp;Predictions!A795), "")</f>
        <v/>
      </c>
      <c r="D795" t="str">
        <f t="shared" si="140"/>
        <v/>
      </c>
      <c r="E795" t="str">
        <f>IFERROR(AVERAGEIFS(SSDs!$H$5:$H$150,SSDs!$A$5:$A$150,"&gt;="&amp;Predictions!A794, SSDs!$A$5:$A$150,"&lt;"&amp;Predictions!A795), "")</f>
        <v/>
      </c>
      <c r="F795" t="str">
        <f t="shared" si="141"/>
        <v/>
      </c>
      <c r="G795" t="str">
        <f>IFERROR(AVERAGEIFS(XPoint!$H$5:$H$100,XPoint!$A$5:$A$100,"&gt;="&amp;Predictions!A794, XPoint!$A$5:$A$100,"&lt;"&amp;Predictions!A795), "")</f>
        <v/>
      </c>
      <c r="H795" t="str">
        <f t="shared" si="142"/>
        <v/>
      </c>
      <c r="J795" s="8">
        <f t="shared" si="137"/>
        <v>11.104235177488018</v>
      </c>
      <c r="K795" t="str">
        <f t="shared" si="138"/>
        <v/>
      </c>
      <c r="M795" s="8">
        <f t="shared" si="139"/>
        <v>10.694325466476663</v>
      </c>
    </row>
    <row r="796" spans="1:13">
      <c r="A796" s="1">
        <f t="shared" si="135"/>
        <v>52963</v>
      </c>
      <c r="B796">
        <f t="shared" si="136"/>
        <v>65.000000000000668</v>
      </c>
      <c r="C796" t="str">
        <f>IFERROR(AVERAGEIFS('Hard Drives'!$I$5:$I$500,'Hard Drives'!$A$5:$A$500,"&gt;="&amp;Predictions!A795,'Hard Drives'!$A$5:$A$500,"&lt;"&amp;Predictions!A796), "")</f>
        <v/>
      </c>
      <c r="D796" t="str">
        <f t="shared" si="140"/>
        <v/>
      </c>
      <c r="E796" t="str">
        <f>IFERROR(AVERAGEIFS(SSDs!$H$5:$H$150,SSDs!$A$5:$A$150,"&gt;="&amp;Predictions!A795, SSDs!$A$5:$A$150,"&lt;"&amp;Predictions!A796), "")</f>
        <v/>
      </c>
      <c r="F796" t="str">
        <f t="shared" si="141"/>
        <v/>
      </c>
      <c r="G796" t="str">
        <f>IFERROR(AVERAGEIFS(XPoint!$H$5:$H$100,XPoint!$A$5:$A$100,"&gt;="&amp;Predictions!A795, XPoint!$A$5:$A$100,"&lt;"&amp;Predictions!A796), "")</f>
        <v/>
      </c>
      <c r="H796" t="str">
        <f t="shared" si="142"/>
        <v/>
      </c>
      <c r="J796" s="8">
        <f t="shared" si="137"/>
        <v>11.104365047820316</v>
      </c>
      <c r="K796" t="str">
        <f t="shared" si="138"/>
        <v/>
      </c>
      <c r="M796" s="8">
        <f t="shared" si="139"/>
        <v>10.694722740536193</v>
      </c>
    </row>
    <row r="797" spans="1:13">
      <c r="A797" s="1">
        <f t="shared" si="135"/>
        <v>52993.4375</v>
      </c>
      <c r="B797">
        <f t="shared" si="136"/>
        <v>65.083333333333997</v>
      </c>
      <c r="C797" t="str">
        <f>IFERROR(AVERAGEIFS('Hard Drives'!$I$5:$I$500,'Hard Drives'!$A$5:$A$500,"&gt;="&amp;Predictions!A796,'Hard Drives'!$A$5:$A$500,"&lt;"&amp;Predictions!A797), "")</f>
        <v/>
      </c>
      <c r="D797" t="str">
        <f t="shared" si="140"/>
        <v/>
      </c>
      <c r="E797" t="str">
        <f>IFERROR(AVERAGEIFS(SSDs!$H$5:$H$150,SSDs!$A$5:$A$150,"&gt;="&amp;Predictions!A796, SSDs!$A$5:$A$150,"&lt;"&amp;Predictions!A797), "")</f>
        <v/>
      </c>
      <c r="F797" t="str">
        <f t="shared" si="141"/>
        <v/>
      </c>
      <c r="G797" t="str">
        <f>IFERROR(AVERAGEIFS(XPoint!$H$5:$H$100,XPoint!$A$5:$A$100,"&gt;="&amp;Predictions!A796, XPoint!$A$5:$A$100,"&lt;"&amp;Predictions!A797), "")</f>
        <v/>
      </c>
      <c r="H797" t="str">
        <f t="shared" si="142"/>
        <v/>
      </c>
      <c r="J797" s="8">
        <f t="shared" si="137"/>
        <v>11.104493465443896</v>
      </c>
      <c r="K797" t="str">
        <f t="shared" si="138"/>
        <v/>
      </c>
      <c r="M797" s="8">
        <f t="shared" si="139"/>
        <v>10.695115998086298</v>
      </c>
    </row>
    <row r="798" spans="1:13">
      <c r="A798" s="1">
        <f t="shared" si="135"/>
        <v>53023.875</v>
      </c>
      <c r="B798">
        <f t="shared" si="136"/>
        <v>65.166666666667325</v>
      </c>
      <c r="C798" t="str">
        <f>IFERROR(AVERAGEIFS('Hard Drives'!$I$5:$I$500,'Hard Drives'!$A$5:$A$500,"&gt;="&amp;Predictions!A797,'Hard Drives'!$A$5:$A$500,"&lt;"&amp;Predictions!A798), "")</f>
        <v/>
      </c>
      <c r="D798" t="str">
        <f t="shared" si="140"/>
        <v/>
      </c>
      <c r="E798" t="str">
        <f>IFERROR(AVERAGEIFS(SSDs!$H$5:$H$150,SSDs!$A$5:$A$150,"&gt;="&amp;Predictions!A797, SSDs!$A$5:$A$150,"&lt;"&amp;Predictions!A798), "")</f>
        <v/>
      </c>
      <c r="F798" t="str">
        <f t="shared" si="141"/>
        <v/>
      </c>
      <c r="G798" t="str">
        <f>IFERROR(AVERAGEIFS(XPoint!$H$5:$H$100,XPoint!$A$5:$A$100,"&gt;="&amp;Predictions!A797, XPoint!$A$5:$A$100,"&lt;"&amp;Predictions!A798), "")</f>
        <v/>
      </c>
      <c r="H798" t="str">
        <f t="shared" si="142"/>
        <v/>
      </c>
      <c r="J798" s="8">
        <f t="shared" si="137"/>
        <v>11.10462044657714</v>
      </c>
      <c r="K798" t="str">
        <f t="shared" si="138"/>
        <v/>
      </c>
      <c r="M798" s="8">
        <f t="shared" si="139"/>
        <v>10.695505279450753</v>
      </c>
    </row>
    <row r="799" spans="1:13">
      <c r="A799" s="1">
        <f t="shared" si="135"/>
        <v>53054.3125</v>
      </c>
      <c r="B799">
        <f t="shared" si="136"/>
        <v>65.250000000000654</v>
      </c>
      <c r="C799" t="str">
        <f>IFERROR(AVERAGEIFS('Hard Drives'!$I$5:$I$500,'Hard Drives'!$A$5:$A$500,"&gt;="&amp;Predictions!A798,'Hard Drives'!$A$5:$A$500,"&lt;"&amp;Predictions!A799), "")</f>
        <v/>
      </c>
      <c r="D799" t="str">
        <f t="shared" si="140"/>
        <v/>
      </c>
      <c r="E799" t="str">
        <f>IFERROR(AVERAGEIFS(SSDs!$H$5:$H$150,SSDs!$A$5:$A$150,"&gt;="&amp;Predictions!A798, SSDs!$A$5:$A$150,"&lt;"&amp;Predictions!A799), "")</f>
        <v/>
      </c>
      <c r="F799" t="str">
        <f t="shared" si="141"/>
        <v/>
      </c>
      <c r="G799" t="str">
        <f>IFERROR(AVERAGEIFS(XPoint!$H$5:$H$100,XPoint!$A$5:$A$100,"&gt;="&amp;Predictions!A798, XPoint!$A$5:$A$100,"&lt;"&amp;Predictions!A799), "")</f>
        <v/>
      </c>
      <c r="H799" t="str">
        <f t="shared" si="142"/>
        <v/>
      </c>
      <c r="J799" s="8">
        <f t="shared" si="137"/>
        <v>11.104746007258051</v>
      </c>
      <c r="K799" t="str">
        <f t="shared" si="138"/>
        <v/>
      </c>
      <c r="M799" s="8">
        <f t="shared" si="139"/>
        <v>10.695890624554242</v>
      </c>
    </row>
    <row r="800" spans="1:13">
      <c r="A800" s="1">
        <f t="shared" si="135"/>
        <v>53084.75</v>
      </c>
      <c r="B800">
        <f t="shared" si="136"/>
        <v>65.333333333333982</v>
      </c>
      <c r="C800" t="str">
        <f>IFERROR(AVERAGEIFS('Hard Drives'!$I$5:$I$500,'Hard Drives'!$A$5:$A$500,"&gt;="&amp;Predictions!A799,'Hard Drives'!$A$5:$A$500,"&lt;"&amp;Predictions!A800), "")</f>
        <v/>
      </c>
      <c r="D800" t="str">
        <f t="shared" si="140"/>
        <v/>
      </c>
      <c r="E800" t="str">
        <f>IFERROR(AVERAGEIFS(SSDs!$H$5:$H$150,SSDs!$A$5:$A$150,"&gt;="&amp;Predictions!A799, SSDs!$A$5:$A$150,"&lt;"&amp;Predictions!A800), "")</f>
        <v/>
      </c>
      <c r="F800" t="str">
        <f t="shared" si="141"/>
        <v/>
      </c>
      <c r="G800" t="str">
        <f>IFERROR(AVERAGEIFS(XPoint!$H$5:$H$100,XPoint!$A$5:$A$100,"&gt;="&amp;Predictions!A799, XPoint!$A$5:$A$100,"&lt;"&amp;Predictions!A800), "")</f>
        <v/>
      </c>
      <c r="H800" t="str">
        <f t="shared" si="142"/>
        <v/>
      </c>
      <c r="J800" s="8">
        <f t="shared" si="137"/>
        <v>11.104870163346266</v>
      </c>
      <c r="K800" t="str">
        <f t="shared" si="138"/>
        <v/>
      </c>
      <c r="M800" s="8">
        <f t="shared" si="139"/>
        <v>10.696272072926185</v>
      </c>
    </row>
    <row r="801" spans="1:13">
      <c r="A801" s="1">
        <f t="shared" si="135"/>
        <v>53115.1875</v>
      </c>
      <c r="B801">
        <f t="shared" si="136"/>
        <v>65.416666666667311</v>
      </c>
      <c r="C801" t="str">
        <f>IFERROR(AVERAGEIFS('Hard Drives'!$I$5:$I$500,'Hard Drives'!$A$5:$A$500,"&gt;="&amp;Predictions!A800,'Hard Drives'!$A$5:$A$500,"&lt;"&amp;Predictions!A801), "")</f>
        <v/>
      </c>
      <c r="D801" t="str">
        <f t="shared" si="140"/>
        <v/>
      </c>
      <c r="E801" t="str">
        <f>IFERROR(AVERAGEIFS(SSDs!$H$5:$H$150,SSDs!$A$5:$A$150,"&gt;="&amp;Predictions!A800, SSDs!$A$5:$A$150,"&lt;"&amp;Predictions!A801), "")</f>
        <v/>
      </c>
      <c r="F801" t="str">
        <f t="shared" si="141"/>
        <v/>
      </c>
      <c r="G801" t="str">
        <f>IFERROR(AVERAGEIFS(XPoint!$H$5:$H$100,XPoint!$A$5:$A$100,"&gt;="&amp;Predictions!A800, XPoint!$A$5:$A$100,"&lt;"&amp;Predictions!A801), "")</f>
        <v/>
      </c>
      <c r="H801" t="str">
        <f t="shared" si="142"/>
        <v/>
      </c>
      <c r="J801" s="8">
        <f t="shared" si="137"/>
        <v>11.104992930525009</v>
      </c>
      <c r="K801" t="str">
        <f t="shared" si="138"/>
        <v/>
      </c>
      <c r="M801" s="8">
        <f t="shared" si="139"/>
        <v>10.696649663704545</v>
      </c>
    </row>
    <row r="802" spans="1:13">
      <c r="A802" s="1">
        <f t="shared" si="135"/>
        <v>53145.625</v>
      </c>
      <c r="B802">
        <f t="shared" si="136"/>
        <v>65.500000000000639</v>
      </c>
      <c r="C802" t="str">
        <f>IFERROR(AVERAGEIFS('Hard Drives'!$I$5:$I$500,'Hard Drives'!$A$5:$A$500,"&gt;="&amp;Predictions!A801,'Hard Drives'!$A$5:$A$500,"&lt;"&amp;Predictions!A802), "")</f>
        <v/>
      </c>
      <c r="D802" t="str">
        <f t="shared" si="140"/>
        <v/>
      </c>
      <c r="E802" t="str">
        <f>IFERROR(AVERAGEIFS(SSDs!$H$5:$H$150,SSDs!$A$5:$A$150,"&gt;="&amp;Predictions!A801, SSDs!$A$5:$A$150,"&lt;"&amp;Predictions!A802), "")</f>
        <v/>
      </c>
      <c r="F802" t="str">
        <f t="shared" si="141"/>
        <v/>
      </c>
      <c r="G802" t="str">
        <f>IFERROR(AVERAGEIFS(XPoint!$H$5:$H$100,XPoint!$A$5:$A$100,"&gt;="&amp;Predictions!A801, XPoint!$A$5:$A$100,"&lt;"&amp;Predictions!A802), "")</f>
        <v/>
      </c>
      <c r="H802" t="str">
        <f t="shared" si="142"/>
        <v/>
      </c>
      <c r="J802" s="8">
        <f t="shared" si="137"/>
        <v>11.10511432430304</v>
      </c>
      <c r="K802" t="str">
        <f t="shared" si="138"/>
        <v/>
      </c>
      <c r="M802" s="8">
        <f t="shared" si="139"/>
        <v>10.69702343563959</v>
      </c>
    </row>
    <row r="803" spans="1:13">
      <c r="A803" s="1">
        <f t="shared" si="135"/>
        <v>53176.0625</v>
      </c>
      <c r="B803">
        <f t="shared" si="136"/>
        <v>65.583333333333968</v>
      </c>
      <c r="C803" t="str">
        <f>IFERROR(AVERAGEIFS('Hard Drives'!$I$5:$I$500,'Hard Drives'!$A$5:$A$500,"&gt;="&amp;Predictions!A802,'Hard Drives'!$A$5:$A$500,"&lt;"&amp;Predictions!A803), "")</f>
        <v/>
      </c>
      <c r="D803" t="str">
        <f t="shared" si="140"/>
        <v/>
      </c>
      <c r="E803" t="str">
        <f>IFERROR(AVERAGEIFS(SSDs!$H$5:$H$150,SSDs!$A$5:$A$150,"&gt;="&amp;Predictions!A802, SSDs!$A$5:$A$150,"&lt;"&amp;Predictions!A803), "")</f>
        <v/>
      </c>
      <c r="F803" t="str">
        <f t="shared" si="141"/>
        <v/>
      </c>
      <c r="G803" t="str">
        <f>IFERROR(AVERAGEIFS(XPoint!$H$5:$H$100,XPoint!$A$5:$A$100,"&gt;="&amp;Predictions!A802, XPoint!$A$5:$A$100,"&lt;"&amp;Predictions!A803), "")</f>
        <v/>
      </c>
      <c r="H803" t="str">
        <f t="shared" si="142"/>
        <v/>
      </c>
      <c r="J803" s="8">
        <f t="shared" si="137"/>
        <v>11.105234360016595</v>
      </c>
      <c r="K803" t="str">
        <f t="shared" si="138"/>
        <v/>
      </c>
      <c r="M803" s="8">
        <f t="shared" si="139"/>
        <v>10.697393427097619</v>
      </c>
    </row>
    <row r="804" spans="1:13">
      <c r="A804" s="1">
        <f t="shared" si="135"/>
        <v>53206.5</v>
      </c>
      <c r="B804">
        <f t="shared" si="136"/>
        <v>65.666666666667297</v>
      </c>
      <c r="C804" t="str">
        <f>IFERROR(AVERAGEIFS('Hard Drives'!$I$5:$I$500,'Hard Drives'!$A$5:$A$500,"&gt;="&amp;Predictions!A803,'Hard Drives'!$A$5:$A$500,"&lt;"&amp;Predictions!A804), "")</f>
        <v/>
      </c>
      <c r="D804" t="str">
        <f t="shared" si="140"/>
        <v/>
      </c>
      <c r="E804" t="str">
        <f>IFERROR(AVERAGEIFS(SSDs!$H$5:$H$150,SSDs!$A$5:$A$150,"&gt;="&amp;Predictions!A803, SSDs!$A$5:$A$150,"&lt;"&amp;Predictions!A804), "")</f>
        <v/>
      </c>
      <c r="F804" t="str">
        <f t="shared" si="141"/>
        <v/>
      </c>
      <c r="G804" t="str">
        <f>IFERROR(AVERAGEIFS(XPoint!$H$5:$H$100,XPoint!$A$5:$A$100,"&gt;="&amp;Predictions!A803, XPoint!$A$5:$A$100,"&lt;"&amp;Predictions!A804), "")</f>
        <v/>
      </c>
      <c r="H804" t="str">
        <f t="shared" si="142"/>
        <v/>
      </c>
      <c r="J804" s="8">
        <f t="shared" si="137"/>
        <v>11.105353052831274</v>
      </c>
      <c r="K804" t="str">
        <f t="shared" si="138"/>
        <v/>
      </c>
      <c r="M804" s="8">
        <f t="shared" si="139"/>
        <v>10.69775967606466</v>
      </c>
    </row>
    <row r="805" spans="1:13">
      <c r="A805" s="1">
        <f t="shared" si="135"/>
        <v>53236.9375</v>
      </c>
      <c r="B805">
        <f t="shared" si="136"/>
        <v>65.750000000000625</v>
      </c>
      <c r="C805" t="str">
        <f>IFERROR(AVERAGEIFS('Hard Drives'!$I$5:$I$500,'Hard Drives'!$A$5:$A$500,"&gt;="&amp;Predictions!A804,'Hard Drives'!$A$5:$A$500,"&lt;"&amp;Predictions!A805), "")</f>
        <v/>
      </c>
      <c r="D805" t="str">
        <f t="shared" si="140"/>
        <v/>
      </c>
      <c r="E805" t="str">
        <f>IFERROR(AVERAGEIFS(SSDs!$H$5:$H$150,SSDs!$A$5:$A$150,"&gt;="&amp;Predictions!A804, SSDs!$A$5:$A$150,"&lt;"&amp;Predictions!A805), "")</f>
        <v/>
      </c>
      <c r="F805" t="str">
        <f t="shared" si="141"/>
        <v/>
      </c>
      <c r="G805" t="str">
        <f>IFERROR(AVERAGEIFS(XPoint!$H$5:$H$100,XPoint!$A$5:$A$100,"&gt;="&amp;Predictions!A804, XPoint!$A$5:$A$100,"&lt;"&amp;Predictions!A805), "")</f>
        <v/>
      </c>
      <c r="H805" t="str">
        <f t="shared" si="142"/>
        <v/>
      </c>
      <c r="J805" s="8">
        <f t="shared" si="137"/>
        <v>11.105470417743934</v>
      </c>
      <c r="K805" t="str">
        <f t="shared" si="138"/>
        <v/>
      </c>
      <c r="M805" s="8">
        <f t="shared" si="139"/>
        <v>10.698122220150147</v>
      </c>
    </row>
    <row r="806" spans="1:13">
      <c r="A806" s="1">
        <f t="shared" si="135"/>
        <v>53267.375</v>
      </c>
      <c r="B806">
        <f t="shared" si="136"/>
        <v>65.833333333333954</v>
      </c>
      <c r="C806" t="str">
        <f>IFERROR(AVERAGEIFS('Hard Drives'!$I$5:$I$500,'Hard Drives'!$A$5:$A$500,"&gt;="&amp;Predictions!A805,'Hard Drives'!$A$5:$A$500,"&lt;"&amp;Predictions!A806), "")</f>
        <v/>
      </c>
      <c r="D806" t="str">
        <f t="shared" si="140"/>
        <v/>
      </c>
      <c r="E806" t="str">
        <f>IFERROR(AVERAGEIFS(SSDs!$H$5:$H$150,SSDs!$A$5:$A$150,"&gt;="&amp;Predictions!A805, SSDs!$A$5:$A$150,"&lt;"&amp;Predictions!A806), "")</f>
        <v/>
      </c>
      <c r="F806" t="str">
        <f t="shared" si="141"/>
        <v/>
      </c>
      <c r="G806" t="str">
        <f>IFERROR(AVERAGEIFS(XPoint!$H$5:$H$100,XPoint!$A$5:$A$100,"&gt;="&amp;Predictions!A805, XPoint!$A$5:$A$100,"&lt;"&amp;Predictions!A806), "")</f>
        <v/>
      </c>
      <c r="H806" t="str">
        <f t="shared" si="142"/>
        <v/>
      </c>
      <c r="J806" s="8">
        <f t="shared" si="137"/>
        <v>11.105586469584557</v>
      </c>
      <c r="K806" t="str">
        <f t="shared" si="138"/>
        <v/>
      </c>
      <c r="M806" s="8">
        <f t="shared" si="139"/>
        <v>10.69848109659053</v>
      </c>
    </row>
    <row r="807" spans="1:13">
      <c r="A807" s="1">
        <f t="shared" si="135"/>
        <v>53297.8125</v>
      </c>
      <c r="B807">
        <f t="shared" si="136"/>
        <v>65.916666666667282</v>
      </c>
      <c r="C807" t="str">
        <f>IFERROR(AVERAGEIFS('Hard Drives'!$I$5:$I$500,'Hard Drives'!$A$5:$A$500,"&gt;="&amp;Predictions!A806,'Hard Drives'!$A$5:$A$500,"&lt;"&amp;Predictions!A807), "")</f>
        <v/>
      </c>
      <c r="D807" t="str">
        <f t="shared" si="140"/>
        <v/>
      </c>
      <c r="E807" t="str">
        <f>IFERROR(AVERAGEIFS(SSDs!$H$5:$H$150,SSDs!$A$5:$A$150,"&gt;="&amp;Predictions!A806, SSDs!$A$5:$A$150,"&lt;"&amp;Predictions!A807), "")</f>
        <v/>
      </c>
      <c r="F807" t="str">
        <f t="shared" si="141"/>
        <v/>
      </c>
      <c r="G807" t="str">
        <f>IFERROR(AVERAGEIFS(XPoint!$H$5:$H$100,XPoint!$A$5:$A$100,"&gt;="&amp;Predictions!A806, XPoint!$A$5:$A$100,"&lt;"&amp;Predictions!A807), "")</f>
        <v/>
      </c>
      <c r="H807" t="str">
        <f t="shared" si="142"/>
        <v/>
      </c>
      <c r="J807" s="8">
        <f t="shared" si="137"/>
        <v>11.105701223018071</v>
      </c>
      <c r="K807" t="str">
        <f t="shared" si="138"/>
        <v/>
      </c>
      <c r="M807" s="8">
        <f t="shared" si="139"/>
        <v>10.6988363422529</v>
      </c>
    </row>
    <row r="808" spans="1:13">
      <c r="A808" s="1">
        <f t="shared" si="135"/>
        <v>53328.25</v>
      </c>
      <c r="B808">
        <f t="shared" si="136"/>
        <v>66.000000000000611</v>
      </c>
      <c r="C808" t="str">
        <f>IFERROR(AVERAGEIFS('Hard Drives'!$I$5:$I$500,'Hard Drives'!$A$5:$A$500,"&gt;="&amp;Predictions!A807,'Hard Drives'!$A$5:$A$500,"&lt;"&amp;Predictions!A808), "")</f>
        <v/>
      </c>
      <c r="D808" t="str">
        <f t="shared" si="140"/>
        <v/>
      </c>
      <c r="E808" t="str">
        <f>IFERROR(AVERAGEIFS(SSDs!$H$5:$H$150,SSDs!$A$5:$A$150,"&gt;="&amp;Predictions!A807, SSDs!$A$5:$A$150,"&lt;"&amp;Predictions!A808), "")</f>
        <v/>
      </c>
      <c r="F808" t="str">
        <f t="shared" si="141"/>
        <v/>
      </c>
      <c r="G808" t="str">
        <f>IFERROR(AVERAGEIFS(XPoint!$H$5:$H$100,XPoint!$A$5:$A$100,"&gt;="&amp;Predictions!A807, XPoint!$A$5:$A$100,"&lt;"&amp;Predictions!A808), "")</f>
        <v/>
      </c>
      <c r="H808" t="str">
        <f t="shared" si="142"/>
        <v/>
      </c>
      <c r="J808" s="8">
        <f t="shared" si="137"/>
        <v>11.10581469254622</v>
      </c>
      <c r="K808" t="str">
        <f t="shared" si="138"/>
        <v/>
      </c>
      <c r="M808" s="8">
        <f t="shared" si="139"/>
        <v>10.699187993638517</v>
      </c>
    </row>
    <row r="809" spans="1:13">
      <c r="A809" s="1">
        <f t="shared" si="135"/>
        <v>53358.6875</v>
      </c>
      <c r="B809">
        <f t="shared" si="136"/>
        <v>66.08333333333394</v>
      </c>
      <c r="C809" t="str">
        <f>IFERROR(AVERAGEIFS('Hard Drives'!$I$5:$I$500,'Hard Drives'!$A$5:$A$500,"&gt;="&amp;Predictions!A808,'Hard Drives'!$A$5:$A$500,"&lt;"&amp;Predictions!A809), "")</f>
        <v/>
      </c>
      <c r="D809" t="str">
        <f t="shared" si="140"/>
        <v/>
      </c>
      <c r="E809" t="str">
        <f>IFERROR(AVERAGEIFS(SSDs!$H$5:$H$150,SSDs!$A$5:$A$150,"&gt;="&amp;Predictions!A808, SSDs!$A$5:$A$150,"&lt;"&amp;Predictions!A809), "")</f>
        <v/>
      </c>
      <c r="F809" t="str">
        <f t="shared" si="141"/>
        <v/>
      </c>
      <c r="G809" t="str">
        <f>IFERROR(AVERAGEIFS(XPoint!$H$5:$H$100,XPoint!$A$5:$A$100,"&gt;="&amp;Predictions!A808, XPoint!$A$5:$A$100,"&lt;"&amp;Predictions!A809), "")</f>
        <v/>
      </c>
      <c r="H809" t="str">
        <f t="shared" si="142"/>
        <v/>
      </c>
      <c r="J809" s="8">
        <f t="shared" si="137"/>
        <v>11.105926892509315</v>
      </c>
      <c r="K809" t="str">
        <f t="shared" si="138"/>
        <v/>
      </c>
      <c r="M809" s="8">
        <f t="shared" si="139"/>
        <v>10.699536086886383</v>
      </c>
    </row>
    <row r="810" spans="1:13">
      <c r="A810" s="1">
        <f t="shared" si="135"/>
        <v>53389.125</v>
      </c>
      <c r="B810">
        <f t="shared" si="136"/>
        <v>66.166666666667268</v>
      </c>
      <c r="C810" t="str">
        <f>IFERROR(AVERAGEIFS('Hard Drives'!$I$5:$I$500,'Hard Drives'!$A$5:$A$500,"&gt;="&amp;Predictions!A809,'Hard Drives'!$A$5:$A$500,"&lt;"&amp;Predictions!A810), "")</f>
        <v/>
      </c>
      <c r="D810" t="str">
        <f t="shared" si="140"/>
        <v/>
      </c>
      <c r="E810" t="str">
        <f>IFERROR(AVERAGEIFS(SSDs!$H$5:$H$150,SSDs!$A$5:$A$150,"&gt;="&amp;Predictions!A809, SSDs!$A$5:$A$150,"&lt;"&amp;Predictions!A810), "")</f>
        <v/>
      </c>
      <c r="F810" t="str">
        <f t="shared" si="141"/>
        <v/>
      </c>
      <c r="G810" t="str">
        <f>IFERROR(AVERAGEIFS(XPoint!$H$5:$H$100,XPoint!$A$5:$A$100,"&gt;="&amp;Predictions!A809, XPoint!$A$5:$A$100,"&lt;"&amp;Predictions!A810), "")</f>
        <v/>
      </c>
      <c r="H810" t="str">
        <f t="shared" si="142"/>
        <v/>
      </c>
      <c r="J810" s="8">
        <f t="shared" si="137"/>
        <v>11.106037837088049</v>
      </c>
      <c r="K810" t="str">
        <f t="shared" si="138"/>
        <v/>
      </c>
      <c r="M810" s="8">
        <f t="shared" si="139"/>
        <v>10.699880657776713</v>
      </c>
    </row>
    <row r="811" spans="1:13">
      <c r="A811" s="1">
        <f t="shared" si="135"/>
        <v>53419.5625</v>
      </c>
      <c r="B811">
        <f t="shared" si="136"/>
        <v>66.250000000000597</v>
      </c>
      <c r="C811" t="str">
        <f>IFERROR(AVERAGEIFS('Hard Drives'!$I$5:$I$500,'Hard Drives'!$A$5:$A$500,"&gt;="&amp;Predictions!A810,'Hard Drives'!$A$5:$A$500,"&lt;"&amp;Predictions!A811), "")</f>
        <v/>
      </c>
      <c r="D811" t="str">
        <f t="shared" si="140"/>
        <v/>
      </c>
      <c r="E811" t="str">
        <f>IFERROR(AVERAGEIFS(SSDs!$H$5:$H$150,SSDs!$A$5:$A$150,"&gt;="&amp;Predictions!A810, SSDs!$A$5:$A$150,"&lt;"&amp;Predictions!A811), "")</f>
        <v/>
      </c>
      <c r="F811" t="str">
        <f t="shared" si="141"/>
        <v/>
      </c>
      <c r="G811" t="str">
        <f>IFERROR(AVERAGEIFS(XPoint!$H$5:$H$100,XPoint!$A$5:$A$100,"&gt;="&amp;Predictions!A810, XPoint!$A$5:$A$100,"&lt;"&amp;Predictions!A811), "")</f>
        <v/>
      </c>
      <c r="H811" t="str">
        <f t="shared" si="142"/>
        <v/>
      </c>
      <c r="J811" s="8">
        <f t="shared" si="137"/>
        <v>11.106147540305255</v>
      </c>
      <c r="K811" t="str">
        <f t="shared" si="138"/>
        <v/>
      </c>
      <c r="M811" s="8">
        <f t="shared" si="139"/>
        <v>10.700221741734421</v>
      </c>
    </row>
    <row r="812" spans="1:13">
      <c r="A812" s="1">
        <f t="shared" si="135"/>
        <v>53450</v>
      </c>
      <c r="B812">
        <f t="shared" si="136"/>
        <v>66.333333333333925</v>
      </c>
      <c r="C812" t="str">
        <f>IFERROR(AVERAGEIFS('Hard Drives'!$I$5:$I$500,'Hard Drives'!$A$5:$A$500,"&gt;="&amp;Predictions!A811,'Hard Drives'!$A$5:$A$500,"&lt;"&amp;Predictions!A812), "")</f>
        <v/>
      </c>
      <c r="D812" t="str">
        <f t="shared" si="140"/>
        <v/>
      </c>
      <c r="E812" t="str">
        <f>IFERROR(AVERAGEIFS(SSDs!$H$5:$H$150,SSDs!$A$5:$A$150,"&gt;="&amp;Predictions!A811, SSDs!$A$5:$A$150,"&lt;"&amp;Predictions!A812), "")</f>
        <v/>
      </c>
      <c r="F812" t="str">
        <f t="shared" si="141"/>
        <v/>
      </c>
      <c r="G812" t="str">
        <f>IFERROR(AVERAGEIFS(XPoint!$H$5:$H$100,XPoint!$A$5:$A$100,"&gt;="&amp;Predictions!A811, XPoint!$A$5:$A$100,"&lt;"&amp;Predictions!A812), "")</f>
        <v/>
      </c>
      <c r="H812" t="str">
        <f t="shared" si="142"/>
        <v/>
      </c>
      <c r="J812" s="8">
        <f t="shared" si="137"/>
        <v>11.106256016027647</v>
      </c>
      <c r="K812" t="str">
        <f t="shared" si="138"/>
        <v/>
      </c>
      <c r="M812" s="8">
        <f t="shared" si="139"/>
        <v>10.700559373832551</v>
      </c>
    </row>
    <row r="813" spans="1:13">
      <c r="A813" s="1">
        <f t="shared" si="135"/>
        <v>53480.4375</v>
      </c>
      <c r="B813">
        <f t="shared" si="136"/>
        <v>66.416666666667254</v>
      </c>
      <c r="C813" t="str">
        <f>IFERROR(AVERAGEIFS('Hard Drives'!$I$5:$I$500,'Hard Drives'!$A$5:$A$500,"&gt;="&amp;Predictions!A812,'Hard Drives'!$A$5:$A$500,"&lt;"&amp;Predictions!A813), "")</f>
        <v/>
      </c>
      <c r="D813" t="str">
        <f t="shared" si="140"/>
        <v/>
      </c>
      <c r="E813" t="str">
        <f>IFERROR(AVERAGEIFS(SSDs!$H$5:$H$150,SSDs!$A$5:$A$150,"&gt;="&amp;Predictions!A812, SSDs!$A$5:$A$150,"&lt;"&amp;Predictions!A813), "")</f>
        <v/>
      </c>
      <c r="F813" t="str">
        <f t="shared" si="141"/>
        <v/>
      </c>
      <c r="G813" t="str">
        <f>IFERROR(AVERAGEIFS(XPoint!$H$5:$H$100,XPoint!$A$5:$A$100,"&gt;="&amp;Predictions!A812, XPoint!$A$5:$A$100,"&lt;"&amp;Predictions!A813), "")</f>
        <v/>
      </c>
      <c r="H813" t="str">
        <f t="shared" si="142"/>
        <v/>
      </c>
      <c r="J813" s="8">
        <f t="shared" si="137"/>
        <v>11.10636327796756</v>
      </c>
      <c r="K813" t="str">
        <f t="shared" si="138"/>
        <v/>
      </c>
      <c r="M813" s="8">
        <f t="shared" si="139"/>
        <v>10.700893588795676</v>
      </c>
    </row>
    <row r="814" spans="1:13">
      <c r="A814" s="1">
        <f t="shared" si="135"/>
        <v>53510.875</v>
      </c>
      <c r="B814">
        <f t="shared" si="136"/>
        <v>66.500000000000583</v>
      </c>
      <c r="C814" t="str">
        <f>IFERROR(AVERAGEIFS('Hard Drives'!$I$5:$I$500,'Hard Drives'!$A$5:$A$500,"&gt;="&amp;Predictions!A813,'Hard Drives'!$A$5:$A$500,"&lt;"&amp;Predictions!A814), "")</f>
        <v/>
      </c>
      <c r="D814" t="str">
        <f t="shared" si="140"/>
        <v/>
      </c>
      <c r="E814" t="str">
        <f>IFERROR(AVERAGEIFS(SSDs!$H$5:$H$150,SSDs!$A$5:$A$150,"&gt;="&amp;Predictions!A813, SSDs!$A$5:$A$150,"&lt;"&amp;Predictions!A814), "")</f>
        <v/>
      </c>
      <c r="F814" t="str">
        <f t="shared" si="141"/>
        <v/>
      </c>
      <c r="G814" t="str">
        <f>IFERROR(AVERAGEIFS(XPoint!$H$5:$H$100,XPoint!$A$5:$A$100,"&gt;="&amp;Predictions!A813, XPoint!$A$5:$A$100,"&lt;"&amp;Predictions!A814), "")</f>
        <v/>
      </c>
      <c r="H814" t="str">
        <f t="shared" si="142"/>
        <v/>
      </c>
      <c r="J814" s="8">
        <f t="shared" si="137"/>
        <v>11.106469339684635</v>
      </c>
      <c r="K814" t="str">
        <f t="shared" si="138"/>
        <v/>
      </c>
      <c r="M814" s="8">
        <f t="shared" si="139"/>
        <v>10.701224421003293</v>
      </c>
    </row>
    <row r="815" spans="1:13">
      <c r="A815" s="1">
        <f t="shared" si="135"/>
        <v>53541.3125</v>
      </c>
      <c r="B815">
        <f t="shared" si="136"/>
        <v>66.583333333333911</v>
      </c>
      <c r="C815" t="str">
        <f>IFERROR(AVERAGEIFS('Hard Drives'!$I$5:$I$500,'Hard Drives'!$A$5:$A$500,"&gt;="&amp;Predictions!A814,'Hard Drives'!$A$5:$A$500,"&lt;"&amp;Predictions!A815), "")</f>
        <v/>
      </c>
      <c r="D815" t="str">
        <f t="shared" si="140"/>
        <v/>
      </c>
      <c r="E815" t="str">
        <f>IFERROR(AVERAGEIFS(SSDs!$H$5:$H$150,SSDs!$A$5:$A$150,"&gt;="&amp;Predictions!A814, SSDs!$A$5:$A$150,"&lt;"&amp;Predictions!A815), "")</f>
        <v/>
      </c>
      <c r="F815" t="str">
        <f t="shared" si="141"/>
        <v/>
      </c>
      <c r="G815" t="str">
        <f>IFERROR(AVERAGEIFS(XPoint!$H$5:$H$100,XPoint!$A$5:$A$100,"&gt;="&amp;Predictions!A814, XPoint!$A$5:$A$100,"&lt;"&amp;Predictions!A815), "")</f>
        <v/>
      </c>
      <c r="H815" t="str">
        <f t="shared" si="142"/>
        <v/>
      </c>
      <c r="J815" s="8">
        <f t="shared" si="137"/>
        <v>11.10657421458753</v>
      </c>
      <c r="K815" t="str">
        <f t="shared" si="138"/>
        <v/>
      </c>
      <c r="M815" s="8">
        <f t="shared" si="139"/>
        <v>10.70155190449314</v>
      </c>
    </row>
    <row r="816" spans="1:13">
      <c r="A816" s="1">
        <f t="shared" si="135"/>
        <v>53571.75</v>
      </c>
      <c r="B816">
        <f t="shared" si="136"/>
        <v>66.66666666666724</v>
      </c>
      <c r="C816" t="str">
        <f>IFERROR(AVERAGEIFS('Hard Drives'!$I$5:$I$500,'Hard Drives'!$A$5:$A$500,"&gt;="&amp;Predictions!A815,'Hard Drives'!$A$5:$A$500,"&lt;"&amp;Predictions!A816), "")</f>
        <v/>
      </c>
      <c r="D816" t="str">
        <f t="shared" si="140"/>
        <v/>
      </c>
      <c r="E816" t="str">
        <f>IFERROR(AVERAGEIFS(SSDs!$H$5:$H$150,SSDs!$A$5:$A$150,"&gt;="&amp;Predictions!A815, SSDs!$A$5:$A$150,"&lt;"&amp;Predictions!A816), "")</f>
        <v/>
      </c>
      <c r="F816" t="str">
        <f t="shared" si="141"/>
        <v/>
      </c>
      <c r="G816" t="str">
        <f>IFERROR(AVERAGEIFS(XPoint!$H$5:$H$100,XPoint!$A$5:$A$100,"&gt;="&amp;Predictions!A815, XPoint!$A$5:$A$100,"&lt;"&amp;Predictions!A816), "")</f>
        <v/>
      </c>
      <c r="H816" t="str">
        <f t="shared" si="142"/>
        <v/>
      </c>
      <c r="J816" s="8">
        <f t="shared" si="137"/>
        <v>11.106677915935576</v>
      </c>
      <c r="K816" t="str">
        <f t="shared" si="138"/>
        <v/>
      </c>
      <c r="M816" s="8">
        <f t="shared" si="139"/>
        <v>10.701876072964527</v>
      </c>
    </row>
    <row r="817" spans="1:13">
      <c r="A817" s="1">
        <f t="shared" si="135"/>
        <v>53602.1875</v>
      </c>
      <c r="B817">
        <f t="shared" si="136"/>
        <v>66.750000000000568</v>
      </c>
      <c r="C817" t="str">
        <f>IFERROR(AVERAGEIFS('Hard Drives'!$I$5:$I$500,'Hard Drives'!$A$5:$A$500,"&gt;="&amp;Predictions!A816,'Hard Drives'!$A$5:$A$500,"&lt;"&amp;Predictions!A817), "")</f>
        <v/>
      </c>
      <c r="D817" t="str">
        <f t="shared" si="140"/>
        <v/>
      </c>
      <c r="E817" t="str">
        <f>IFERROR(AVERAGEIFS(SSDs!$H$5:$H$150,SSDs!$A$5:$A$150,"&gt;="&amp;Predictions!A816, SSDs!$A$5:$A$150,"&lt;"&amp;Predictions!A817), "")</f>
        <v/>
      </c>
      <c r="F817" t="str">
        <f t="shared" si="141"/>
        <v/>
      </c>
      <c r="G817" t="str">
        <f>IFERROR(AVERAGEIFS(XPoint!$H$5:$H$100,XPoint!$A$5:$A$100,"&gt;="&amp;Predictions!A816, XPoint!$A$5:$A$100,"&lt;"&amp;Predictions!A817), "")</f>
        <v/>
      </c>
      <c r="H817" t="str">
        <f t="shared" si="142"/>
        <v/>
      </c>
      <c r="J817" s="8">
        <f t="shared" si="137"/>
        <v>11.106780456840443</v>
      </c>
      <c r="K817" t="str">
        <f t="shared" si="138"/>
        <v/>
      </c>
      <c r="M817" s="8">
        <f t="shared" si="139"/>
        <v>10.702196959781624</v>
      </c>
    </row>
    <row r="818" spans="1:13">
      <c r="A818" s="1">
        <f t="shared" si="135"/>
        <v>53632.625</v>
      </c>
      <c r="B818">
        <f t="shared" si="136"/>
        <v>66.833333333333897</v>
      </c>
      <c r="C818" t="str">
        <f>IFERROR(AVERAGEIFS('Hard Drives'!$I$5:$I$500,'Hard Drives'!$A$5:$A$500,"&gt;="&amp;Predictions!A817,'Hard Drives'!$A$5:$A$500,"&lt;"&amp;Predictions!A818), "")</f>
        <v/>
      </c>
      <c r="D818" t="str">
        <f t="shared" si="140"/>
        <v/>
      </c>
      <c r="E818" t="str">
        <f>IFERROR(AVERAGEIFS(SSDs!$H$5:$H$150,SSDs!$A$5:$A$150,"&gt;="&amp;Predictions!A817, SSDs!$A$5:$A$150,"&lt;"&amp;Predictions!A818), "")</f>
        <v/>
      </c>
      <c r="F818" t="str">
        <f t="shared" si="141"/>
        <v/>
      </c>
      <c r="G818" t="str">
        <f>IFERROR(AVERAGEIFS(XPoint!$H$5:$H$100,XPoint!$A$5:$A$100,"&gt;="&amp;Predictions!A817, XPoint!$A$5:$A$100,"&lt;"&amp;Predictions!A818), "")</f>
        <v/>
      </c>
      <c r="H818" t="str">
        <f t="shared" si="142"/>
        <v/>
      </c>
      <c r="J818" s="8">
        <f t="shared" si="137"/>
        <v>11.106881850267753</v>
      </c>
      <c r="K818" t="str">
        <f t="shared" si="138"/>
        <v/>
      </c>
      <c r="M818" s="8">
        <f t="shared" si="139"/>
        <v>10.702514597976684</v>
      </c>
    </row>
    <row r="819" spans="1:13">
      <c r="A819" s="1">
        <f t="shared" si="135"/>
        <v>53663.0625</v>
      </c>
      <c r="B819">
        <f t="shared" si="136"/>
        <v>66.916666666667226</v>
      </c>
      <c r="C819" t="str">
        <f>IFERROR(AVERAGEIFS('Hard Drives'!$I$5:$I$500,'Hard Drives'!$A$5:$A$500,"&gt;="&amp;Predictions!A818,'Hard Drives'!$A$5:$A$500,"&lt;"&amp;Predictions!A819), "")</f>
        <v/>
      </c>
      <c r="D819" t="str">
        <f t="shared" si="140"/>
        <v/>
      </c>
      <c r="E819" t="str">
        <f>IFERROR(AVERAGEIFS(SSDs!$H$5:$H$150,SSDs!$A$5:$A$150,"&gt;="&amp;Predictions!A818, SSDs!$A$5:$A$150,"&lt;"&amp;Predictions!A819), "")</f>
        <v/>
      </c>
      <c r="F819" t="str">
        <f t="shared" si="141"/>
        <v/>
      </c>
      <c r="G819" t="str">
        <f>IFERROR(AVERAGEIFS(XPoint!$H$5:$H$100,XPoint!$A$5:$A$100,"&gt;="&amp;Predictions!A818, XPoint!$A$5:$A$100,"&lt;"&amp;Predictions!A819), "")</f>
        <v/>
      </c>
      <c r="H819" t="str">
        <f t="shared" si="142"/>
        <v/>
      </c>
      <c r="J819" s="8">
        <f t="shared" si="137"/>
        <v>11.106982109038711</v>
      </c>
      <c r="K819" t="str">
        <f t="shared" si="138"/>
        <v/>
      </c>
      <c r="M819" s="8">
        <f t="shared" si="139"/>
        <v>10.702829020253308</v>
      </c>
    </row>
    <row r="820" spans="1:13">
      <c r="A820" s="1">
        <f t="shared" si="135"/>
        <v>53693.5</v>
      </c>
      <c r="B820">
        <f t="shared" si="136"/>
        <v>67.000000000000554</v>
      </c>
      <c r="C820" t="str">
        <f>IFERROR(AVERAGEIFS('Hard Drives'!$I$5:$I$500,'Hard Drives'!$A$5:$A$500,"&gt;="&amp;Predictions!A819,'Hard Drives'!$A$5:$A$500,"&lt;"&amp;Predictions!A820), "")</f>
        <v/>
      </c>
      <c r="D820" t="str">
        <f t="shared" si="140"/>
        <v/>
      </c>
      <c r="E820" t="str">
        <f>IFERROR(AVERAGEIFS(SSDs!$H$5:$H$150,SSDs!$A$5:$A$150,"&gt;="&amp;Predictions!A819, SSDs!$A$5:$A$150,"&lt;"&amp;Predictions!A820), "")</f>
        <v/>
      </c>
      <c r="F820" t="str">
        <f t="shared" si="141"/>
        <v/>
      </c>
      <c r="G820" t="str">
        <f>IFERROR(AVERAGEIFS(XPoint!$H$5:$H$100,XPoint!$A$5:$A$100,"&gt;="&amp;Predictions!A819, XPoint!$A$5:$A$100,"&lt;"&amp;Predictions!A820), "")</f>
        <v/>
      </c>
      <c r="H820" t="str">
        <f t="shared" si="142"/>
        <v/>
      </c>
      <c r="J820" s="8">
        <f t="shared" si="137"/>
        <v>11.107081245831717</v>
      </c>
      <c r="K820" t="str">
        <f t="shared" si="138"/>
        <v/>
      </c>
      <c r="M820" s="8">
        <f t="shared" si="139"/>
        <v>10.703140258989595</v>
      </c>
    </row>
    <row r="821" spans="1:13">
      <c r="A821" s="1">
        <f t="shared" si="135"/>
        <v>53723.9375</v>
      </c>
      <c r="B821">
        <f t="shared" si="136"/>
        <v>67.083333333333883</v>
      </c>
      <c r="C821" t="str">
        <f>IFERROR(AVERAGEIFS('Hard Drives'!$I$5:$I$500,'Hard Drives'!$A$5:$A$500,"&gt;="&amp;Predictions!A820,'Hard Drives'!$A$5:$A$500,"&lt;"&amp;Predictions!A821), "")</f>
        <v/>
      </c>
      <c r="D821" t="str">
        <f t="shared" si="140"/>
        <v/>
      </c>
      <c r="E821" t="str">
        <f>IFERROR(AVERAGEIFS(SSDs!$H$5:$H$150,SSDs!$A$5:$A$150,"&gt;="&amp;Predictions!A820, SSDs!$A$5:$A$150,"&lt;"&amp;Predictions!A821), "")</f>
        <v/>
      </c>
      <c r="F821" t="str">
        <f t="shared" si="141"/>
        <v/>
      </c>
      <c r="G821" t="str">
        <f>IFERROR(AVERAGEIFS(XPoint!$H$5:$H$100,XPoint!$A$5:$A$100,"&gt;="&amp;Predictions!A820, XPoint!$A$5:$A$100,"&lt;"&amp;Predictions!A821), "")</f>
        <v/>
      </c>
      <c r="H821" t="str">
        <f t="shared" si="142"/>
        <v/>
      </c>
      <c r="J821" s="8">
        <f t="shared" si="137"/>
        <v>11.107179273183913</v>
      </c>
      <c r="K821" t="str">
        <f t="shared" si="138"/>
        <v/>
      </c>
      <c r="M821" s="8">
        <f t="shared" si="139"/>
        <v>10.703448346241348</v>
      </c>
    </row>
    <row r="822" spans="1:13">
      <c r="A822" s="1">
        <f t="shared" si="135"/>
        <v>53754.375</v>
      </c>
      <c r="B822">
        <f t="shared" si="136"/>
        <v>67.166666666667211</v>
      </c>
      <c r="C822" t="str">
        <f>IFERROR(AVERAGEIFS('Hard Drives'!$I$5:$I$500,'Hard Drives'!$A$5:$A$500,"&gt;="&amp;Predictions!A821,'Hard Drives'!$A$5:$A$500,"&lt;"&amp;Predictions!A822), "")</f>
        <v/>
      </c>
      <c r="D822" t="str">
        <f t="shared" si="140"/>
        <v/>
      </c>
      <c r="E822" t="str">
        <f>IFERROR(AVERAGEIFS(SSDs!$H$5:$H$150,SSDs!$A$5:$A$150,"&gt;="&amp;Predictions!A821, SSDs!$A$5:$A$150,"&lt;"&amp;Predictions!A822), "")</f>
        <v/>
      </c>
      <c r="F822" t="str">
        <f t="shared" si="141"/>
        <v/>
      </c>
      <c r="G822" t="str">
        <f>IFERROR(AVERAGEIFS(XPoint!$H$5:$H$100,XPoint!$A$5:$A$100,"&gt;="&amp;Predictions!A821, XPoint!$A$5:$A$100,"&lt;"&amp;Predictions!A822), "")</f>
        <v/>
      </c>
      <c r="H822" t="str">
        <f t="shared" si="142"/>
        <v/>
      </c>
      <c r="J822" s="8">
        <f t="shared" si="137"/>
        <v>11.107276203492773</v>
      </c>
      <c r="K822" t="str">
        <f t="shared" si="138"/>
        <v/>
      </c>
      <c r="M822" s="8">
        <f t="shared" si="139"/>
        <v>10.703753313745164</v>
      </c>
    </row>
    <row r="823" spans="1:13">
      <c r="A823" s="1">
        <f t="shared" si="135"/>
        <v>53784.8125</v>
      </c>
      <c r="B823">
        <f t="shared" si="136"/>
        <v>67.25000000000054</v>
      </c>
      <c r="C823" t="str">
        <f>IFERROR(AVERAGEIFS('Hard Drives'!$I$5:$I$500,'Hard Drives'!$A$5:$A$500,"&gt;="&amp;Predictions!A822,'Hard Drives'!$A$5:$A$500,"&lt;"&amp;Predictions!A823), "")</f>
        <v/>
      </c>
      <c r="D823" t="str">
        <f t="shared" si="140"/>
        <v/>
      </c>
      <c r="E823" t="str">
        <f>IFERROR(AVERAGEIFS(SSDs!$H$5:$H$150,SSDs!$A$5:$A$150,"&gt;="&amp;Predictions!A822, SSDs!$A$5:$A$150,"&lt;"&amp;Predictions!A823), "")</f>
        <v/>
      </c>
      <c r="F823" t="str">
        <f t="shared" si="141"/>
        <v/>
      </c>
      <c r="G823" t="str">
        <f>IFERROR(AVERAGEIFS(XPoint!$H$5:$H$100,XPoint!$A$5:$A$100,"&gt;="&amp;Predictions!A822, XPoint!$A$5:$A$100,"&lt;"&amp;Predictions!A823), "")</f>
        <v/>
      </c>
      <c r="H823" t="str">
        <f t="shared" si="142"/>
        <v/>
      </c>
      <c r="J823" s="8">
        <f t="shared" si="137"/>
        <v>11.107372049017647</v>
      </c>
      <c r="K823" t="str">
        <f t="shared" si="138"/>
        <v/>
      </c>
      <c r="M823" s="8">
        <f t="shared" si="139"/>
        <v>10.704055192921576</v>
      </c>
    </row>
    <row r="824" spans="1:13">
      <c r="A824" s="1">
        <f t="shared" si="135"/>
        <v>53815.25</v>
      </c>
      <c r="B824">
        <f t="shared" si="136"/>
        <v>67.333333333333869</v>
      </c>
      <c r="C824" t="str">
        <f>IFERROR(AVERAGEIFS('Hard Drives'!$I$5:$I$500,'Hard Drives'!$A$5:$A$500,"&gt;="&amp;Predictions!A823,'Hard Drives'!$A$5:$A$500,"&lt;"&amp;Predictions!A824), "")</f>
        <v/>
      </c>
      <c r="D824" t="str">
        <f t="shared" si="140"/>
        <v/>
      </c>
      <c r="E824" t="str">
        <f>IFERROR(AVERAGEIFS(SSDs!$H$5:$H$150,SSDs!$A$5:$A$150,"&gt;="&amp;Predictions!A823, SSDs!$A$5:$A$150,"&lt;"&amp;Predictions!A824), "")</f>
        <v/>
      </c>
      <c r="F824" t="str">
        <f t="shared" si="141"/>
        <v/>
      </c>
      <c r="G824" t="str">
        <f>IFERROR(AVERAGEIFS(XPoint!$H$5:$H$100,XPoint!$A$5:$A$100,"&gt;="&amp;Predictions!A823, XPoint!$A$5:$A$100,"&lt;"&amp;Predictions!A824), "")</f>
        <v/>
      </c>
      <c r="H824" t="str">
        <f t="shared" si="142"/>
        <v/>
      </c>
      <c r="J824" s="8">
        <f t="shared" si="137"/>
        <v>11.107466821881282</v>
      </c>
      <c r="K824" t="str">
        <f t="shared" si="138"/>
        <v/>
      </c>
      <c r="M824" s="8">
        <f t="shared" si="139"/>
        <v>10.704354014878113</v>
      </c>
    </row>
    <row r="825" spans="1:13">
      <c r="A825" s="1">
        <f t="shared" si="135"/>
        <v>53845.6875</v>
      </c>
      <c r="B825">
        <f t="shared" si="136"/>
        <v>67.416666666667197</v>
      </c>
      <c r="C825" t="str">
        <f>IFERROR(AVERAGEIFS('Hard Drives'!$I$5:$I$500,'Hard Drives'!$A$5:$A$500,"&gt;="&amp;Predictions!A824,'Hard Drives'!$A$5:$A$500,"&lt;"&amp;Predictions!A825), "")</f>
        <v/>
      </c>
      <c r="D825" t="str">
        <f t="shared" si="140"/>
        <v/>
      </c>
      <c r="E825" t="str">
        <f>IFERROR(AVERAGEIFS(SSDs!$H$5:$H$150,SSDs!$A$5:$A$150,"&gt;="&amp;Predictions!A824, SSDs!$A$5:$A$150,"&lt;"&amp;Predictions!A825), "")</f>
        <v/>
      </c>
      <c r="F825" t="str">
        <f t="shared" si="141"/>
        <v/>
      </c>
      <c r="G825" t="str">
        <f>IFERROR(AVERAGEIFS(XPoint!$H$5:$H$100,XPoint!$A$5:$A$100,"&gt;="&amp;Predictions!A824, XPoint!$A$5:$A$100,"&lt;"&amp;Predictions!A825), "")</f>
        <v/>
      </c>
      <c r="H825" t="str">
        <f t="shared" si="142"/>
        <v/>
      </c>
      <c r="J825" s="8">
        <f t="shared" si="137"/>
        <v>11.107560534071339</v>
      </c>
      <c r="K825" t="str">
        <f t="shared" si="138"/>
        <v/>
      </c>
      <c r="M825" s="8">
        <f t="shared" si="139"/>
        <v>10.704649810412349</v>
      </c>
    </row>
    <row r="826" spans="1:13">
      <c r="A826" s="1">
        <f t="shared" si="135"/>
        <v>53876.125</v>
      </c>
      <c r="B826">
        <f t="shared" si="136"/>
        <v>67.500000000000526</v>
      </c>
      <c r="C826" t="str">
        <f>IFERROR(AVERAGEIFS('Hard Drives'!$I$5:$I$500,'Hard Drives'!$A$5:$A$500,"&gt;="&amp;Predictions!A825,'Hard Drives'!$A$5:$A$500,"&lt;"&amp;Predictions!A826), "")</f>
        <v/>
      </c>
      <c r="D826" t="str">
        <f t="shared" si="140"/>
        <v/>
      </c>
      <c r="E826" t="str">
        <f>IFERROR(AVERAGEIFS(SSDs!$H$5:$H$150,SSDs!$A$5:$A$150,"&gt;="&amp;Predictions!A825, SSDs!$A$5:$A$150,"&lt;"&amp;Predictions!A826), "")</f>
        <v/>
      </c>
      <c r="F826" t="str">
        <f t="shared" si="141"/>
        <v/>
      </c>
      <c r="G826" t="str">
        <f>IFERROR(AVERAGEIFS(XPoint!$H$5:$H$100,XPoint!$A$5:$A$100,"&gt;="&amp;Predictions!A825, XPoint!$A$5:$A$100,"&lt;"&amp;Predictions!A826), "")</f>
        <v/>
      </c>
      <c r="H826" t="str">
        <f t="shared" si="142"/>
        <v/>
      </c>
      <c r="J826" s="8">
        <f t="shared" si="137"/>
        <v>11.107653197441888</v>
      </c>
      <c r="K826" t="str">
        <f t="shared" si="138"/>
        <v/>
      </c>
      <c r="M826" s="8">
        <f t="shared" si="139"/>
        <v>10.704942610014918</v>
      </c>
    </row>
    <row r="827" spans="1:13">
      <c r="A827" s="1">
        <f t="shared" ref="A827:A890" si="143">A826+365.25/12</f>
        <v>53906.5625</v>
      </c>
      <c r="B827">
        <f t="shared" ref="B827:B890" si="144">B826+1/12</f>
        <v>67.583333333333854</v>
      </c>
      <c r="C827" t="str">
        <f>IFERROR(AVERAGEIFS('Hard Drives'!$I$5:$I$500,'Hard Drives'!$A$5:$A$500,"&gt;="&amp;Predictions!A826,'Hard Drives'!$A$5:$A$500,"&lt;"&amp;Predictions!A827), "")</f>
        <v/>
      </c>
      <c r="D827" t="str">
        <f t="shared" si="140"/>
        <v/>
      </c>
      <c r="E827" t="str">
        <f>IFERROR(AVERAGEIFS(SSDs!$H$5:$H$150,SSDs!$A$5:$A$150,"&gt;="&amp;Predictions!A826, SSDs!$A$5:$A$150,"&lt;"&amp;Predictions!A827), "")</f>
        <v/>
      </c>
      <c r="F827" t="str">
        <f t="shared" si="141"/>
        <v/>
      </c>
      <c r="G827" t="str">
        <f>IFERROR(AVERAGEIFS(XPoint!$H$5:$H$100,XPoint!$A$5:$A$100,"&gt;="&amp;Predictions!A826, XPoint!$A$5:$A$100,"&lt;"&amp;Predictions!A827), "")</f>
        <v/>
      </c>
      <c r="H827" t="str">
        <f t="shared" si="142"/>
        <v/>
      </c>
      <c r="J827" s="8">
        <f t="shared" si="137"/>
        <v>11.107744823714899</v>
      </c>
      <c r="K827" t="str">
        <f t="shared" si="138"/>
        <v/>
      </c>
      <c r="M827" s="8">
        <f t="shared" si="139"/>
        <v>10.705232443872525</v>
      </c>
    </row>
    <row r="828" spans="1:13">
      <c r="A828" s="1">
        <f t="shared" si="143"/>
        <v>53937</v>
      </c>
      <c r="B828">
        <f t="shared" si="144"/>
        <v>67.666666666667183</v>
      </c>
      <c r="C828" t="str">
        <f>IFERROR(AVERAGEIFS('Hard Drives'!$I$5:$I$500,'Hard Drives'!$A$5:$A$500,"&gt;="&amp;Predictions!A827,'Hard Drives'!$A$5:$A$500,"&lt;"&amp;Predictions!A828), "")</f>
        <v/>
      </c>
      <c r="D828" t="str">
        <f t="shared" si="140"/>
        <v/>
      </c>
      <c r="E828" t="str">
        <f>IFERROR(AVERAGEIFS(SSDs!$H$5:$H$150,SSDs!$A$5:$A$150,"&gt;="&amp;Predictions!A827, SSDs!$A$5:$A$150,"&lt;"&amp;Predictions!A828), "")</f>
        <v/>
      </c>
      <c r="F828" t="str">
        <f t="shared" si="141"/>
        <v/>
      </c>
      <c r="G828" t="str">
        <f>IFERROR(AVERAGEIFS(XPoint!$H$5:$H$100,XPoint!$A$5:$A$100,"&gt;="&amp;Predictions!A827, XPoint!$A$5:$A$100,"&lt;"&amp;Predictions!A828), "")</f>
        <v/>
      </c>
      <c r="H828" t="str">
        <f t="shared" si="142"/>
        <v/>
      </c>
      <c r="J828" s="8">
        <f t="shared" si="137"/>
        <v>11.107835424481685</v>
      </c>
      <c r="K828" t="str">
        <f t="shared" si="138"/>
        <v/>
      </c>
      <c r="M828" s="8">
        <f t="shared" si="139"/>
        <v>10.705519341870886</v>
      </c>
    </row>
    <row r="829" spans="1:13">
      <c r="A829" s="1">
        <f t="shared" si="143"/>
        <v>53967.4375</v>
      </c>
      <c r="B829">
        <f t="shared" si="144"/>
        <v>67.750000000000512</v>
      </c>
      <c r="C829" t="str">
        <f>IFERROR(AVERAGEIFS('Hard Drives'!$I$5:$I$500,'Hard Drives'!$A$5:$A$500,"&gt;="&amp;Predictions!A828,'Hard Drives'!$A$5:$A$500,"&lt;"&amp;Predictions!A829), "")</f>
        <v/>
      </c>
      <c r="D829" t="str">
        <f t="shared" si="140"/>
        <v/>
      </c>
      <c r="E829" t="str">
        <f>IFERROR(AVERAGEIFS(SSDs!$H$5:$H$150,SSDs!$A$5:$A$150,"&gt;="&amp;Predictions!A828, SSDs!$A$5:$A$150,"&lt;"&amp;Predictions!A829), "")</f>
        <v/>
      </c>
      <c r="F829" t="str">
        <f t="shared" si="141"/>
        <v/>
      </c>
      <c r="G829" t="str">
        <f>IFERROR(AVERAGEIFS(XPoint!$H$5:$H$100,XPoint!$A$5:$A$100,"&gt;="&amp;Predictions!A828, XPoint!$A$5:$A$100,"&lt;"&amp;Predictions!A829), "")</f>
        <v/>
      </c>
      <c r="H829" t="str">
        <f t="shared" si="142"/>
        <v/>
      </c>
      <c r="J829" s="8">
        <f t="shared" si="137"/>
        <v>11.107925011204379</v>
      </c>
      <c r="K829" t="str">
        <f t="shared" si="138"/>
        <v/>
      </c>
      <c r="M829" s="8">
        <f t="shared" si="139"/>
        <v>10.705803333597686</v>
      </c>
    </row>
    <row r="830" spans="1:13">
      <c r="A830" s="1">
        <f t="shared" si="143"/>
        <v>53997.875</v>
      </c>
      <c r="B830">
        <f t="shared" si="144"/>
        <v>67.83333333333384</v>
      </c>
      <c r="C830" t="str">
        <f>IFERROR(AVERAGEIFS('Hard Drives'!$I$5:$I$500,'Hard Drives'!$A$5:$A$500,"&gt;="&amp;Predictions!A829,'Hard Drives'!$A$5:$A$500,"&lt;"&amp;Predictions!A830), "")</f>
        <v/>
      </c>
      <c r="D830" t="str">
        <f t="shared" si="140"/>
        <v/>
      </c>
      <c r="E830" t="str">
        <f>IFERROR(AVERAGEIFS(SSDs!$H$5:$H$150,SSDs!$A$5:$A$150,"&gt;="&amp;Predictions!A829, SSDs!$A$5:$A$150,"&lt;"&amp;Predictions!A830), "")</f>
        <v/>
      </c>
      <c r="F830" t="str">
        <f t="shared" si="141"/>
        <v/>
      </c>
      <c r="G830" t="str">
        <f>IFERROR(AVERAGEIFS(XPoint!$H$5:$H$100,XPoint!$A$5:$A$100,"&gt;="&amp;Predictions!A829, XPoint!$A$5:$A$100,"&lt;"&amp;Predictions!A830), "")</f>
        <v/>
      </c>
      <c r="H830" t="str">
        <f t="shared" si="142"/>
        <v/>
      </c>
      <c r="J830" s="8">
        <f t="shared" si="137"/>
        <v>11.108013595217338</v>
      </c>
      <c r="K830" t="str">
        <f t="shared" si="138"/>
        <v/>
      </c>
      <c r="M830" s="8">
        <f t="shared" si="139"/>
        <v>10.706084448345472</v>
      </c>
    </row>
    <row r="831" spans="1:13">
      <c r="A831" s="1">
        <f t="shared" si="143"/>
        <v>54028.3125</v>
      </c>
      <c r="B831">
        <f t="shared" si="144"/>
        <v>67.916666666667169</v>
      </c>
      <c r="C831" t="str">
        <f>IFERROR(AVERAGEIFS('Hard Drives'!$I$5:$I$500,'Hard Drives'!$A$5:$A$500,"&gt;="&amp;Predictions!A830,'Hard Drives'!$A$5:$A$500,"&lt;"&amp;Predictions!A831), "")</f>
        <v/>
      </c>
      <c r="D831" t="str">
        <f t="shared" si="140"/>
        <v/>
      </c>
      <c r="E831" t="str">
        <f>IFERROR(AVERAGEIFS(SSDs!$H$5:$H$150,SSDs!$A$5:$A$150,"&gt;="&amp;Predictions!A830, SSDs!$A$5:$A$150,"&lt;"&amp;Predictions!A831), "")</f>
        <v/>
      </c>
      <c r="F831" t="str">
        <f t="shared" si="141"/>
        <v/>
      </c>
      <c r="G831" t="str">
        <f>IFERROR(AVERAGEIFS(XPoint!$H$5:$H$100,XPoint!$A$5:$A$100,"&gt;="&amp;Predictions!A830, XPoint!$A$5:$A$100,"&lt;"&amp;Predictions!A831), "")</f>
        <v/>
      </c>
      <c r="H831" t="str">
        <f t="shared" si="142"/>
        <v/>
      </c>
      <c r="J831" s="8">
        <f t="shared" si="137"/>
        <v>11.108101187728565</v>
      </c>
      <c r="K831" t="str">
        <f t="shared" si="138"/>
        <v/>
      </c>
      <c r="M831" s="8">
        <f t="shared" si="139"/>
        <v>10.706362715114533</v>
      </c>
    </row>
    <row r="832" spans="1:13">
      <c r="A832" s="1">
        <f t="shared" si="143"/>
        <v>54058.75</v>
      </c>
      <c r="B832">
        <f t="shared" si="144"/>
        <v>68.000000000000497</v>
      </c>
      <c r="C832" t="str">
        <f>IFERROR(AVERAGEIFS('Hard Drives'!$I$5:$I$500,'Hard Drives'!$A$5:$A$500,"&gt;="&amp;Predictions!A831,'Hard Drives'!$A$5:$A$500,"&lt;"&amp;Predictions!A832), "")</f>
        <v/>
      </c>
      <c r="D832" t="str">
        <f t="shared" si="140"/>
        <v/>
      </c>
      <c r="E832" t="str">
        <f>IFERROR(AVERAGEIFS(SSDs!$H$5:$H$150,SSDs!$A$5:$A$150,"&gt;="&amp;Predictions!A831, SSDs!$A$5:$A$150,"&lt;"&amp;Predictions!A832), "")</f>
        <v/>
      </c>
      <c r="F832" t="str">
        <f t="shared" si="141"/>
        <v/>
      </c>
      <c r="G832" t="str">
        <f>IFERROR(AVERAGEIFS(XPoint!$H$5:$H$100,XPoint!$A$5:$A$100,"&gt;="&amp;Predictions!A831, XPoint!$A$5:$A$100,"&lt;"&amp;Predictions!A832), "")</f>
        <v/>
      </c>
      <c r="H832" t="str">
        <f t="shared" si="142"/>
        <v/>
      </c>
      <c r="J832" s="8">
        <f t="shared" si="137"/>
        <v>11.108187799821131</v>
      </c>
      <c r="K832" t="str">
        <f t="shared" si="138"/>
        <v/>
      </c>
      <c r="M832" s="8">
        <f t="shared" si="139"/>
        <v>10.706638162615782</v>
      </c>
    </row>
    <row r="833" spans="1:13">
      <c r="A833" s="1">
        <f t="shared" si="143"/>
        <v>54089.1875</v>
      </c>
      <c r="B833">
        <f t="shared" si="144"/>
        <v>68.083333333333826</v>
      </c>
      <c r="C833" t="str">
        <f>IFERROR(AVERAGEIFS('Hard Drives'!$I$5:$I$500,'Hard Drives'!$A$5:$A$500,"&gt;="&amp;Predictions!A832,'Hard Drives'!$A$5:$A$500,"&lt;"&amp;Predictions!A833), "")</f>
        <v/>
      </c>
      <c r="D833" t="str">
        <f t="shared" si="140"/>
        <v/>
      </c>
      <c r="E833" t="str">
        <f>IFERROR(AVERAGEIFS(SSDs!$H$5:$H$150,SSDs!$A$5:$A$150,"&gt;="&amp;Predictions!A832, SSDs!$A$5:$A$150,"&lt;"&amp;Predictions!A833), "")</f>
        <v/>
      </c>
      <c r="F833" t="str">
        <f t="shared" si="141"/>
        <v/>
      </c>
      <c r="G833" t="str">
        <f>IFERROR(AVERAGEIFS(XPoint!$H$5:$H$100,XPoint!$A$5:$A$100,"&gt;="&amp;Predictions!A832, XPoint!$A$5:$A$100,"&lt;"&amp;Predictions!A833), "")</f>
        <v/>
      </c>
      <c r="H833" t="str">
        <f t="shared" si="142"/>
        <v/>
      </c>
      <c r="J833" s="8">
        <f t="shared" si="137"/>
        <v>11.108273442454536</v>
      </c>
      <c r="K833" t="str">
        <f t="shared" si="138"/>
        <v/>
      </c>
      <c r="M833" s="8">
        <f t="shared" si="139"/>
        <v>10.706910819273553</v>
      </c>
    </row>
    <row r="834" spans="1:13">
      <c r="A834" s="1">
        <f t="shared" si="143"/>
        <v>54119.625</v>
      </c>
      <c r="B834">
        <f t="shared" si="144"/>
        <v>68.166666666667155</v>
      </c>
      <c r="C834" t="str">
        <f>IFERROR(AVERAGEIFS('Hard Drives'!$I$5:$I$500,'Hard Drives'!$A$5:$A$500,"&gt;="&amp;Predictions!A833,'Hard Drives'!$A$5:$A$500,"&lt;"&amp;Predictions!A834), "")</f>
        <v/>
      </c>
      <c r="D834" t="str">
        <f t="shared" si="140"/>
        <v/>
      </c>
      <c r="E834" t="str">
        <f>IFERROR(AVERAGEIFS(SSDs!$H$5:$H$150,SSDs!$A$5:$A$150,"&gt;="&amp;Predictions!A833, SSDs!$A$5:$A$150,"&lt;"&amp;Predictions!A834), "")</f>
        <v/>
      </c>
      <c r="F834" t="str">
        <f t="shared" si="141"/>
        <v/>
      </c>
      <c r="G834" t="str">
        <f>IFERROR(AVERAGEIFS(XPoint!$H$5:$H$100,XPoint!$A$5:$A$100,"&gt;="&amp;Predictions!A833, XPoint!$A$5:$A$100,"&lt;"&amp;Predictions!A834), "")</f>
        <v/>
      </c>
      <c r="H834" t="str">
        <f t="shared" si="142"/>
        <v/>
      </c>
      <c r="J834" s="8">
        <f t="shared" si="137"/>
        <v>11.10835812646609</v>
      </c>
      <c r="K834" t="str">
        <f t="shared" si="138"/>
        <v/>
      </c>
      <c r="M834" s="8">
        <f t="shared" si="139"/>
        <v>10.707180713228407</v>
      </c>
    </row>
    <row r="835" spans="1:13">
      <c r="A835" s="1">
        <f t="shared" si="143"/>
        <v>54150.0625</v>
      </c>
      <c r="B835">
        <f t="shared" si="144"/>
        <v>68.250000000000483</v>
      </c>
      <c r="C835" t="str">
        <f>IFERROR(AVERAGEIFS('Hard Drives'!$I$5:$I$500,'Hard Drives'!$A$5:$A$500,"&gt;="&amp;Predictions!A834,'Hard Drives'!$A$5:$A$500,"&lt;"&amp;Predictions!A835), "")</f>
        <v/>
      </c>
      <c r="D835" t="str">
        <f t="shared" si="140"/>
        <v/>
      </c>
      <c r="E835" t="str">
        <f>IFERROR(AVERAGEIFS(SSDs!$H$5:$H$150,SSDs!$A$5:$A$150,"&gt;="&amp;Predictions!A834, SSDs!$A$5:$A$150,"&lt;"&amp;Predictions!A835), "")</f>
        <v/>
      </c>
      <c r="F835" t="str">
        <f t="shared" si="141"/>
        <v/>
      </c>
      <c r="G835" t="str">
        <f>IFERROR(AVERAGEIFS(XPoint!$H$5:$H$100,XPoint!$A$5:$A$100,"&gt;="&amp;Predictions!A834, XPoint!$A$5:$A$100,"&lt;"&amp;Predictions!A835), "")</f>
        <v/>
      </c>
      <c r="H835" t="str">
        <f t="shared" si="142"/>
        <v/>
      </c>
      <c r="J835" s="8">
        <f t="shared" si="137"/>
        <v>11.108441862572271</v>
      </c>
      <c r="K835" t="str">
        <f t="shared" si="138"/>
        <v/>
      </c>
      <c r="M835" s="8">
        <f t="shared" si="139"/>
        <v>10.707447872339944</v>
      </c>
    </row>
    <row r="836" spans="1:13">
      <c r="A836" s="1">
        <f t="shared" si="143"/>
        <v>54180.5</v>
      </c>
      <c r="B836">
        <f t="shared" si="144"/>
        <v>68.333333333333812</v>
      </c>
      <c r="C836" t="str">
        <f>IFERROR(AVERAGEIFS('Hard Drives'!$I$5:$I$500,'Hard Drives'!$A$5:$A$500,"&gt;="&amp;Predictions!A835,'Hard Drives'!$A$5:$A$500,"&lt;"&amp;Predictions!A836), "")</f>
        <v/>
      </c>
      <c r="D836" t="str">
        <f t="shared" si="140"/>
        <v/>
      </c>
      <c r="E836" t="str">
        <f>IFERROR(AVERAGEIFS(SSDs!$H$5:$H$150,SSDs!$A$5:$A$150,"&gt;="&amp;Predictions!A835, SSDs!$A$5:$A$150,"&lt;"&amp;Predictions!A836), "")</f>
        <v/>
      </c>
      <c r="F836" t="str">
        <f t="shared" si="141"/>
        <v/>
      </c>
      <c r="G836" t="str">
        <f>IFERROR(AVERAGEIFS(XPoint!$H$5:$H$100,XPoint!$A$5:$A$100,"&gt;="&amp;Predictions!A835, XPoint!$A$5:$A$100,"&lt;"&amp;Predictions!A836), "")</f>
        <v/>
      </c>
      <c r="H836" t="str">
        <f t="shared" si="142"/>
        <v/>
      </c>
      <c r="J836" s="8">
        <f t="shared" si="137"/>
        <v>11.108524661370049</v>
      </c>
      <c r="K836" t="str">
        <f t="shared" si="138"/>
        <v/>
      </c>
      <c r="M836" s="8">
        <f t="shared" si="139"/>
        <v>10.707712324189494</v>
      </c>
    </row>
    <row r="837" spans="1:13">
      <c r="A837" s="1">
        <f t="shared" si="143"/>
        <v>54210.9375</v>
      </c>
      <c r="B837">
        <f t="shared" si="144"/>
        <v>68.41666666666714</v>
      </c>
      <c r="C837" t="str">
        <f>IFERROR(AVERAGEIFS('Hard Drives'!$I$5:$I$500,'Hard Drives'!$A$5:$A$500,"&gt;="&amp;Predictions!A836,'Hard Drives'!$A$5:$A$500,"&lt;"&amp;Predictions!A837), "")</f>
        <v/>
      </c>
      <c r="D837" t="str">
        <f t="shared" si="140"/>
        <v/>
      </c>
      <c r="E837" t="str">
        <f>IFERROR(AVERAGEIFS(SSDs!$H$5:$H$150,SSDs!$A$5:$A$150,"&gt;="&amp;Predictions!A836, SSDs!$A$5:$A$150,"&lt;"&amp;Predictions!A837), "")</f>
        <v/>
      </c>
      <c r="F837" t="str">
        <f t="shared" si="141"/>
        <v/>
      </c>
      <c r="G837" t="str">
        <f>IFERROR(AVERAGEIFS(XPoint!$H$5:$H$100,XPoint!$A$5:$A$100,"&gt;="&amp;Predictions!A836, XPoint!$A$5:$A$100,"&lt;"&amp;Predictions!A837), "")</f>
        <v/>
      </c>
      <c r="H837" t="str">
        <f t="shared" si="142"/>
        <v/>
      </c>
      <c r="J837" s="8">
        <f t="shared" si="137"/>
        <v>11.108606533338238</v>
      </c>
      <c r="K837" t="str">
        <f t="shared" si="138"/>
        <v/>
      </c>
      <c r="M837" s="8">
        <f t="shared" si="139"/>
        <v>10.707974096082889</v>
      </c>
    </row>
    <row r="838" spans="1:13">
      <c r="A838" s="1">
        <f t="shared" si="143"/>
        <v>54241.375</v>
      </c>
      <c r="B838">
        <f t="shared" si="144"/>
        <v>68.500000000000469</v>
      </c>
      <c r="C838" t="str">
        <f>IFERROR(AVERAGEIFS('Hard Drives'!$I$5:$I$500,'Hard Drives'!$A$5:$A$500,"&gt;="&amp;Predictions!A837,'Hard Drives'!$A$5:$A$500,"&lt;"&amp;Predictions!A838), "")</f>
        <v/>
      </c>
      <c r="D838" t="str">
        <f t="shared" si="140"/>
        <v/>
      </c>
      <c r="E838" t="str">
        <f>IFERROR(AVERAGEIFS(SSDs!$H$5:$H$150,SSDs!$A$5:$A$150,"&gt;="&amp;Predictions!A837, SSDs!$A$5:$A$150,"&lt;"&amp;Predictions!A838), "")</f>
        <v/>
      </c>
      <c r="F838" t="str">
        <f t="shared" si="141"/>
        <v/>
      </c>
      <c r="G838" t="str">
        <f>IFERROR(AVERAGEIFS(XPoint!$H$5:$H$100,XPoint!$A$5:$A$100,"&gt;="&amp;Predictions!A837, XPoint!$A$5:$A$100,"&lt;"&amp;Predictions!A838), "")</f>
        <v/>
      </c>
      <c r="H838" t="str">
        <f t="shared" si="142"/>
        <v/>
      </c>
      <c r="J838" s="8">
        <f t="shared" si="137"/>
        <v>11.108687488838788</v>
      </c>
      <c r="K838" t="str">
        <f t="shared" si="138"/>
        <v/>
      </c>
      <c r="M838" s="8">
        <f t="shared" si="139"/>
        <v>10.708233215053149</v>
      </c>
    </row>
    <row r="839" spans="1:13">
      <c r="A839" s="1">
        <f t="shared" si="143"/>
        <v>54271.8125</v>
      </c>
      <c r="B839">
        <f t="shared" si="144"/>
        <v>68.583333333333798</v>
      </c>
      <c r="C839" t="str">
        <f>IFERROR(AVERAGEIFS('Hard Drives'!$I$5:$I$500,'Hard Drives'!$A$5:$A$500,"&gt;="&amp;Predictions!A838,'Hard Drives'!$A$5:$A$500,"&lt;"&amp;Predictions!A839), "")</f>
        <v/>
      </c>
      <c r="D839" t="str">
        <f t="shared" si="140"/>
        <v/>
      </c>
      <c r="E839" t="str">
        <f>IFERROR(AVERAGEIFS(SSDs!$H$5:$H$150,SSDs!$A$5:$A$150,"&gt;="&amp;Predictions!A838, SSDs!$A$5:$A$150,"&lt;"&amp;Predictions!A839), "")</f>
        <v/>
      </c>
      <c r="F839" t="str">
        <f t="shared" si="141"/>
        <v/>
      </c>
      <c r="G839" t="str">
        <f>IFERROR(AVERAGEIFS(XPoint!$H$5:$H$100,XPoint!$A$5:$A$100,"&gt;="&amp;Predictions!A838, XPoint!$A$5:$A$100,"&lt;"&amp;Predictions!A839), "")</f>
        <v/>
      </c>
      <c r="H839" t="str">
        <f t="shared" si="142"/>
        <v/>
      </c>
      <c r="J839" s="8">
        <f t="shared" si="137"/>
        <v>11.108767538118078</v>
      </c>
      <c r="K839" t="str">
        <f t="shared" si="138"/>
        <v/>
      </c>
      <c r="M839" s="8">
        <f t="shared" si="139"/>
        <v>10.708489707863134</v>
      </c>
    </row>
    <row r="840" spans="1:13">
      <c r="A840" s="1">
        <f t="shared" si="143"/>
        <v>54302.25</v>
      </c>
      <c r="B840">
        <f t="shared" si="144"/>
        <v>68.666666666667126</v>
      </c>
      <c r="C840" t="str">
        <f>IFERROR(AVERAGEIFS('Hard Drives'!$I$5:$I$500,'Hard Drives'!$A$5:$A$500,"&gt;="&amp;Predictions!A839,'Hard Drives'!$A$5:$A$500,"&lt;"&amp;Predictions!A840), "")</f>
        <v/>
      </c>
      <c r="D840" t="str">
        <f t="shared" si="140"/>
        <v/>
      </c>
      <c r="E840" t="str">
        <f>IFERROR(AVERAGEIFS(SSDs!$H$5:$H$150,SSDs!$A$5:$A$150,"&gt;="&amp;Predictions!A839, SSDs!$A$5:$A$150,"&lt;"&amp;Predictions!A840), "")</f>
        <v/>
      </c>
      <c r="F840" t="str">
        <f t="shared" si="141"/>
        <v/>
      </c>
      <c r="G840" t="str">
        <f>IFERROR(AVERAGEIFS(XPoint!$H$5:$H$100,XPoint!$A$5:$A$100,"&gt;="&amp;Predictions!A839, XPoint!$A$5:$A$100,"&lt;"&amp;Predictions!A840), "")</f>
        <v/>
      </c>
      <c r="H840" t="str">
        <f t="shared" si="142"/>
        <v/>
      </c>
      <c r="J840" s="8">
        <f t="shared" si="137"/>
        <v>11.10884669130823</v>
      </c>
      <c r="K840" t="str">
        <f t="shared" si="138"/>
        <v/>
      </c>
      <c r="M840" s="8">
        <f t="shared" si="139"/>
        <v>10.70874360100823</v>
      </c>
    </row>
    <row r="841" spans="1:13">
      <c r="A841" s="1">
        <f t="shared" si="143"/>
        <v>54332.6875</v>
      </c>
      <c r="B841">
        <f t="shared" si="144"/>
        <v>68.750000000000455</v>
      </c>
      <c r="C841" t="str">
        <f>IFERROR(AVERAGEIFS('Hard Drives'!$I$5:$I$500,'Hard Drives'!$A$5:$A$500,"&gt;="&amp;Predictions!A840,'Hard Drives'!$A$5:$A$500,"&lt;"&amp;Predictions!A841), "")</f>
        <v/>
      </c>
      <c r="D841" t="str">
        <f t="shared" si="140"/>
        <v/>
      </c>
      <c r="E841" t="str">
        <f>IFERROR(AVERAGEIFS(SSDs!$H$5:$H$150,SSDs!$A$5:$A$150,"&gt;="&amp;Predictions!A840, SSDs!$A$5:$A$150,"&lt;"&amp;Predictions!A841), "")</f>
        <v/>
      </c>
      <c r="F841" t="str">
        <f t="shared" si="141"/>
        <v/>
      </c>
      <c r="G841" t="str">
        <f>IFERROR(AVERAGEIFS(XPoint!$H$5:$H$100,XPoint!$A$5:$A$100,"&gt;="&amp;Predictions!A840, XPoint!$A$5:$A$100,"&lt;"&amp;Predictions!A841), "")</f>
        <v/>
      </c>
      <c r="H841" t="str">
        <f t="shared" si="142"/>
        <v/>
      </c>
      <c r="J841" s="8">
        <f t="shared" si="137"/>
        <v>11.108924958428323</v>
      </c>
      <c r="K841" t="str">
        <f t="shared" si="138"/>
        <v/>
      </c>
      <c r="M841" s="8">
        <f t="shared" si="139"/>
        <v>10.708994920718936</v>
      </c>
    </row>
    <row r="842" spans="1:13">
      <c r="A842" s="1">
        <f t="shared" si="143"/>
        <v>54363.125</v>
      </c>
      <c r="B842">
        <f t="shared" si="144"/>
        <v>68.833333333333783</v>
      </c>
      <c r="C842" t="str">
        <f>IFERROR(AVERAGEIFS('Hard Drives'!$I$5:$I$500,'Hard Drives'!$A$5:$A$500,"&gt;="&amp;Predictions!A841,'Hard Drives'!$A$5:$A$500,"&lt;"&amp;Predictions!A842), "")</f>
        <v/>
      </c>
      <c r="D842" t="str">
        <f t="shared" si="140"/>
        <v/>
      </c>
      <c r="E842" t="str">
        <f>IFERROR(AVERAGEIFS(SSDs!$H$5:$H$150,SSDs!$A$5:$A$150,"&gt;="&amp;Predictions!A841, SSDs!$A$5:$A$150,"&lt;"&amp;Predictions!A842), "")</f>
        <v/>
      </c>
      <c r="F842" t="str">
        <f t="shared" si="141"/>
        <v/>
      </c>
      <c r="G842" t="str">
        <f>IFERROR(AVERAGEIFS(XPoint!$H$5:$H$100,XPoint!$A$5:$A$100,"&gt;="&amp;Predictions!A841, XPoint!$A$5:$A$100,"&lt;"&amp;Predictions!A842), "")</f>
        <v/>
      </c>
      <c r="H842" t="str">
        <f t="shared" si="142"/>
        <v/>
      </c>
      <c r="J842" s="8">
        <f t="shared" si="137"/>
        <v>11.109002349385703</v>
      </c>
      <c r="K842" t="str">
        <f t="shared" si="138"/>
        <v/>
      </c>
      <c r="M842" s="8">
        <f t="shared" si="139"/>
        <v>10.709243692963483</v>
      </c>
    </row>
    <row r="843" spans="1:13">
      <c r="A843" s="1">
        <f t="shared" si="143"/>
        <v>54393.5625</v>
      </c>
      <c r="B843">
        <f t="shared" si="144"/>
        <v>68.916666666667112</v>
      </c>
      <c r="C843" t="str">
        <f>IFERROR(AVERAGEIFS('Hard Drives'!$I$5:$I$500,'Hard Drives'!$A$5:$A$500,"&gt;="&amp;Predictions!A842,'Hard Drives'!$A$5:$A$500,"&lt;"&amp;Predictions!A843), "")</f>
        <v/>
      </c>
      <c r="D843" t="str">
        <f t="shared" si="140"/>
        <v/>
      </c>
      <c r="E843" t="str">
        <f>IFERROR(AVERAGEIFS(SSDs!$H$5:$H$150,SSDs!$A$5:$A$150,"&gt;="&amp;Predictions!A842, SSDs!$A$5:$A$150,"&lt;"&amp;Predictions!A843), "")</f>
        <v/>
      </c>
      <c r="F843" t="str">
        <f t="shared" si="141"/>
        <v/>
      </c>
      <c r="G843" t="str">
        <f>IFERROR(AVERAGEIFS(XPoint!$H$5:$H$100,XPoint!$A$5:$A$100,"&gt;="&amp;Predictions!A842, XPoint!$A$5:$A$100,"&lt;"&amp;Predictions!A843), "")</f>
        <v/>
      </c>
      <c r="H843" t="str">
        <f t="shared" si="142"/>
        <v/>
      </c>
      <c r="J843" s="8">
        <f t="shared" ref="J843:J906" si="145">$J$6+(($J$7-$J$6)/POWER(1+$J$8*EXP(-$J$9*(B843-$J$10)), 1/$J$11))</f>
        <v>11.109078873977197</v>
      </c>
      <c r="K843" t="str">
        <f t="shared" ref="K843:K906" si="146">IF(C843&lt;&gt;"", (C843-J843)^2, "")</f>
        <v/>
      </c>
      <c r="M843" s="8">
        <f t="shared" ref="M843:M906" si="147">$M$6+(($M$7-$M$6)/POWER(1+$M$8*EXP(-$M$9*(B843-$M$10)), 1/$M$11))</f>
        <v>10.709489943450404</v>
      </c>
    </row>
    <row r="844" spans="1:13">
      <c r="A844" s="1">
        <f t="shared" si="143"/>
        <v>54424</v>
      </c>
      <c r="B844">
        <f t="shared" si="144"/>
        <v>69.000000000000441</v>
      </c>
      <c r="C844" t="str">
        <f>IFERROR(AVERAGEIFS('Hard Drives'!$I$5:$I$500,'Hard Drives'!$A$5:$A$500,"&gt;="&amp;Predictions!A843,'Hard Drives'!$A$5:$A$500,"&lt;"&amp;Predictions!A844), "")</f>
        <v/>
      </c>
      <c r="D844" t="str">
        <f t="shared" si="140"/>
        <v/>
      </c>
      <c r="E844" t="str">
        <f>IFERROR(AVERAGEIFS(SSDs!$H$5:$H$150,SSDs!$A$5:$A$150,"&gt;="&amp;Predictions!A843, SSDs!$A$5:$A$150,"&lt;"&amp;Predictions!A844), "")</f>
        <v/>
      </c>
      <c r="F844" t="str">
        <f t="shared" si="141"/>
        <v/>
      </c>
      <c r="G844" t="str">
        <f>IFERROR(AVERAGEIFS(XPoint!$H$5:$H$100,XPoint!$A$5:$A$100,"&gt;="&amp;Predictions!A843, XPoint!$A$5:$A$100,"&lt;"&amp;Predictions!A844), "")</f>
        <v/>
      </c>
      <c r="H844" t="str">
        <f t="shared" si="142"/>
        <v/>
      </c>
      <c r="J844" s="8">
        <f t="shared" si="145"/>
        <v>11.10915454189033</v>
      </c>
      <c r="K844" t="str">
        <f t="shared" si="146"/>
        <v/>
      </c>
      <c r="M844" s="8">
        <f t="shared" si="147"/>
        <v>10.709733697631073</v>
      </c>
    </row>
    <row r="845" spans="1:13">
      <c r="A845" s="1">
        <f t="shared" si="143"/>
        <v>54454.4375</v>
      </c>
      <c r="B845">
        <f t="shared" si="144"/>
        <v>69.083333333333769</v>
      </c>
      <c r="C845" t="str">
        <f>IFERROR(AVERAGEIFS('Hard Drives'!$I$5:$I$500,'Hard Drives'!$A$5:$A$500,"&gt;="&amp;Predictions!A844,'Hard Drives'!$A$5:$A$500,"&lt;"&amp;Predictions!A845), "")</f>
        <v/>
      </c>
      <c r="D845" t="str">
        <f t="shared" si="140"/>
        <v/>
      </c>
      <c r="E845" t="str">
        <f>IFERROR(AVERAGEIFS(SSDs!$H$5:$H$150,SSDs!$A$5:$A$150,"&gt;="&amp;Predictions!A844, SSDs!$A$5:$A$150,"&lt;"&amp;Predictions!A845), "")</f>
        <v/>
      </c>
      <c r="F845" t="str">
        <f t="shared" si="141"/>
        <v/>
      </c>
      <c r="G845" t="str">
        <f>IFERROR(AVERAGEIFS(XPoint!$H$5:$H$100,XPoint!$A$5:$A$100,"&gt;="&amp;Predictions!A844, XPoint!$A$5:$A$100,"&lt;"&amp;Predictions!A845), "")</f>
        <v/>
      </c>
      <c r="H845" t="str">
        <f t="shared" si="142"/>
        <v/>
      </c>
      <c r="J845" s="8">
        <f t="shared" si="145"/>
        <v>11.109229362704564</v>
      </c>
      <c r="K845" t="str">
        <f t="shared" si="146"/>
        <v/>
      </c>
      <c r="M845" s="8">
        <f t="shared" si="147"/>
        <v>10.70997498070226</v>
      </c>
    </row>
    <row r="846" spans="1:13">
      <c r="A846" s="1">
        <f t="shared" si="143"/>
        <v>54484.875</v>
      </c>
      <c r="B846">
        <f t="shared" si="144"/>
        <v>69.166666666667098</v>
      </c>
      <c r="C846" t="str">
        <f>IFERROR(AVERAGEIFS('Hard Drives'!$I$5:$I$500,'Hard Drives'!$A$5:$A$500,"&gt;="&amp;Predictions!A845,'Hard Drives'!$A$5:$A$500,"&lt;"&amp;Predictions!A846), "")</f>
        <v/>
      </c>
      <c r="D846" t="str">
        <f t="shared" ref="D846:D909" si="148">IF(C846&lt;&gt;"", (C846-$C$14)^2, "")</f>
        <v/>
      </c>
      <c r="E846" t="str">
        <f>IFERROR(AVERAGEIFS(SSDs!$H$5:$H$150,SSDs!$A$5:$A$150,"&gt;="&amp;Predictions!A845, SSDs!$A$5:$A$150,"&lt;"&amp;Predictions!A846), "")</f>
        <v/>
      </c>
      <c r="F846" t="str">
        <f t="shared" si="141"/>
        <v/>
      </c>
      <c r="G846" t="str">
        <f>IFERROR(AVERAGEIFS(XPoint!$H$5:$H$100,XPoint!$A$5:$A$100,"&gt;="&amp;Predictions!A845, XPoint!$A$5:$A$100,"&lt;"&amp;Predictions!A846), "")</f>
        <v/>
      </c>
      <c r="H846" t="str">
        <f t="shared" si="142"/>
        <v/>
      </c>
      <c r="J846" s="8">
        <f t="shared" si="145"/>
        <v>11.10930334589248</v>
      </c>
      <c r="K846" t="str">
        <f t="shared" si="146"/>
        <v/>
      </c>
      <c r="M846" s="8">
        <f t="shared" si="147"/>
        <v>10.71021381760859</v>
      </c>
    </row>
    <row r="847" spans="1:13">
      <c r="A847" s="1">
        <f t="shared" si="143"/>
        <v>54515.3125</v>
      </c>
      <c r="B847">
        <f t="shared" si="144"/>
        <v>69.250000000000426</v>
      </c>
      <c r="C847" t="str">
        <f>IFERROR(AVERAGEIFS('Hard Drives'!$I$5:$I$500,'Hard Drives'!$A$5:$A$500,"&gt;="&amp;Predictions!A846,'Hard Drives'!$A$5:$A$500,"&lt;"&amp;Predictions!A847), "")</f>
        <v/>
      </c>
      <c r="D847" t="str">
        <f t="shared" si="148"/>
        <v/>
      </c>
      <c r="E847" t="str">
        <f>IFERROR(AVERAGEIFS(SSDs!$H$5:$H$150,SSDs!$A$5:$A$150,"&gt;="&amp;Predictions!A846, SSDs!$A$5:$A$150,"&lt;"&amp;Predictions!A847), "")</f>
        <v/>
      </c>
      <c r="F847" t="str">
        <f t="shared" si="141"/>
        <v/>
      </c>
      <c r="G847" t="str">
        <f>IFERROR(AVERAGEIFS(XPoint!$H$5:$H$100,XPoint!$A$5:$A$100,"&gt;="&amp;Predictions!A846, XPoint!$A$5:$A$100,"&lt;"&amp;Predictions!A847), "")</f>
        <v/>
      </c>
      <c r="H847" t="str">
        <f t="shared" si="142"/>
        <v/>
      </c>
      <c r="J847" s="8">
        <f t="shared" si="145"/>
        <v>11.109376500820972</v>
      </c>
      <c r="K847" t="str">
        <f t="shared" si="146"/>
        <v/>
      </c>
      <c r="M847" s="8">
        <f t="shared" si="147"/>
        <v>10.710450233045059</v>
      </c>
    </row>
    <row r="848" spans="1:13">
      <c r="A848" s="1">
        <f t="shared" si="143"/>
        <v>54545.75</v>
      </c>
      <c r="B848">
        <f t="shared" si="144"/>
        <v>69.333333333333755</v>
      </c>
      <c r="C848" t="str">
        <f>IFERROR(AVERAGEIFS('Hard Drives'!$I$5:$I$500,'Hard Drives'!$A$5:$A$500,"&gt;="&amp;Predictions!A847,'Hard Drives'!$A$5:$A$500,"&lt;"&amp;Predictions!A848), "")</f>
        <v/>
      </c>
      <c r="D848" t="str">
        <f t="shared" si="148"/>
        <v/>
      </c>
      <c r="E848" t="str">
        <f>IFERROR(AVERAGEIFS(SSDs!$H$5:$H$150,SSDs!$A$5:$A$150,"&gt;="&amp;Predictions!A847, SSDs!$A$5:$A$150,"&lt;"&amp;Predictions!A848), "")</f>
        <v/>
      </c>
      <c r="F848" t="str">
        <f t="shared" si="141"/>
        <v/>
      </c>
      <c r="G848" t="str">
        <f>IFERROR(AVERAGEIFS(XPoint!$H$5:$H$100,XPoint!$A$5:$A$100,"&gt;="&amp;Predictions!A847, XPoint!$A$5:$A$100,"&lt;"&amp;Predictions!A848), "")</f>
        <v/>
      </c>
      <c r="H848" t="str">
        <f t="shared" si="142"/>
        <v/>
      </c>
      <c r="J848" s="8">
        <f t="shared" si="145"/>
        <v>11.109448836752414</v>
      </c>
      <c r="K848" t="str">
        <f t="shared" si="146"/>
        <v/>
      </c>
      <c r="M848" s="8">
        <f t="shared" si="147"/>
        <v>10.710684251459465</v>
      </c>
    </row>
    <row r="849" spans="1:13">
      <c r="A849" s="1">
        <f t="shared" si="143"/>
        <v>54576.1875</v>
      </c>
      <c r="B849">
        <f t="shared" si="144"/>
        <v>69.416666666667084</v>
      </c>
      <c r="C849" t="str">
        <f>IFERROR(AVERAGEIFS('Hard Drives'!$I$5:$I$500,'Hard Drives'!$A$5:$A$500,"&gt;="&amp;Predictions!A848,'Hard Drives'!$A$5:$A$500,"&lt;"&amp;Predictions!A849), "")</f>
        <v/>
      </c>
      <c r="D849" t="str">
        <f t="shared" si="148"/>
        <v/>
      </c>
      <c r="E849" t="str">
        <f>IFERROR(AVERAGEIFS(SSDs!$H$5:$H$150,SSDs!$A$5:$A$150,"&gt;="&amp;Predictions!A848, SSDs!$A$5:$A$150,"&lt;"&amp;Predictions!A849), "")</f>
        <v/>
      </c>
      <c r="F849" t="str">
        <f t="shared" si="141"/>
        <v/>
      </c>
      <c r="G849" t="str">
        <f>IFERROR(AVERAGEIFS(XPoint!$H$5:$H$100,XPoint!$A$5:$A$100,"&gt;="&amp;Predictions!A848, XPoint!$A$5:$A$100,"&lt;"&amp;Predictions!A849), "")</f>
        <v/>
      </c>
      <c r="H849" t="str">
        <f t="shared" si="142"/>
        <v/>
      </c>
      <c r="J849" s="8">
        <f t="shared" si="145"/>
        <v>11.109520362845837</v>
      </c>
      <c r="K849" t="str">
        <f t="shared" si="146"/>
        <v/>
      </c>
      <c r="M849" s="8">
        <f t="shared" si="147"/>
        <v>10.710915897054861</v>
      </c>
    </row>
    <row r="850" spans="1:13">
      <c r="A850" s="1">
        <f t="shared" si="143"/>
        <v>54606.625</v>
      </c>
      <c r="B850">
        <f t="shared" si="144"/>
        <v>69.500000000000412</v>
      </c>
      <c r="C850" t="str">
        <f>IFERROR(AVERAGEIFS('Hard Drives'!$I$5:$I$500,'Hard Drives'!$A$5:$A$500,"&gt;="&amp;Predictions!A849,'Hard Drives'!$A$5:$A$500,"&lt;"&amp;Predictions!A850), "")</f>
        <v/>
      </c>
      <c r="D850" t="str">
        <f t="shared" si="148"/>
        <v/>
      </c>
      <c r="E850" t="str">
        <f>IFERROR(AVERAGEIFS(SSDs!$H$5:$H$150,SSDs!$A$5:$A$150,"&gt;="&amp;Predictions!A849, SSDs!$A$5:$A$150,"&lt;"&amp;Predictions!A850), "")</f>
        <v/>
      </c>
      <c r="F850" t="str">
        <f t="shared" si="141"/>
        <v/>
      </c>
      <c r="G850" t="str">
        <f>IFERROR(AVERAGEIFS(XPoint!$H$5:$H$100,XPoint!$A$5:$A$100,"&gt;="&amp;Predictions!A849, XPoint!$A$5:$A$100,"&lt;"&amp;Predictions!A850), "")</f>
        <v/>
      </c>
      <c r="H850" t="str">
        <f t="shared" si="142"/>
        <v/>
      </c>
      <c r="J850" s="8">
        <f t="shared" si="145"/>
        <v>11.10959108815805</v>
      </c>
      <c r="K850" t="str">
        <f t="shared" si="146"/>
        <v/>
      </c>
      <c r="M850" s="8">
        <f t="shared" si="147"/>
        <v>10.711145193791928</v>
      </c>
    </row>
    <row r="851" spans="1:13">
      <c r="A851" s="1">
        <f t="shared" si="143"/>
        <v>54637.0625</v>
      </c>
      <c r="B851">
        <f t="shared" si="144"/>
        <v>69.583333333333741</v>
      </c>
      <c r="C851" t="str">
        <f>IFERROR(AVERAGEIFS('Hard Drives'!$I$5:$I$500,'Hard Drives'!$A$5:$A$500,"&gt;="&amp;Predictions!A850,'Hard Drives'!$A$5:$A$500,"&lt;"&amp;Predictions!A851), "")</f>
        <v/>
      </c>
      <c r="D851" t="str">
        <f t="shared" si="148"/>
        <v/>
      </c>
      <c r="E851" t="str">
        <f>IFERROR(AVERAGEIFS(SSDs!$H$5:$H$150,SSDs!$A$5:$A$150,"&gt;="&amp;Predictions!A850, SSDs!$A$5:$A$150,"&lt;"&amp;Predictions!A851), "")</f>
        <v/>
      </c>
      <c r="F851" t="str">
        <f t="shared" si="141"/>
        <v/>
      </c>
      <c r="G851" t="str">
        <f>IFERROR(AVERAGEIFS(XPoint!$H$5:$H$100,XPoint!$A$5:$A$100,"&gt;="&amp;Predictions!A850, XPoint!$A$5:$A$100,"&lt;"&amp;Predictions!A851), "")</f>
        <v/>
      </c>
      <c r="H851" t="str">
        <f t="shared" si="142"/>
        <v/>
      </c>
      <c r="J851" s="8">
        <f t="shared" si="145"/>
        <v>11.10966102164481</v>
      </c>
      <c r="K851" t="str">
        <f t="shared" si="146"/>
        <v/>
      </c>
      <c r="M851" s="8">
        <f t="shared" si="147"/>
        <v>10.711372165391406</v>
      </c>
    </row>
    <row r="852" spans="1:13">
      <c r="A852" s="1">
        <f t="shared" si="143"/>
        <v>54667.5</v>
      </c>
      <c r="B852">
        <f t="shared" si="144"/>
        <v>69.666666666667069</v>
      </c>
      <c r="C852" t="str">
        <f>IFERROR(AVERAGEIFS('Hard Drives'!$I$5:$I$500,'Hard Drives'!$A$5:$A$500,"&gt;="&amp;Predictions!A851,'Hard Drives'!$A$5:$A$500,"&lt;"&amp;Predictions!A852), "")</f>
        <v/>
      </c>
      <c r="D852" t="str">
        <f t="shared" si="148"/>
        <v/>
      </c>
      <c r="E852" t="str">
        <f>IFERROR(AVERAGEIFS(SSDs!$H$5:$H$150,SSDs!$A$5:$A$150,"&gt;="&amp;Predictions!A851, SSDs!$A$5:$A$150,"&lt;"&amp;Predictions!A852), "")</f>
        <v/>
      </c>
      <c r="F852" t="str">
        <f t="shared" si="141"/>
        <v/>
      </c>
      <c r="G852" t="str">
        <f>IFERROR(AVERAGEIFS(XPoint!$H$5:$H$100,XPoint!$A$5:$A$100,"&gt;="&amp;Predictions!A851, XPoint!$A$5:$A$100,"&lt;"&amp;Predictions!A852), "")</f>
        <v/>
      </c>
      <c r="H852" t="str">
        <f t="shared" si="142"/>
        <v/>
      </c>
      <c r="J852" s="8">
        <f t="shared" si="145"/>
        <v>11.109730172161919</v>
      </c>
      <c r="K852" t="str">
        <f t="shared" si="146"/>
        <v/>
      </c>
      <c r="M852" s="8">
        <f t="shared" si="147"/>
        <v>10.711596835336419</v>
      </c>
    </row>
    <row r="853" spans="1:13">
      <c r="A853" s="1">
        <f t="shared" si="143"/>
        <v>54697.9375</v>
      </c>
      <c r="B853">
        <f t="shared" si="144"/>
        <v>69.750000000000398</v>
      </c>
      <c r="C853" t="str">
        <f>IFERROR(AVERAGEIFS('Hard Drives'!$I$5:$I$500,'Hard Drives'!$A$5:$A$500,"&gt;="&amp;Predictions!A852,'Hard Drives'!$A$5:$A$500,"&lt;"&amp;Predictions!A853), "")</f>
        <v/>
      </c>
      <c r="D853" t="str">
        <f t="shared" si="148"/>
        <v/>
      </c>
      <c r="E853" t="str">
        <f>IFERROR(AVERAGEIFS(SSDs!$H$5:$H$150,SSDs!$A$5:$A$150,"&gt;="&amp;Predictions!A852, SSDs!$A$5:$A$150,"&lt;"&amp;Predictions!A853), "")</f>
        <v/>
      </c>
      <c r="F853" t="str">
        <f t="shared" si="141"/>
        <v/>
      </c>
      <c r="G853" t="str">
        <f>IFERROR(AVERAGEIFS(XPoint!$H$5:$H$100,XPoint!$A$5:$A$100,"&gt;="&amp;Predictions!A852, XPoint!$A$5:$A$100,"&lt;"&amp;Predictions!A853), "")</f>
        <v/>
      </c>
      <c r="H853" t="str">
        <f t="shared" si="142"/>
        <v/>
      </c>
      <c r="J853" s="8">
        <f t="shared" si="145"/>
        <v>11.109798548466339</v>
      </c>
      <c r="K853" t="str">
        <f t="shared" si="146"/>
        <v/>
      </c>
      <c r="M853" s="8">
        <f t="shared" si="147"/>
        <v>10.711819226874837</v>
      </c>
    </row>
    <row r="854" spans="1:13">
      <c r="A854" s="1">
        <f t="shared" si="143"/>
        <v>54728.375</v>
      </c>
      <c r="B854">
        <f t="shared" si="144"/>
        <v>69.833333333333727</v>
      </c>
      <c r="C854" t="str">
        <f>IFERROR(AVERAGEIFS('Hard Drives'!$I$5:$I$500,'Hard Drives'!$A$5:$A$500,"&gt;="&amp;Predictions!A853,'Hard Drives'!$A$5:$A$500,"&lt;"&amp;Predictions!A854), "")</f>
        <v/>
      </c>
      <c r="D854" t="str">
        <f t="shared" si="148"/>
        <v/>
      </c>
      <c r="E854" t="str">
        <f>IFERROR(AVERAGEIFS(SSDs!$H$5:$H$150,SSDs!$A$5:$A$150,"&gt;="&amp;Predictions!A853, SSDs!$A$5:$A$150,"&lt;"&amp;Predictions!A854), "")</f>
        <v/>
      </c>
      <c r="F854" t="str">
        <f t="shared" si="141"/>
        <v/>
      </c>
      <c r="G854" t="str">
        <f>IFERROR(AVERAGEIFS(XPoint!$H$5:$H$100,XPoint!$A$5:$A$100,"&gt;="&amp;Predictions!A853, XPoint!$A$5:$A$100,"&lt;"&amp;Predictions!A854), "")</f>
        <v/>
      </c>
      <c r="H854" t="str">
        <f t="shared" si="142"/>
        <v/>
      </c>
      <c r="J854" s="8">
        <f t="shared" si="145"/>
        <v>11.109866159217303</v>
      </c>
      <c r="K854" t="str">
        <f t="shared" si="146"/>
        <v/>
      </c>
      <c r="M854" s="8">
        <f t="shared" si="147"/>
        <v>10.712039363021585</v>
      </c>
    </row>
    <row r="855" spans="1:13">
      <c r="A855" s="1">
        <f t="shared" si="143"/>
        <v>54758.8125</v>
      </c>
      <c r="B855">
        <f t="shared" si="144"/>
        <v>69.916666666667055</v>
      </c>
      <c r="C855" t="str">
        <f>IFERROR(AVERAGEIFS('Hard Drives'!$I$5:$I$500,'Hard Drives'!$A$5:$A$500,"&gt;="&amp;Predictions!A854,'Hard Drives'!$A$5:$A$500,"&lt;"&amp;Predictions!A855), "")</f>
        <v/>
      </c>
      <c r="D855" t="str">
        <f t="shared" si="148"/>
        <v/>
      </c>
      <c r="E855" t="str">
        <f>IFERROR(AVERAGEIFS(SSDs!$H$5:$H$150,SSDs!$A$5:$A$150,"&gt;="&amp;Predictions!A854, SSDs!$A$5:$A$150,"&lt;"&amp;Predictions!A855), "")</f>
        <v/>
      </c>
      <c r="F855" t="str">
        <f t="shared" si="141"/>
        <v/>
      </c>
      <c r="G855" t="str">
        <f>IFERROR(AVERAGEIFS(XPoint!$H$5:$H$100,XPoint!$A$5:$A$100,"&gt;="&amp;Predictions!A854, XPoint!$A$5:$A$100,"&lt;"&amp;Predictions!A855), "")</f>
        <v/>
      </c>
      <c r="H855" t="str">
        <f t="shared" si="142"/>
        <v/>
      </c>
      <c r="J855" s="8">
        <f t="shared" si="145"/>
        <v>11.109933012977383</v>
      </c>
      <c r="K855" t="str">
        <f t="shared" si="146"/>
        <v/>
      </c>
      <c r="M855" s="8">
        <f t="shared" si="147"/>
        <v>10.712257266560943</v>
      </c>
    </row>
    <row r="856" spans="1:13">
      <c r="A856" s="1">
        <f t="shared" si="143"/>
        <v>54789.25</v>
      </c>
      <c r="B856">
        <f t="shared" si="144"/>
        <v>70.000000000000384</v>
      </c>
      <c r="C856" t="str">
        <f>IFERROR(AVERAGEIFS('Hard Drives'!$I$5:$I$500,'Hard Drives'!$A$5:$A$500,"&gt;="&amp;Predictions!A855,'Hard Drives'!$A$5:$A$500,"&lt;"&amp;Predictions!A856), "")</f>
        <v/>
      </c>
      <c r="D856" t="str">
        <f t="shared" si="148"/>
        <v/>
      </c>
      <c r="E856" t="str">
        <f>IFERROR(AVERAGEIFS(SSDs!$H$5:$H$150,SSDs!$A$5:$A$150,"&gt;="&amp;Predictions!A855, SSDs!$A$5:$A$150,"&lt;"&amp;Predictions!A856), "")</f>
        <v/>
      </c>
      <c r="F856" t="str">
        <f t="shared" si="141"/>
        <v/>
      </c>
      <c r="G856" t="str">
        <f>IFERROR(AVERAGEIFS(XPoint!$H$5:$H$100,XPoint!$A$5:$A$100,"&gt;="&amp;Predictions!A855, XPoint!$A$5:$A$100,"&lt;"&amp;Predictions!A856), "")</f>
        <v/>
      </c>
      <c r="H856" t="str">
        <f t="shared" si="142"/>
        <v/>
      </c>
      <c r="J856" s="8">
        <f t="shared" si="145"/>
        <v>11.109999118213581</v>
      </c>
      <c r="K856" t="str">
        <f t="shared" si="146"/>
        <v/>
      </c>
      <c r="M856" s="8">
        <f t="shared" si="147"/>
        <v>10.712472960048817</v>
      </c>
    </row>
    <row r="857" spans="1:13">
      <c r="A857" s="1">
        <f t="shared" si="143"/>
        <v>54819.6875</v>
      </c>
      <c r="B857">
        <f t="shared" si="144"/>
        <v>70.083333333333712</v>
      </c>
      <c r="C857" t="str">
        <f>IFERROR(AVERAGEIFS('Hard Drives'!$I$5:$I$500,'Hard Drives'!$A$5:$A$500,"&gt;="&amp;Predictions!A856,'Hard Drives'!$A$5:$A$500,"&lt;"&amp;Predictions!A857), "")</f>
        <v/>
      </c>
      <c r="D857" t="str">
        <f t="shared" si="148"/>
        <v/>
      </c>
      <c r="E857" t="str">
        <f>IFERROR(AVERAGEIFS(SSDs!$H$5:$H$150,SSDs!$A$5:$A$150,"&gt;="&amp;Predictions!A856, SSDs!$A$5:$A$150,"&lt;"&amp;Predictions!A857), "")</f>
        <v/>
      </c>
      <c r="F857" t="str">
        <f t="shared" si="141"/>
        <v/>
      </c>
      <c r="G857" t="str">
        <f>IFERROR(AVERAGEIFS(XPoint!$H$5:$H$100,XPoint!$A$5:$A$100,"&gt;="&amp;Predictions!A856, XPoint!$A$5:$A$100,"&lt;"&amp;Predictions!A857), "")</f>
        <v/>
      </c>
      <c r="H857" t="str">
        <f t="shared" si="142"/>
        <v/>
      </c>
      <c r="J857" s="8">
        <f t="shared" si="145"/>
        <v>11.110064483298382</v>
      </c>
      <c r="K857" t="str">
        <f t="shared" si="146"/>
        <v/>
      </c>
      <c r="M857" s="8">
        <f t="shared" si="147"/>
        <v>10.71268646581499</v>
      </c>
    </row>
    <row r="858" spans="1:13">
      <c r="A858" s="1">
        <f t="shared" si="143"/>
        <v>54850.125</v>
      </c>
      <c r="B858">
        <f t="shared" si="144"/>
        <v>70.166666666667041</v>
      </c>
      <c r="C858" t="str">
        <f>IFERROR(AVERAGEIFS('Hard Drives'!$I$5:$I$500,'Hard Drives'!$A$5:$A$500,"&gt;="&amp;Predictions!A857,'Hard Drives'!$A$5:$A$500,"&lt;"&amp;Predictions!A858), "")</f>
        <v/>
      </c>
      <c r="D858" t="str">
        <f t="shared" si="148"/>
        <v/>
      </c>
      <c r="E858" t="str">
        <f>IFERROR(AVERAGEIFS(SSDs!$H$5:$H$150,SSDs!$A$5:$A$150,"&gt;="&amp;Predictions!A857, SSDs!$A$5:$A$150,"&lt;"&amp;Predictions!A858), "")</f>
        <v/>
      </c>
      <c r="F858" t="str">
        <f t="shared" ref="F858:F921" si="149">IF(E858&lt;&gt;"", (E858-$E$14)^2, "")</f>
        <v/>
      </c>
      <c r="G858" t="str">
        <f>IFERROR(AVERAGEIFS(XPoint!$H$5:$H$100,XPoint!$A$5:$A$100,"&gt;="&amp;Predictions!A857, XPoint!$A$5:$A$100,"&lt;"&amp;Predictions!A858), "")</f>
        <v/>
      </c>
      <c r="H858" t="str">
        <f t="shared" ref="H858:H921" si="150">IF(G858&lt;&gt;"", (G858-$G$14)^2, "")</f>
        <v/>
      </c>
      <c r="J858" s="8">
        <f t="shared" si="145"/>
        <v>11.11012911651081</v>
      </c>
      <c r="K858" t="str">
        <f t="shared" si="146"/>
        <v/>
      </c>
      <c r="M858" s="8">
        <f t="shared" si="147"/>
        <v>10.712897805965365</v>
      </c>
    </row>
    <row r="859" spans="1:13">
      <c r="A859" s="1">
        <f t="shared" si="143"/>
        <v>54880.5625</v>
      </c>
      <c r="B859">
        <f t="shared" si="144"/>
        <v>70.250000000000369</v>
      </c>
      <c r="C859" t="str">
        <f>IFERROR(AVERAGEIFS('Hard Drives'!$I$5:$I$500,'Hard Drives'!$A$5:$A$500,"&gt;="&amp;Predictions!A858,'Hard Drives'!$A$5:$A$500,"&lt;"&amp;Predictions!A859), "")</f>
        <v/>
      </c>
      <c r="D859" t="str">
        <f t="shared" si="148"/>
        <v/>
      </c>
      <c r="E859" t="str">
        <f>IFERROR(AVERAGEIFS(SSDs!$H$5:$H$150,SSDs!$A$5:$A$150,"&gt;="&amp;Predictions!A858, SSDs!$A$5:$A$150,"&lt;"&amp;Predictions!A859), "")</f>
        <v/>
      </c>
      <c r="F859" t="str">
        <f t="shared" si="149"/>
        <v/>
      </c>
      <c r="G859" t="str">
        <f>IFERROR(AVERAGEIFS(XPoint!$H$5:$H$100,XPoint!$A$5:$A$100,"&gt;="&amp;Predictions!A858, XPoint!$A$5:$A$100,"&lt;"&amp;Predictions!A859), "")</f>
        <v/>
      </c>
      <c r="H859" t="str">
        <f t="shared" si="150"/>
        <v/>
      </c>
      <c r="J859" s="8">
        <f t="shared" si="145"/>
        <v>11.110193026037456</v>
      </c>
      <c r="K859" t="str">
        <f t="shared" si="146"/>
        <v/>
      </c>
      <c r="M859" s="8">
        <f t="shared" si="147"/>
        <v>10.713107002384163</v>
      </c>
    </row>
    <row r="860" spans="1:13">
      <c r="A860" s="1">
        <f t="shared" si="143"/>
        <v>54911</v>
      </c>
      <c r="B860">
        <f t="shared" si="144"/>
        <v>70.333333333333698</v>
      </c>
      <c r="C860" t="str">
        <f>IFERROR(AVERAGEIFS('Hard Drives'!$I$5:$I$500,'Hard Drives'!$A$5:$A$500,"&gt;="&amp;Predictions!A859,'Hard Drives'!$A$5:$A$500,"&lt;"&amp;Predictions!A860), "")</f>
        <v/>
      </c>
      <c r="D860" t="str">
        <f t="shared" si="148"/>
        <v/>
      </c>
      <c r="E860" t="str">
        <f>IFERROR(AVERAGEIFS(SSDs!$H$5:$H$150,SSDs!$A$5:$A$150,"&gt;="&amp;Predictions!A859, SSDs!$A$5:$A$150,"&lt;"&amp;Predictions!A860), "")</f>
        <v/>
      </c>
      <c r="F860" t="str">
        <f t="shared" si="149"/>
        <v/>
      </c>
      <c r="G860" t="str">
        <f>IFERROR(AVERAGEIFS(XPoint!$H$5:$H$100,XPoint!$A$5:$A$100,"&gt;="&amp;Predictions!A859, XPoint!$A$5:$A$100,"&lt;"&amp;Predictions!A860), "")</f>
        <v/>
      </c>
      <c r="H860" t="str">
        <f t="shared" si="150"/>
        <v/>
      </c>
      <c r="J860" s="8">
        <f t="shared" si="145"/>
        <v>11.110256219973527</v>
      </c>
      <c r="K860" t="str">
        <f t="shared" si="146"/>
        <v/>
      </c>
      <c r="M860" s="8">
        <f t="shared" si="147"/>
        <v>10.713314076736111</v>
      </c>
    </row>
    <row r="861" spans="1:13">
      <c r="A861" s="1">
        <f t="shared" si="143"/>
        <v>54941.4375</v>
      </c>
      <c r="B861">
        <f t="shared" si="144"/>
        <v>70.416666666667027</v>
      </c>
      <c r="C861" t="str">
        <f>IFERROR(AVERAGEIFS('Hard Drives'!$I$5:$I$500,'Hard Drives'!$A$5:$A$500,"&gt;="&amp;Predictions!A860,'Hard Drives'!$A$5:$A$500,"&lt;"&amp;Predictions!A861), "")</f>
        <v/>
      </c>
      <c r="D861" t="str">
        <f t="shared" si="148"/>
        <v/>
      </c>
      <c r="E861" t="str">
        <f>IFERROR(AVERAGEIFS(SSDs!$H$5:$H$150,SSDs!$A$5:$A$150,"&gt;="&amp;Predictions!A860, SSDs!$A$5:$A$150,"&lt;"&amp;Predictions!A861), "")</f>
        <v/>
      </c>
      <c r="F861" t="str">
        <f t="shared" si="149"/>
        <v/>
      </c>
      <c r="G861" t="str">
        <f>IFERROR(AVERAGEIFS(XPoint!$H$5:$H$100,XPoint!$A$5:$A$100,"&gt;="&amp;Predictions!A860, XPoint!$A$5:$A$100,"&lt;"&amp;Predictions!A861), "")</f>
        <v/>
      </c>
      <c r="H861" t="str">
        <f t="shared" si="150"/>
        <v/>
      </c>
      <c r="J861" s="8">
        <f t="shared" si="145"/>
        <v>11.11031870632384</v>
      </c>
      <c r="K861" t="str">
        <f t="shared" si="146"/>
        <v/>
      </c>
      <c r="M861" s="8">
        <f t="shared" si="147"/>
        <v>10.713519050468623</v>
      </c>
    </row>
    <row r="862" spans="1:13">
      <c r="A862" s="1">
        <f t="shared" si="143"/>
        <v>54971.875</v>
      </c>
      <c r="B862">
        <f t="shared" si="144"/>
        <v>70.500000000000355</v>
      </c>
      <c r="C862" t="str">
        <f>IFERROR(AVERAGEIFS('Hard Drives'!$I$5:$I$500,'Hard Drives'!$A$5:$A$500,"&gt;="&amp;Predictions!A861,'Hard Drives'!$A$5:$A$500,"&lt;"&amp;Predictions!A862), "")</f>
        <v/>
      </c>
      <c r="D862" t="str">
        <f t="shared" si="148"/>
        <v/>
      </c>
      <c r="E862" t="str">
        <f>IFERROR(AVERAGEIFS(SSDs!$H$5:$H$150,SSDs!$A$5:$A$150,"&gt;="&amp;Predictions!A861, SSDs!$A$5:$A$150,"&lt;"&amp;Predictions!A862), "")</f>
        <v/>
      </c>
      <c r="F862" t="str">
        <f t="shared" si="149"/>
        <v/>
      </c>
      <c r="G862" t="str">
        <f>IFERROR(AVERAGEIFS(XPoint!$H$5:$H$100,XPoint!$A$5:$A$100,"&gt;="&amp;Predictions!A861, XPoint!$A$5:$A$100,"&lt;"&amp;Predictions!A862), "")</f>
        <v/>
      </c>
      <c r="H862" t="str">
        <f t="shared" si="150"/>
        <v/>
      </c>
      <c r="J862" s="8">
        <f t="shared" si="145"/>
        <v>11.11038049300384</v>
      </c>
      <c r="K862" t="str">
        <f t="shared" si="146"/>
        <v/>
      </c>
      <c r="M862" s="8">
        <f t="shared" si="147"/>
        <v>10.713721944813923</v>
      </c>
    </row>
    <row r="863" spans="1:13">
      <c r="A863" s="1">
        <f t="shared" si="143"/>
        <v>55002.3125</v>
      </c>
      <c r="B863">
        <f t="shared" si="144"/>
        <v>70.583333333333684</v>
      </c>
      <c r="C863" t="str">
        <f>IFERROR(AVERAGEIFS('Hard Drives'!$I$5:$I$500,'Hard Drives'!$A$5:$A$500,"&gt;="&amp;Predictions!A862,'Hard Drives'!$A$5:$A$500,"&lt;"&amp;Predictions!A863), "")</f>
        <v/>
      </c>
      <c r="D863" t="str">
        <f t="shared" si="148"/>
        <v/>
      </c>
      <c r="E863" t="str">
        <f>IFERROR(AVERAGEIFS(SSDs!$H$5:$H$150,SSDs!$A$5:$A$150,"&gt;="&amp;Predictions!A862, SSDs!$A$5:$A$150,"&lt;"&amp;Predictions!A863), "")</f>
        <v/>
      </c>
      <c r="F863" t="str">
        <f t="shared" si="149"/>
        <v/>
      </c>
      <c r="G863" t="str">
        <f>IFERROR(AVERAGEIFS(XPoint!$H$5:$H$100,XPoint!$A$5:$A$100,"&gt;="&amp;Predictions!A862, XPoint!$A$5:$A$100,"&lt;"&amp;Predictions!A863), "")</f>
        <v/>
      </c>
      <c r="H863" t="str">
        <f t="shared" si="150"/>
        <v/>
      </c>
      <c r="J863" s="8">
        <f t="shared" si="145"/>
        <v>11.110441587840588</v>
      </c>
      <c r="K863" t="str">
        <f t="shared" si="146"/>
        <v/>
      </c>
      <c r="M863" s="8">
        <f t="shared" si="147"/>
        <v>10.713922780791204</v>
      </c>
    </row>
    <row r="864" spans="1:13">
      <c r="A864" s="1">
        <f t="shared" si="143"/>
        <v>55032.75</v>
      </c>
      <c r="B864">
        <f t="shared" si="144"/>
        <v>70.666666666667012</v>
      </c>
      <c r="C864" t="str">
        <f>IFERROR(AVERAGEIFS('Hard Drives'!$I$5:$I$500,'Hard Drives'!$A$5:$A$500,"&gt;="&amp;Predictions!A863,'Hard Drives'!$A$5:$A$500,"&lt;"&amp;Predictions!A864), "")</f>
        <v/>
      </c>
      <c r="D864" t="str">
        <f t="shared" si="148"/>
        <v/>
      </c>
      <c r="E864" t="str">
        <f>IFERROR(AVERAGEIFS(SSDs!$H$5:$H$150,SSDs!$A$5:$A$150,"&gt;="&amp;Predictions!A863, SSDs!$A$5:$A$150,"&lt;"&amp;Predictions!A864), "")</f>
        <v/>
      </c>
      <c r="F864" t="str">
        <f t="shared" si="149"/>
        <v/>
      </c>
      <c r="G864" t="str">
        <f>IFERROR(AVERAGEIFS(XPoint!$H$5:$H$100,XPoint!$A$5:$A$100,"&gt;="&amp;Predictions!A863, XPoint!$A$5:$A$100,"&lt;"&amp;Predictions!A864), "")</f>
        <v/>
      </c>
      <c r="H864" t="str">
        <f t="shared" si="150"/>
        <v/>
      </c>
      <c r="J864" s="8">
        <f t="shared" si="145"/>
        <v>11.110501998573758</v>
      </c>
      <c r="K864" t="str">
        <f t="shared" si="146"/>
        <v/>
      </c>
      <c r="M864" s="8">
        <f t="shared" si="147"/>
        <v>10.714121579208708</v>
      </c>
    </row>
    <row r="865" spans="1:13">
      <c r="A865" s="1">
        <f t="shared" si="143"/>
        <v>55063.1875</v>
      </c>
      <c r="B865">
        <f t="shared" si="144"/>
        <v>70.750000000000341</v>
      </c>
      <c r="C865" t="str">
        <f>IFERROR(AVERAGEIFS('Hard Drives'!$I$5:$I$500,'Hard Drives'!$A$5:$A$500,"&gt;="&amp;Predictions!A864,'Hard Drives'!$A$5:$A$500,"&lt;"&amp;Predictions!A865), "")</f>
        <v/>
      </c>
      <c r="D865" t="str">
        <f t="shared" si="148"/>
        <v/>
      </c>
      <c r="E865" t="str">
        <f>IFERROR(AVERAGEIFS(SSDs!$H$5:$H$150,SSDs!$A$5:$A$150,"&gt;="&amp;Predictions!A864, SSDs!$A$5:$A$150,"&lt;"&amp;Predictions!A865), "")</f>
        <v/>
      </c>
      <c r="F865" t="str">
        <f t="shared" si="149"/>
        <v/>
      </c>
      <c r="G865" t="str">
        <f>IFERROR(AVERAGEIFS(XPoint!$H$5:$H$100,XPoint!$A$5:$A$100,"&gt;="&amp;Predictions!A864, XPoint!$A$5:$A$100,"&lt;"&amp;Predictions!A865), "")</f>
        <v/>
      </c>
      <c r="H865" t="str">
        <f t="shared" si="150"/>
        <v/>
      </c>
      <c r="J865" s="8">
        <f t="shared" si="145"/>
        <v>11.110561732856583</v>
      </c>
      <c r="K865" t="str">
        <f t="shared" si="146"/>
        <v/>
      </c>
      <c r="M865" s="8">
        <f t="shared" si="147"/>
        <v>10.714318360665814</v>
      </c>
    </row>
    <row r="866" spans="1:13">
      <c r="A866" s="1">
        <f t="shared" si="143"/>
        <v>55093.625</v>
      </c>
      <c r="B866">
        <f t="shared" si="144"/>
        <v>70.83333333333367</v>
      </c>
      <c r="C866" t="str">
        <f>IFERROR(AVERAGEIFS('Hard Drives'!$I$5:$I$500,'Hard Drives'!$A$5:$A$500,"&gt;="&amp;Predictions!A865,'Hard Drives'!$A$5:$A$500,"&lt;"&amp;Predictions!A866), "")</f>
        <v/>
      </c>
      <c r="D866" t="str">
        <f t="shared" si="148"/>
        <v/>
      </c>
      <c r="E866" t="str">
        <f>IFERROR(AVERAGEIFS(SSDs!$H$5:$H$150,SSDs!$A$5:$A$150,"&gt;="&amp;Predictions!A865, SSDs!$A$5:$A$150,"&lt;"&amp;Predictions!A866), "")</f>
        <v/>
      </c>
      <c r="F866" t="str">
        <f t="shared" si="149"/>
        <v/>
      </c>
      <c r="G866" t="str">
        <f>IFERROR(AVERAGEIFS(XPoint!$H$5:$H$100,XPoint!$A$5:$A$100,"&gt;="&amp;Predictions!A865, XPoint!$A$5:$A$100,"&lt;"&amp;Predictions!A866), "")</f>
        <v/>
      </c>
      <c r="H866" t="str">
        <f t="shared" si="150"/>
        <v/>
      </c>
      <c r="J866" s="8">
        <f t="shared" si="145"/>
        <v>11.110620798256839</v>
      </c>
      <c r="K866" t="str">
        <f t="shared" si="146"/>
        <v/>
      </c>
      <c r="M866" s="8">
        <f t="shared" si="147"/>
        <v>10.714513145555127</v>
      </c>
    </row>
    <row r="867" spans="1:13">
      <c r="A867" s="1">
        <f t="shared" si="143"/>
        <v>55124.0625</v>
      </c>
      <c r="B867">
        <f t="shared" si="144"/>
        <v>70.916666666666998</v>
      </c>
      <c r="C867" t="str">
        <f>IFERROR(AVERAGEIFS('Hard Drives'!$I$5:$I$500,'Hard Drives'!$A$5:$A$500,"&gt;="&amp;Predictions!A866,'Hard Drives'!$A$5:$A$500,"&lt;"&amp;Predictions!A867), "")</f>
        <v/>
      </c>
      <c r="D867" t="str">
        <f t="shared" si="148"/>
        <v/>
      </c>
      <c r="E867" t="str">
        <f>IFERROR(AVERAGEIFS(SSDs!$H$5:$H$150,SSDs!$A$5:$A$150,"&gt;="&amp;Predictions!A866, SSDs!$A$5:$A$150,"&lt;"&amp;Predictions!A867), "")</f>
        <v/>
      </c>
      <c r="F867" t="str">
        <f t="shared" si="149"/>
        <v/>
      </c>
      <c r="G867" t="str">
        <f>IFERROR(AVERAGEIFS(XPoint!$H$5:$H$100,XPoint!$A$5:$A$100,"&gt;="&amp;Predictions!A866, XPoint!$A$5:$A$100,"&lt;"&amp;Predictions!A867), "")</f>
        <v/>
      </c>
      <c r="H867" t="str">
        <f t="shared" si="150"/>
        <v/>
      </c>
      <c r="J867" s="8">
        <f t="shared" si="145"/>
        <v>11.110679202257796</v>
      </c>
      <c r="K867" t="str">
        <f t="shared" si="146"/>
        <v/>
      </c>
      <c r="M867" s="8">
        <f t="shared" si="147"/>
        <v>10.714705954064495</v>
      </c>
    </row>
    <row r="868" spans="1:13">
      <c r="A868" s="1">
        <f t="shared" si="143"/>
        <v>55154.5</v>
      </c>
      <c r="B868">
        <f t="shared" si="144"/>
        <v>71.000000000000327</v>
      </c>
      <c r="C868" t="str">
        <f>IFERROR(AVERAGEIFS('Hard Drives'!$I$5:$I$500,'Hard Drives'!$A$5:$A$500,"&gt;="&amp;Predictions!A867,'Hard Drives'!$A$5:$A$500,"&lt;"&amp;Predictions!A868), "")</f>
        <v/>
      </c>
      <c r="D868" t="str">
        <f t="shared" si="148"/>
        <v/>
      </c>
      <c r="E868" t="str">
        <f>IFERROR(AVERAGEIFS(SSDs!$H$5:$H$150,SSDs!$A$5:$A$150,"&gt;="&amp;Predictions!A867, SSDs!$A$5:$A$150,"&lt;"&amp;Predictions!A868), "")</f>
        <v/>
      </c>
      <c r="F868" t="str">
        <f t="shared" si="149"/>
        <v/>
      </c>
      <c r="G868" t="str">
        <f>IFERROR(AVERAGEIFS(XPoint!$H$5:$H$100,XPoint!$A$5:$A$100,"&gt;="&amp;Predictions!A867, XPoint!$A$5:$A$100,"&lt;"&amp;Predictions!A868), "")</f>
        <v/>
      </c>
      <c r="H868" t="str">
        <f t="shared" si="150"/>
        <v/>
      </c>
      <c r="J868" s="8">
        <f t="shared" si="145"/>
        <v>11.110736952259137</v>
      </c>
      <c r="K868" t="str">
        <f t="shared" si="146"/>
        <v/>
      </c>
      <c r="M868" s="8">
        <f t="shared" si="147"/>
        <v>10.714896806179052</v>
      </c>
    </row>
    <row r="869" spans="1:13">
      <c r="A869" s="1">
        <f t="shared" si="143"/>
        <v>55184.9375</v>
      </c>
      <c r="B869">
        <f t="shared" si="144"/>
        <v>71.083333333333655</v>
      </c>
      <c r="C869" t="str">
        <f>IFERROR(AVERAGEIFS('Hard Drives'!$I$5:$I$500,'Hard Drives'!$A$5:$A$500,"&gt;="&amp;Predictions!A868,'Hard Drives'!$A$5:$A$500,"&lt;"&amp;Predictions!A869), "")</f>
        <v/>
      </c>
      <c r="D869" t="str">
        <f t="shared" si="148"/>
        <v/>
      </c>
      <c r="E869" t="str">
        <f>IFERROR(AVERAGEIFS(SSDs!$H$5:$H$150,SSDs!$A$5:$A$150,"&gt;="&amp;Predictions!A868, SSDs!$A$5:$A$150,"&lt;"&amp;Predictions!A869), "")</f>
        <v/>
      </c>
      <c r="F869" t="str">
        <f t="shared" si="149"/>
        <v/>
      </c>
      <c r="G869" t="str">
        <f>IFERROR(AVERAGEIFS(XPoint!$H$5:$H$100,XPoint!$A$5:$A$100,"&gt;="&amp;Predictions!A868, XPoint!$A$5:$A$100,"&lt;"&amp;Predictions!A869), "")</f>
        <v/>
      </c>
      <c r="H869" t="str">
        <f t="shared" si="150"/>
        <v/>
      </c>
      <c r="J869" s="8">
        <f t="shared" si="145"/>
        <v>11.110794055577919</v>
      </c>
      <c r="K869" t="str">
        <f t="shared" si="146"/>
        <v/>
      </c>
      <c r="M869" s="8">
        <f t="shared" si="147"/>
        <v>10.715085721683227</v>
      </c>
    </row>
    <row r="870" spans="1:13">
      <c r="A870" s="1">
        <f t="shared" si="143"/>
        <v>55215.375</v>
      </c>
      <c r="B870">
        <f t="shared" si="144"/>
        <v>71.166666666666984</v>
      </c>
      <c r="C870" t="str">
        <f>IFERROR(AVERAGEIFS('Hard Drives'!$I$5:$I$500,'Hard Drives'!$A$5:$A$500,"&gt;="&amp;Predictions!A869,'Hard Drives'!$A$5:$A$500,"&lt;"&amp;Predictions!A870), "")</f>
        <v/>
      </c>
      <c r="D870" t="str">
        <f t="shared" si="148"/>
        <v/>
      </c>
      <c r="E870" t="str">
        <f>IFERROR(AVERAGEIFS(SSDs!$H$5:$H$150,SSDs!$A$5:$A$150,"&gt;="&amp;Predictions!A869, SSDs!$A$5:$A$150,"&lt;"&amp;Predictions!A870), "")</f>
        <v/>
      </c>
      <c r="F870" t="str">
        <f t="shared" si="149"/>
        <v/>
      </c>
      <c r="G870" t="str">
        <f>IFERROR(AVERAGEIFS(XPoint!$H$5:$H$100,XPoint!$A$5:$A$100,"&gt;="&amp;Predictions!A869, XPoint!$A$5:$A$100,"&lt;"&amp;Predictions!A870), "")</f>
        <v/>
      </c>
      <c r="H870" t="str">
        <f t="shared" si="150"/>
        <v/>
      </c>
      <c r="J870" s="8">
        <f t="shared" si="145"/>
        <v>11.110850519449462</v>
      </c>
      <c r="K870" t="str">
        <f t="shared" si="146"/>
        <v/>
      </c>
      <c r="M870" s="8">
        <f t="shared" si="147"/>
        <v>10.715272720162719</v>
      </c>
    </row>
    <row r="871" spans="1:13">
      <c r="A871" s="1">
        <f t="shared" si="143"/>
        <v>55245.8125</v>
      </c>
      <c r="B871">
        <f t="shared" si="144"/>
        <v>71.250000000000313</v>
      </c>
      <c r="C871" t="str">
        <f>IFERROR(AVERAGEIFS('Hard Drives'!$I$5:$I$500,'Hard Drives'!$A$5:$A$500,"&gt;="&amp;Predictions!A870,'Hard Drives'!$A$5:$A$500,"&lt;"&amp;Predictions!A871), "")</f>
        <v/>
      </c>
      <c r="D871" t="str">
        <f t="shared" si="148"/>
        <v/>
      </c>
      <c r="E871" t="str">
        <f>IFERROR(AVERAGEIFS(SSDs!$H$5:$H$150,SSDs!$A$5:$A$150,"&gt;="&amp;Predictions!A870, SSDs!$A$5:$A$150,"&lt;"&amp;Predictions!A871), "")</f>
        <v/>
      </c>
      <c r="F871" t="str">
        <f t="shared" si="149"/>
        <v/>
      </c>
      <c r="G871" t="str">
        <f>IFERROR(AVERAGEIFS(XPoint!$H$5:$H$100,XPoint!$A$5:$A$100,"&gt;="&amp;Predictions!A870, XPoint!$A$5:$A$100,"&lt;"&amp;Predictions!A871), "")</f>
        <v/>
      </c>
      <c r="H871" t="str">
        <f t="shared" si="150"/>
        <v/>
      </c>
      <c r="J871" s="8">
        <f t="shared" si="145"/>
        <v>11.110906351028278</v>
      </c>
      <c r="K871" t="str">
        <f t="shared" si="146"/>
        <v/>
      </c>
      <c r="M871" s="8">
        <f t="shared" si="147"/>
        <v>10.715457821006478</v>
      </c>
    </row>
    <row r="872" spans="1:13">
      <c r="A872" s="1">
        <f t="shared" si="143"/>
        <v>55276.25</v>
      </c>
      <c r="B872">
        <f t="shared" si="144"/>
        <v>71.333333333333641</v>
      </c>
      <c r="C872" t="str">
        <f>IFERROR(AVERAGEIFS('Hard Drives'!$I$5:$I$500,'Hard Drives'!$A$5:$A$500,"&gt;="&amp;Predictions!A871,'Hard Drives'!$A$5:$A$500,"&lt;"&amp;Predictions!A872), "")</f>
        <v/>
      </c>
      <c r="D872" t="str">
        <f t="shared" si="148"/>
        <v/>
      </c>
      <c r="E872" t="str">
        <f>IFERROR(AVERAGEIFS(SSDs!$H$5:$H$150,SSDs!$A$5:$A$150,"&gt;="&amp;Predictions!A871, SSDs!$A$5:$A$150,"&lt;"&amp;Predictions!A872), "")</f>
        <v/>
      </c>
      <c r="F872" t="str">
        <f t="shared" si="149"/>
        <v/>
      </c>
      <c r="G872" t="str">
        <f>IFERROR(AVERAGEIFS(XPoint!$H$5:$H$100,XPoint!$A$5:$A$100,"&gt;="&amp;Predictions!A871, XPoint!$A$5:$A$100,"&lt;"&amp;Predictions!A872), "")</f>
        <v/>
      </c>
      <c r="H872" t="str">
        <f t="shared" si="150"/>
        <v/>
      </c>
      <c r="J872" s="8">
        <f t="shared" si="145"/>
        <v>11.110961557388967</v>
      </c>
      <c r="K872" t="str">
        <f t="shared" si="146"/>
        <v/>
      </c>
      <c r="M872" s="8">
        <f t="shared" si="147"/>
        <v>10.715641043408642</v>
      </c>
    </row>
    <row r="873" spans="1:13">
      <c r="A873" s="1">
        <f t="shared" si="143"/>
        <v>55306.6875</v>
      </c>
      <c r="B873">
        <f t="shared" si="144"/>
        <v>71.41666666666697</v>
      </c>
      <c r="C873" t="str">
        <f>IFERROR(AVERAGEIFS('Hard Drives'!$I$5:$I$500,'Hard Drives'!$A$5:$A$500,"&gt;="&amp;Predictions!A872,'Hard Drives'!$A$5:$A$500,"&lt;"&amp;Predictions!A873), "")</f>
        <v/>
      </c>
      <c r="D873" t="str">
        <f t="shared" si="148"/>
        <v/>
      </c>
      <c r="E873" t="str">
        <f>IFERROR(AVERAGEIFS(SSDs!$H$5:$H$150,SSDs!$A$5:$A$150,"&gt;="&amp;Predictions!A872, SSDs!$A$5:$A$150,"&lt;"&amp;Predictions!A873), "")</f>
        <v/>
      </c>
      <c r="F873" t="str">
        <f t="shared" si="149"/>
        <v/>
      </c>
      <c r="G873" t="str">
        <f>IFERROR(AVERAGEIFS(XPoint!$H$5:$H$100,XPoint!$A$5:$A$100,"&gt;="&amp;Predictions!A872, XPoint!$A$5:$A$100,"&lt;"&amp;Predictions!A873), "")</f>
        <v/>
      </c>
      <c r="H873" t="str">
        <f t="shared" si="150"/>
        <v/>
      </c>
      <c r="J873" s="8">
        <f t="shared" si="145"/>
        <v>11.111016145527101</v>
      </c>
      <c r="K873" t="str">
        <f t="shared" si="146"/>
        <v/>
      </c>
      <c r="M873" s="8">
        <f t="shared" si="147"/>
        <v>10.715822406370489</v>
      </c>
    </row>
    <row r="874" spans="1:13">
      <c r="A874" s="1">
        <f t="shared" si="143"/>
        <v>55337.125</v>
      </c>
      <c r="B874">
        <f t="shared" si="144"/>
        <v>71.500000000000298</v>
      </c>
      <c r="C874" t="str">
        <f>IFERROR(AVERAGEIFS('Hard Drives'!$I$5:$I$500,'Hard Drives'!$A$5:$A$500,"&gt;="&amp;Predictions!A873,'Hard Drives'!$A$5:$A$500,"&lt;"&amp;Predictions!A874), "")</f>
        <v/>
      </c>
      <c r="D874" t="str">
        <f t="shared" si="148"/>
        <v/>
      </c>
      <c r="E874" t="str">
        <f>IFERROR(AVERAGEIFS(SSDs!$H$5:$H$150,SSDs!$A$5:$A$150,"&gt;="&amp;Predictions!A873, SSDs!$A$5:$A$150,"&lt;"&amp;Predictions!A874), "")</f>
        <v/>
      </c>
      <c r="F874" t="str">
        <f t="shared" si="149"/>
        <v/>
      </c>
      <c r="G874" t="str">
        <f>IFERROR(AVERAGEIFS(XPoint!$H$5:$H$100,XPoint!$A$5:$A$100,"&gt;="&amp;Predictions!A873, XPoint!$A$5:$A$100,"&lt;"&amp;Predictions!A874), "")</f>
        <v/>
      </c>
      <c r="H874" t="str">
        <f t="shared" si="150"/>
        <v/>
      </c>
      <c r="J874" s="8">
        <f t="shared" si="145"/>
        <v>11.111070122360115</v>
      </c>
      <c r="K874" t="str">
        <f t="shared" si="146"/>
        <v/>
      </c>
      <c r="M874" s="8">
        <f t="shared" si="147"/>
        <v>10.716001928702322</v>
      </c>
    </row>
    <row r="875" spans="1:13">
      <c r="A875" s="1">
        <f t="shared" si="143"/>
        <v>55367.5625</v>
      </c>
      <c r="B875">
        <f t="shared" si="144"/>
        <v>71.583333333333627</v>
      </c>
      <c r="C875" t="str">
        <f>IFERROR(AVERAGEIFS('Hard Drives'!$I$5:$I$500,'Hard Drives'!$A$5:$A$500,"&gt;="&amp;Predictions!A874,'Hard Drives'!$A$5:$A$500,"&lt;"&amp;Predictions!A875), "")</f>
        <v/>
      </c>
      <c r="D875" t="str">
        <f t="shared" si="148"/>
        <v/>
      </c>
      <c r="E875" t="str">
        <f>IFERROR(AVERAGEIFS(SSDs!$H$5:$H$150,SSDs!$A$5:$A$150,"&gt;="&amp;Predictions!A874, SSDs!$A$5:$A$150,"&lt;"&amp;Predictions!A875), "")</f>
        <v/>
      </c>
      <c r="F875" t="str">
        <f t="shared" si="149"/>
        <v/>
      </c>
      <c r="G875" t="str">
        <f>IFERROR(AVERAGEIFS(XPoint!$H$5:$H$100,XPoint!$A$5:$A$100,"&gt;="&amp;Predictions!A874, XPoint!$A$5:$A$100,"&lt;"&amp;Predictions!A875), "")</f>
        <v/>
      </c>
      <c r="H875" t="str">
        <f t="shared" si="150"/>
        <v/>
      </c>
      <c r="J875" s="8">
        <f t="shared" si="145"/>
        <v>11.111123494728156</v>
      </c>
      <c r="K875" t="str">
        <f t="shared" si="146"/>
        <v/>
      </c>
      <c r="M875" s="8">
        <f t="shared" si="147"/>
        <v>10.716179629025394</v>
      </c>
    </row>
    <row r="876" spans="1:13">
      <c r="A876" s="1">
        <f t="shared" si="143"/>
        <v>55398</v>
      </c>
      <c r="B876">
        <f t="shared" si="144"/>
        <v>71.666666666666956</v>
      </c>
      <c r="C876" t="str">
        <f>IFERROR(AVERAGEIFS('Hard Drives'!$I$5:$I$500,'Hard Drives'!$A$5:$A$500,"&gt;="&amp;Predictions!A875,'Hard Drives'!$A$5:$A$500,"&lt;"&amp;Predictions!A876), "")</f>
        <v/>
      </c>
      <c r="D876" t="str">
        <f t="shared" si="148"/>
        <v/>
      </c>
      <c r="E876" t="str">
        <f>IFERROR(AVERAGEIFS(SSDs!$H$5:$H$150,SSDs!$A$5:$A$150,"&gt;="&amp;Predictions!A875, SSDs!$A$5:$A$150,"&lt;"&amp;Predictions!A876), "")</f>
        <v/>
      </c>
      <c r="F876" t="str">
        <f t="shared" si="149"/>
        <v/>
      </c>
      <c r="G876" t="str">
        <f>IFERROR(AVERAGEIFS(XPoint!$H$5:$H$100,XPoint!$A$5:$A$100,"&gt;="&amp;Predictions!A875, XPoint!$A$5:$A$100,"&lt;"&amp;Predictions!A876), "")</f>
        <v/>
      </c>
      <c r="H876" t="str">
        <f t="shared" si="150"/>
        <v/>
      </c>
      <c r="J876" s="8">
        <f t="shared" si="145"/>
        <v>11.111176269394971</v>
      </c>
      <c r="K876" t="str">
        <f t="shared" si="146"/>
        <v/>
      </c>
      <c r="M876" s="8">
        <f t="shared" si="147"/>
        <v>10.71635552577375</v>
      </c>
    </row>
    <row r="877" spans="1:13">
      <c r="A877" s="1">
        <f t="shared" si="143"/>
        <v>55428.4375</v>
      </c>
      <c r="B877">
        <f t="shared" si="144"/>
        <v>71.750000000000284</v>
      </c>
      <c r="C877" t="str">
        <f>IFERROR(AVERAGEIFS('Hard Drives'!$I$5:$I$500,'Hard Drives'!$A$5:$A$500,"&gt;="&amp;Predictions!A876,'Hard Drives'!$A$5:$A$500,"&lt;"&amp;Predictions!A877), "")</f>
        <v/>
      </c>
      <c r="D877" t="str">
        <f t="shared" si="148"/>
        <v/>
      </c>
      <c r="E877" t="str">
        <f>IFERROR(AVERAGEIFS(SSDs!$H$5:$H$150,SSDs!$A$5:$A$150,"&gt;="&amp;Predictions!A876, SSDs!$A$5:$A$150,"&lt;"&amp;Predictions!A877), "")</f>
        <v/>
      </c>
      <c r="F877" t="str">
        <f t="shared" si="149"/>
        <v/>
      </c>
      <c r="G877" t="str">
        <f>IFERROR(AVERAGEIFS(XPoint!$H$5:$H$100,XPoint!$A$5:$A$100,"&gt;="&amp;Predictions!A876, XPoint!$A$5:$A$100,"&lt;"&amp;Predictions!A877), "")</f>
        <v/>
      </c>
      <c r="H877" t="str">
        <f t="shared" si="150"/>
        <v/>
      </c>
      <c r="J877" s="8">
        <f t="shared" si="145"/>
        <v>11.111228453048742</v>
      </c>
      <c r="K877" t="str">
        <f t="shared" si="146"/>
        <v/>
      </c>
      <c r="M877" s="8">
        <f t="shared" si="147"/>
        <v>10.716529637196103</v>
      </c>
    </row>
    <row r="878" spans="1:13">
      <c r="A878" s="1">
        <f t="shared" si="143"/>
        <v>55458.875</v>
      </c>
      <c r="B878">
        <f t="shared" si="144"/>
        <v>71.833333333333613</v>
      </c>
      <c r="C878" t="str">
        <f>IFERROR(AVERAGEIFS('Hard Drives'!$I$5:$I$500,'Hard Drives'!$A$5:$A$500,"&gt;="&amp;Predictions!A877,'Hard Drives'!$A$5:$A$500,"&lt;"&amp;Predictions!A878), "")</f>
        <v/>
      </c>
      <c r="D878" t="str">
        <f t="shared" si="148"/>
        <v/>
      </c>
      <c r="E878" t="str">
        <f>IFERROR(AVERAGEIFS(SSDs!$H$5:$H$150,SSDs!$A$5:$A$150,"&gt;="&amp;Predictions!A877, SSDs!$A$5:$A$150,"&lt;"&amp;Predictions!A878), "")</f>
        <v/>
      </c>
      <c r="F878" t="str">
        <f t="shared" si="149"/>
        <v/>
      </c>
      <c r="G878" t="str">
        <f>IFERROR(AVERAGEIFS(XPoint!$H$5:$H$100,XPoint!$A$5:$A$100,"&gt;="&amp;Predictions!A877, XPoint!$A$5:$A$100,"&lt;"&amp;Predictions!A878), "")</f>
        <v/>
      </c>
      <c r="H878" t="str">
        <f t="shared" si="150"/>
        <v/>
      </c>
      <c r="J878" s="8">
        <f t="shared" si="145"/>
        <v>11.11128005230292</v>
      </c>
      <c r="K878" t="str">
        <f t="shared" si="146"/>
        <v/>
      </c>
      <c r="M878" s="8">
        <f t="shared" si="147"/>
        <v>10.716701981357684</v>
      </c>
    </row>
    <row r="879" spans="1:13">
      <c r="A879" s="1">
        <f t="shared" si="143"/>
        <v>55489.3125</v>
      </c>
      <c r="B879">
        <f t="shared" si="144"/>
        <v>71.916666666666941</v>
      </c>
      <c r="C879" t="str">
        <f>IFERROR(AVERAGEIFS('Hard Drives'!$I$5:$I$500,'Hard Drives'!$A$5:$A$500,"&gt;="&amp;Predictions!A878,'Hard Drives'!$A$5:$A$500,"&lt;"&amp;Predictions!A879), "")</f>
        <v/>
      </c>
      <c r="D879" t="str">
        <f t="shared" si="148"/>
        <v/>
      </c>
      <c r="E879" t="str">
        <f>IFERROR(AVERAGEIFS(SSDs!$H$5:$H$150,SSDs!$A$5:$A$150,"&gt;="&amp;Predictions!A878, SSDs!$A$5:$A$150,"&lt;"&amp;Predictions!A879), "")</f>
        <v/>
      </c>
      <c r="F879" t="str">
        <f t="shared" si="149"/>
        <v/>
      </c>
      <c r="G879" t="str">
        <f>IFERROR(AVERAGEIFS(XPoint!$H$5:$H$100,XPoint!$A$5:$A$100,"&gt;="&amp;Predictions!A878, XPoint!$A$5:$A$100,"&lt;"&amp;Predictions!A879), "")</f>
        <v/>
      </c>
      <c r="H879" t="str">
        <f t="shared" si="150"/>
        <v/>
      </c>
      <c r="J879" s="8">
        <f t="shared" si="145"/>
        <v>11.111331073697077</v>
      </c>
      <c r="K879" t="str">
        <f t="shared" si="146"/>
        <v/>
      </c>
      <c r="M879" s="8">
        <f t="shared" si="147"/>
        <v>10.716872576142045</v>
      </c>
    </row>
    <row r="880" spans="1:13">
      <c r="A880" s="1">
        <f t="shared" si="143"/>
        <v>55519.75</v>
      </c>
      <c r="B880">
        <f t="shared" si="144"/>
        <v>72.00000000000027</v>
      </c>
      <c r="C880" t="str">
        <f>IFERROR(AVERAGEIFS('Hard Drives'!$I$5:$I$500,'Hard Drives'!$A$5:$A$500,"&gt;="&amp;Predictions!A879,'Hard Drives'!$A$5:$A$500,"&lt;"&amp;Predictions!A880), "")</f>
        <v/>
      </c>
      <c r="D880" t="str">
        <f t="shared" si="148"/>
        <v/>
      </c>
      <c r="E880" t="str">
        <f>IFERROR(AVERAGEIFS(SSDs!$H$5:$H$150,SSDs!$A$5:$A$150,"&gt;="&amp;Predictions!A879, SSDs!$A$5:$A$150,"&lt;"&amp;Predictions!A880), "")</f>
        <v/>
      </c>
      <c r="F880" t="str">
        <f t="shared" si="149"/>
        <v/>
      </c>
      <c r="G880" t="str">
        <f>IFERROR(AVERAGEIFS(XPoint!$H$5:$H$100,XPoint!$A$5:$A$100,"&gt;="&amp;Predictions!A879, XPoint!$A$5:$A$100,"&lt;"&amp;Predictions!A880), "")</f>
        <v/>
      </c>
      <c r="H880" t="str">
        <f t="shared" si="150"/>
        <v/>
      </c>
      <c r="J880" s="8">
        <f t="shared" si="145"/>
        <v>11.111381523697709</v>
      </c>
      <c r="K880" t="str">
        <f t="shared" si="146"/>
        <v/>
      </c>
      <c r="M880" s="8">
        <f t="shared" si="147"/>
        <v>10.717041439252863</v>
      </c>
    </row>
    <row r="881" spans="1:13">
      <c r="A881" s="1">
        <f t="shared" si="143"/>
        <v>55550.1875</v>
      </c>
      <c r="B881">
        <f t="shared" si="144"/>
        <v>72.083333333333599</v>
      </c>
      <c r="C881" t="str">
        <f>IFERROR(AVERAGEIFS('Hard Drives'!$I$5:$I$500,'Hard Drives'!$A$5:$A$500,"&gt;="&amp;Predictions!A880,'Hard Drives'!$A$5:$A$500,"&lt;"&amp;Predictions!A881), "")</f>
        <v/>
      </c>
      <c r="D881" t="str">
        <f t="shared" si="148"/>
        <v/>
      </c>
      <c r="E881" t="str">
        <f>IFERROR(AVERAGEIFS(SSDs!$H$5:$H$150,SSDs!$A$5:$A$150,"&gt;="&amp;Predictions!A880, SSDs!$A$5:$A$150,"&lt;"&amp;Predictions!A881), "")</f>
        <v/>
      </c>
      <c r="F881" t="str">
        <f t="shared" si="149"/>
        <v/>
      </c>
      <c r="G881" t="str">
        <f>IFERROR(AVERAGEIFS(XPoint!$H$5:$H$100,XPoint!$A$5:$A$100,"&gt;="&amp;Predictions!A880, XPoint!$A$5:$A$100,"&lt;"&amp;Predictions!A881), "")</f>
        <v/>
      </c>
      <c r="H881" t="str">
        <f t="shared" si="150"/>
        <v/>
      </c>
      <c r="J881" s="8">
        <f t="shared" si="145"/>
        <v>11.111431408699071</v>
      </c>
      <c r="K881" t="str">
        <f t="shared" si="146"/>
        <v/>
      </c>
      <c r="M881" s="8">
        <f t="shared" si="147"/>
        <v>10.717208588215744</v>
      </c>
    </row>
    <row r="882" spans="1:13">
      <c r="A882" s="1">
        <f t="shared" si="143"/>
        <v>55580.625</v>
      </c>
      <c r="B882">
        <f t="shared" si="144"/>
        <v>72.166666666666927</v>
      </c>
      <c r="C882" t="str">
        <f>IFERROR(AVERAGEIFS('Hard Drives'!$I$5:$I$500,'Hard Drives'!$A$5:$A$500,"&gt;="&amp;Predictions!A881,'Hard Drives'!$A$5:$A$500,"&lt;"&amp;Predictions!A882), "")</f>
        <v/>
      </c>
      <c r="D882" t="str">
        <f t="shared" si="148"/>
        <v/>
      </c>
      <c r="E882" t="str">
        <f>IFERROR(AVERAGEIFS(SSDs!$H$5:$H$150,SSDs!$A$5:$A$150,"&gt;="&amp;Predictions!A881, SSDs!$A$5:$A$150,"&lt;"&amp;Predictions!A882), "")</f>
        <v/>
      </c>
      <c r="F882" t="str">
        <f t="shared" si="149"/>
        <v/>
      </c>
      <c r="G882" t="str">
        <f>IFERROR(AVERAGEIFS(XPoint!$H$5:$H$100,XPoint!$A$5:$A$100,"&gt;="&amp;Predictions!A881, XPoint!$A$5:$A$100,"&lt;"&amp;Predictions!A882), "")</f>
        <v/>
      </c>
      <c r="H882" t="str">
        <f t="shared" si="150"/>
        <v/>
      </c>
      <c r="J882" s="8">
        <f t="shared" si="145"/>
        <v>11.111480735023962</v>
      </c>
      <c r="K882" t="str">
        <f t="shared" si="146"/>
        <v/>
      </c>
      <c r="M882" s="8">
        <f t="shared" si="147"/>
        <v>10.717374040379976</v>
      </c>
    </row>
    <row r="883" spans="1:13">
      <c r="A883" s="1">
        <f t="shared" si="143"/>
        <v>55611.0625</v>
      </c>
      <c r="B883">
        <f t="shared" si="144"/>
        <v>72.250000000000256</v>
      </c>
      <c r="C883" t="str">
        <f>IFERROR(AVERAGEIFS('Hard Drives'!$I$5:$I$500,'Hard Drives'!$A$5:$A$500,"&gt;="&amp;Predictions!A882,'Hard Drives'!$A$5:$A$500,"&lt;"&amp;Predictions!A883), "")</f>
        <v/>
      </c>
      <c r="D883" t="str">
        <f t="shared" si="148"/>
        <v/>
      </c>
      <c r="E883" t="str">
        <f>IFERROR(AVERAGEIFS(SSDs!$H$5:$H$150,SSDs!$A$5:$A$150,"&gt;="&amp;Predictions!A882, SSDs!$A$5:$A$150,"&lt;"&amp;Predictions!A883), "")</f>
        <v/>
      </c>
      <c r="F883" t="str">
        <f t="shared" si="149"/>
        <v/>
      </c>
      <c r="G883" t="str">
        <f>IFERROR(AVERAGEIFS(XPoint!$H$5:$H$100,XPoint!$A$5:$A$100,"&gt;="&amp;Predictions!A882, XPoint!$A$5:$A$100,"&lt;"&amp;Predictions!A883), "")</f>
        <v/>
      </c>
      <c r="H883" t="str">
        <f t="shared" si="150"/>
        <v/>
      </c>
      <c r="J883" s="8">
        <f t="shared" si="145"/>
        <v>11.11152950892453</v>
      </c>
      <c r="K883" t="str">
        <f t="shared" si="146"/>
        <v/>
      </c>
      <c r="M883" s="8">
        <f t="shared" si="147"/>
        <v>10.717537812920288</v>
      </c>
    </row>
    <row r="884" spans="1:13">
      <c r="A884" s="1">
        <f t="shared" si="143"/>
        <v>55641.5</v>
      </c>
      <c r="B884">
        <f t="shared" si="144"/>
        <v>72.333333333333584</v>
      </c>
      <c r="C884" t="str">
        <f>IFERROR(AVERAGEIFS('Hard Drives'!$I$5:$I$500,'Hard Drives'!$A$5:$A$500,"&gt;="&amp;Predictions!A883,'Hard Drives'!$A$5:$A$500,"&lt;"&amp;Predictions!A884), "")</f>
        <v/>
      </c>
      <c r="D884" t="str">
        <f t="shared" si="148"/>
        <v/>
      </c>
      <c r="E884" t="str">
        <f>IFERROR(AVERAGEIFS(SSDs!$H$5:$H$150,SSDs!$A$5:$A$150,"&gt;="&amp;Predictions!A883, SSDs!$A$5:$A$150,"&lt;"&amp;Predictions!A884), "")</f>
        <v/>
      </c>
      <c r="F884" t="str">
        <f t="shared" si="149"/>
        <v/>
      </c>
      <c r="G884" t="str">
        <f>IFERROR(AVERAGEIFS(XPoint!$H$5:$H$100,XPoint!$A$5:$A$100,"&gt;="&amp;Predictions!A883, XPoint!$A$5:$A$100,"&lt;"&amp;Predictions!A884), "")</f>
        <v/>
      </c>
      <c r="H884" t="str">
        <f t="shared" si="150"/>
        <v/>
      </c>
      <c r="J884" s="8">
        <f t="shared" si="145"/>
        <v>11.111577736583063</v>
      </c>
      <c r="K884" t="str">
        <f t="shared" si="146"/>
        <v/>
      </c>
      <c r="M884" s="8">
        <f t="shared" si="147"/>
        <v>10.717699922838584</v>
      </c>
    </row>
    <row r="885" spans="1:13">
      <c r="A885" s="1">
        <f t="shared" si="143"/>
        <v>55671.9375</v>
      </c>
      <c r="B885">
        <f t="shared" si="144"/>
        <v>72.416666666666913</v>
      </c>
      <c r="C885" t="str">
        <f>IFERROR(AVERAGEIFS('Hard Drives'!$I$5:$I$500,'Hard Drives'!$A$5:$A$500,"&gt;="&amp;Predictions!A884,'Hard Drives'!$A$5:$A$500,"&lt;"&amp;Predictions!A885), "")</f>
        <v/>
      </c>
      <c r="D885" t="str">
        <f t="shared" si="148"/>
        <v/>
      </c>
      <c r="E885" t="str">
        <f>IFERROR(AVERAGEIFS(SSDs!$H$5:$H$150,SSDs!$A$5:$A$150,"&gt;="&amp;Predictions!A884, SSDs!$A$5:$A$150,"&lt;"&amp;Predictions!A885), "")</f>
        <v/>
      </c>
      <c r="F885" t="str">
        <f t="shared" si="149"/>
        <v/>
      </c>
      <c r="G885" t="str">
        <f>IFERROR(AVERAGEIFS(XPoint!$H$5:$H$100,XPoint!$A$5:$A$100,"&gt;="&amp;Predictions!A884, XPoint!$A$5:$A$100,"&lt;"&amp;Predictions!A885), "")</f>
        <v/>
      </c>
      <c r="H885" t="str">
        <f t="shared" si="150"/>
        <v/>
      </c>
      <c r="J885" s="8">
        <f t="shared" si="145"/>
        <v>11.111625424112754</v>
      </c>
      <c r="K885" t="str">
        <f t="shared" si="146"/>
        <v/>
      </c>
      <c r="M885" s="8">
        <f t="shared" si="147"/>
        <v>10.717860386965672</v>
      </c>
    </row>
    <row r="886" spans="1:13">
      <c r="A886" s="1">
        <f t="shared" si="143"/>
        <v>55702.375</v>
      </c>
      <c r="B886">
        <f t="shared" si="144"/>
        <v>72.500000000000242</v>
      </c>
      <c r="C886" t="str">
        <f>IFERROR(AVERAGEIFS('Hard Drives'!$I$5:$I$500,'Hard Drives'!$A$5:$A$500,"&gt;="&amp;Predictions!A885,'Hard Drives'!$A$5:$A$500,"&lt;"&amp;Predictions!A886), "")</f>
        <v/>
      </c>
      <c r="D886" t="str">
        <f t="shared" si="148"/>
        <v/>
      </c>
      <c r="E886" t="str">
        <f>IFERROR(AVERAGEIFS(SSDs!$H$5:$H$150,SSDs!$A$5:$A$150,"&gt;="&amp;Predictions!A885, SSDs!$A$5:$A$150,"&lt;"&amp;Predictions!A886), "")</f>
        <v/>
      </c>
      <c r="F886" t="str">
        <f t="shared" si="149"/>
        <v/>
      </c>
      <c r="G886" t="str">
        <f>IFERROR(AVERAGEIFS(XPoint!$H$5:$H$100,XPoint!$A$5:$A$100,"&gt;="&amp;Predictions!A885, XPoint!$A$5:$A$100,"&lt;"&amp;Predictions!A886), "")</f>
        <v/>
      </c>
      <c r="H886" t="str">
        <f t="shared" si="150"/>
        <v/>
      </c>
      <c r="J886" s="8">
        <f t="shared" si="145"/>
        <v>11.111672577558487</v>
      </c>
      <c r="K886" t="str">
        <f t="shared" si="146"/>
        <v/>
      </c>
      <c r="M886" s="8">
        <f t="shared" si="147"/>
        <v>10.71801922196294</v>
      </c>
    </row>
    <row r="887" spans="1:13">
      <c r="A887" s="1">
        <f t="shared" si="143"/>
        <v>55732.8125</v>
      </c>
      <c r="B887">
        <f t="shared" si="144"/>
        <v>72.58333333333357</v>
      </c>
      <c r="C887" t="str">
        <f>IFERROR(AVERAGEIFS('Hard Drives'!$I$5:$I$500,'Hard Drives'!$A$5:$A$500,"&gt;="&amp;Predictions!A886,'Hard Drives'!$A$5:$A$500,"&lt;"&amp;Predictions!A887), "")</f>
        <v/>
      </c>
      <c r="D887" t="str">
        <f t="shared" si="148"/>
        <v/>
      </c>
      <c r="E887" t="str">
        <f>IFERROR(AVERAGEIFS(SSDs!$H$5:$H$150,SSDs!$A$5:$A$150,"&gt;="&amp;Predictions!A886, SSDs!$A$5:$A$150,"&lt;"&amp;Predictions!A887), "")</f>
        <v/>
      </c>
      <c r="F887" t="str">
        <f t="shared" si="149"/>
        <v/>
      </c>
      <c r="G887" t="str">
        <f>IFERROR(AVERAGEIFS(XPoint!$H$5:$H$100,XPoint!$A$5:$A$100,"&gt;="&amp;Predictions!A886, XPoint!$A$5:$A$100,"&lt;"&amp;Predictions!A887), "")</f>
        <v/>
      </c>
      <c r="H887" t="str">
        <f t="shared" si="150"/>
        <v/>
      </c>
      <c r="J887" s="8">
        <f t="shared" si="145"/>
        <v>11.111719202897593</v>
      </c>
      <c r="K887" t="str">
        <f t="shared" si="146"/>
        <v/>
      </c>
      <c r="M887" s="8">
        <f t="shared" si="147"/>
        <v>10.718176444324065</v>
      </c>
    </row>
    <row r="888" spans="1:13">
      <c r="A888" s="1">
        <f t="shared" si="143"/>
        <v>55763.25</v>
      </c>
      <c r="B888">
        <f t="shared" si="144"/>
        <v>72.666666666666899</v>
      </c>
      <c r="C888" t="str">
        <f>IFERROR(AVERAGEIFS('Hard Drives'!$I$5:$I$500,'Hard Drives'!$A$5:$A$500,"&gt;="&amp;Predictions!A887,'Hard Drives'!$A$5:$A$500,"&lt;"&amp;Predictions!A888), "")</f>
        <v/>
      </c>
      <c r="D888" t="str">
        <f t="shared" si="148"/>
        <v/>
      </c>
      <c r="E888" t="str">
        <f>IFERROR(AVERAGEIFS(SSDs!$H$5:$H$150,SSDs!$A$5:$A$150,"&gt;="&amp;Predictions!A887, SSDs!$A$5:$A$150,"&lt;"&amp;Predictions!A888), "")</f>
        <v/>
      </c>
      <c r="F888" t="str">
        <f t="shared" si="149"/>
        <v/>
      </c>
      <c r="G888" t="str">
        <f>IFERROR(AVERAGEIFS(XPoint!$H$5:$H$100,XPoint!$A$5:$A$100,"&gt;="&amp;Predictions!A887, XPoint!$A$5:$A$100,"&lt;"&amp;Predictions!A888), "")</f>
        <v/>
      </c>
      <c r="H888" t="str">
        <f t="shared" si="150"/>
        <v/>
      </c>
      <c r="J888" s="8">
        <f t="shared" si="145"/>
        <v>11.111765306040594</v>
      </c>
      <c r="K888" t="str">
        <f t="shared" si="146"/>
        <v/>
      </c>
      <c r="M888" s="8">
        <f t="shared" si="147"/>
        <v>10.718332070376679</v>
      </c>
    </row>
    <row r="889" spans="1:13">
      <c r="A889" s="1">
        <f t="shared" si="143"/>
        <v>55793.6875</v>
      </c>
      <c r="B889">
        <f t="shared" si="144"/>
        <v>72.750000000000227</v>
      </c>
      <c r="C889" t="str">
        <f>IFERROR(AVERAGEIFS('Hard Drives'!$I$5:$I$500,'Hard Drives'!$A$5:$A$500,"&gt;="&amp;Predictions!A888,'Hard Drives'!$A$5:$A$500,"&lt;"&amp;Predictions!A889), "")</f>
        <v/>
      </c>
      <c r="D889" t="str">
        <f t="shared" si="148"/>
        <v/>
      </c>
      <c r="E889" t="str">
        <f>IFERROR(AVERAGEIFS(SSDs!$H$5:$H$150,SSDs!$A$5:$A$150,"&gt;="&amp;Predictions!A888, SSDs!$A$5:$A$150,"&lt;"&amp;Predictions!A889), "")</f>
        <v/>
      </c>
      <c r="F889" t="str">
        <f t="shared" si="149"/>
        <v/>
      </c>
      <c r="G889" t="str">
        <f>IFERROR(AVERAGEIFS(XPoint!$H$5:$H$100,XPoint!$A$5:$A$100,"&gt;="&amp;Predictions!A888, XPoint!$A$5:$A$100,"&lt;"&amp;Predictions!A889), "")</f>
        <v/>
      </c>
      <c r="H889" t="str">
        <f t="shared" si="150"/>
        <v/>
      </c>
      <c r="J889" s="8">
        <f t="shared" si="145"/>
        <v>11.111810892831947</v>
      </c>
      <c r="K889" t="str">
        <f t="shared" si="146"/>
        <v/>
      </c>
      <c r="M889" s="8">
        <f t="shared" si="147"/>
        <v>10.718486116284005</v>
      </c>
    </row>
    <row r="890" spans="1:13">
      <c r="A890" s="1">
        <f t="shared" si="143"/>
        <v>55824.125</v>
      </c>
      <c r="B890">
        <f t="shared" si="144"/>
        <v>72.833333333333556</v>
      </c>
      <c r="C890" t="str">
        <f>IFERROR(AVERAGEIFS('Hard Drives'!$I$5:$I$500,'Hard Drives'!$A$5:$A$500,"&gt;="&amp;Predictions!A889,'Hard Drives'!$A$5:$A$500,"&lt;"&amp;Predictions!A890), "")</f>
        <v/>
      </c>
      <c r="D890" t="str">
        <f t="shared" si="148"/>
        <v/>
      </c>
      <c r="E890" t="str">
        <f>IFERROR(AVERAGEIFS(SSDs!$H$5:$H$150,SSDs!$A$5:$A$150,"&gt;="&amp;Predictions!A889, SSDs!$A$5:$A$150,"&lt;"&amp;Predictions!A890), "")</f>
        <v/>
      </c>
      <c r="F890" t="str">
        <f t="shared" si="149"/>
        <v/>
      </c>
      <c r="G890" t="str">
        <f>IFERROR(AVERAGEIFS(XPoint!$H$5:$H$100,XPoint!$A$5:$A$100,"&gt;="&amp;Predictions!A889, XPoint!$A$5:$A$100,"&lt;"&amp;Predictions!A890), "")</f>
        <v/>
      </c>
      <c r="H890" t="str">
        <f t="shared" si="150"/>
        <v/>
      </c>
      <c r="J890" s="8">
        <f t="shared" si="145"/>
        <v>11.111855969050815</v>
      </c>
      <c r="K890" t="str">
        <f t="shared" si="146"/>
        <v/>
      </c>
      <c r="M890" s="8">
        <f t="shared" si="147"/>
        <v>10.718638598046521</v>
      </c>
    </row>
    <row r="891" spans="1:13">
      <c r="A891" s="1">
        <f t="shared" ref="A891:A954" si="151">A890+365.25/12</f>
        <v>55854.5625</v>
      </c>
      <c r="B891">
        <f t="shared" ref="B891:B954" si="152">B890+1/12</f>
        <v>72.916666666666885</v>
      </c>
      <c r="C891" t="str">
        <f>IFERROR(AVERAGEIFS('Hard Drives'!$I$5:$I$500,'Hard Drives'!$A$5:$A$500,"&gt;="&amp;Predictions!A890,'Hard Drives'!$A$5:$A$500,"&lt;"&amp;Predictions!A891), "")</f>
        <v/>
      </c>
      <c r="D891" t="str">
        <f t="shared" si="148"/>
        <v/>
      </c>
      <c r="E891" t="str">
        <f>IFERROR(AVERAGEIFS(SSDs!$H$5:$H$150,SSDs!$A$5:$A$150,"&gt;="&amp;Predictions!A890, SSDs!$A$5:$A$150,"&lt;"&amp;Predictions!A891), "")</f>
        <v/>
      </c>
      <c r="F891" t="str">
        <f t="shared" si="149"/>
        <v/>
      </c>
      <c r="G891" t="str">
        <f>IFERROR(AVERAGEIFS(XPoint!$H$5:$H$100,XPoint!$A$5:$A$100,"&gt;="&amp;Predictions!A890, XPoint!$A$5:$A$100,"&lt;"&amp;Predictions!A891), "")</f>
        <v/>
      </c>
      <c r="H891" t="str">
        <f t="shared" si="150"/>
        <v/>
      </c>
      <c r="J891" s="8">
        <f t="shared" si="145"/>
        <v>11.111900540411732</v>
      </c>
      <c r="K891" t="str">
        <f t="shared" si="146"/>
        <v/>
      </c>
      <c r="M891" s="8">
        <f t="shared" si="147"/>
        <v>10.718789531503553</v>
      </c>
    </row>
    <row r="892" spans="1:13">
      <c r="A892" s="1">
        <f t="shared" si="151"/>
        <v>55885</v>
      </c>
      <c r="B892">
        <f t="shared" si="152"/>
        <v>73.000000000000213</v>
      </c>
      <c r="C892" t="str">
        <f>IFERROR(AVERAGEIFS('Hard Drives'!$I$5:$I$500,'Hard Drives'!$A$5:$A$500,"&gt;="&amp;Predictions!A891,'Hard Drives'!$A$5:$A$500,"&lt;"&amp;Predictions!A892), "")</f>
        <v/>
      </c>
      <c r="D892" t="str">
        <f t="shared" si="148"/>
        <v/>
      </c>
      <c r="E892" t="str">
        <f>IFERROR(AVERAGEIFS(SSDs!$H$5:$H$150,SSDs!$A$5:$A$150,"&gt;="&amp;Predictions!A891, SSDs!$A$5:$A$150,"&lt;"&amp;Predictions!A892), "")</f>
        <v/>
      </c>
      <c r="F892" t="str">
        <f t="shared" si="149"/>
        <v/>
      </c>
      <c r="G892" t="str">
        <f>IFERROR(AVERAGEIFS(XPoint!$H$5:$H$100,XPoint!$A$5:$A$100,"&gt;="&amp;Predictions!A891, XPoint!$A$5:$A$100,"&lt;"&amp;Predictions!A892), "")</f>
        <v/>
      </c>
      <c r="H892" t="str">
        <f t="shared" si="150"/>
        <v/>
      </c>
      <c r="J892" s="8">
        <f t="shared" si="145"/>
        <v>11.11194461256539</v>
      </c>
      <c r="K892" t="str">
        <f t="shared" si="146"/>
        <v/>
      </c>
      <c r="M892" s="8">
        <f t="shared" si="147"/>
        <v>10.718938932334897</v>
      </c>
    </row>
    <row r="893" spans="1:13">
      <c r="A893" s="1">
        <f t="shared" si="151"/>
        <v>55915.4375</v>
      </c>
      <c r="B893">
        <f t="shared" si="152"/>
        <v>73.083333333333542</v>
      </c>
      <c r="C893" t="str">
        <f>IFERROR(AVERAGEIFS('Hard Drives'!$I$5:$I$500,'Hard Drives'!$A$5:$A$500,"&gt;="&amp;Predictions!A892,'Hard Drives'!$A$5:$A$500,"&lt;"&amp;Predictions!A893), "")</f>
        <v/>
      </c>
      <c r="D893" t="str">
        <f t="shared" si="148"/>
        <v/>
      </c>
      <c r="E893" t="str">
        <f>IFERROR(AVERAGEIFS(SSDs!$H$5:$H$150,SSDs!$A$5:$A$150,"&gt;="&amp;Predictions!A892, SSDs!$A$5:$A$150,"&lt;"&amp;Predictions!A893), "")</f>
        <v/>
      </c>
      <c r="F893" t="str">
        <f t="shared" si="149"/>
        <v/>
      </c>
      <c r="G893" t="str">
        <f>IFERROR(AVERAGEIFS(XPoint!$H$5:$H$100,XPoint!$A$5:$A$100,"&gt;="&amp;Predictions!A892, XPoint!$A$5:$A$100,"&lt;"&amp;Predictions!A893), "")</f>
        <v/>
      </c>
      <c r="H893" t="str">
        <f t="shared" si="150"/>
        <v/>
      </c>
      <c r="J893" s="8">
        <f t="shared" si="145"/>
        <v>11.111988191099291</v>
      </c>
      <c r="K893" t="str">
        <f t="shared" si="146"/>
        <v/>
      </c>
      <c r="M893" s="8">
        <f t="shared" si="147"/>
        <v>10.719086816062401</v>
      </c>
    </row>
    <row r="894" spans="1:13">
      <c r="A894" s="1">
        <f t="shared" si="151"/>
        <v>55945.875</v>
      </c>
      <c r="B894">
        <f t="shared" si="152"/>
        <v>73.16666666666687</v>
      </c>
      <c r="C894" t="str">
        <f>IFERROR(AVERAGEIFS('Hard Drives'!$I$5:$I$500,'Hard Drives'!$A$5:$A$500,"&gt;="&amp;Predictions!A893,'Hard Drives'!$A$5:$A$500,"&lt;"&amp;Predictions!A894), "")</f>
        <v/>
      </c>
      <c r="D894" t="str">
        <f t="shared" si="148"/>
        <v/>
      </c>
      <c r="E894" t="str">
        <f>IFERROR(AVERAGEIFS(SSDs!$H$5:$H$150,SSDs!$A$5:$A$150,"&gt;="&amp;Predictions!A893, SSDs!$A$5:$A$150,"&lt;"&amp;Predictions!A894), "")</f>
        <v/>
      </c>
      <c r="F894" t="str">
        <f t="shared" si="149"/>
        <v/>
      </c>
      <c r="G894" t="str">
        <f>IFERROR(AVERAGEIFS(XPoint!$H$5:$H$100,XPoint!$A$5:$A$100,"&gt;="&amp;Predictions!A893, XPoint!$A$5:$A$100,"&lt;"&amp;Predictions!A894), "")</f>
        <v/>
      </c>
      <c r="H894" t="str">
        <f t="shared" si="150"/>
        <v/>
      </c>
      <c r="J894" s="8">
        <f t="shared" si="145"/>
        <v>11.11203128153851</v>
      </c>
      <c r="K894" t="str">
        <f t="shared" si="146"/>
        <v/>
      </c>
      <c r="M894" s="8">
        <f t="shared" si="147"/>
        <v>10.719233198051551</v>
      </c>
    </row>
    <row r="895" spans="1:13">
      <c r="A895" s="1">
        <f t="shared" si="151"/>
        <v>55976.3125</v>
      </c>
      <c r="B895">
        <f t="shared" si="152"/>
        <v>73.250000000000199</v>
      </c>
      <c r="C895" t="str">
        <f>IFERROR(AVERAGEIFS('Hard Drives'!$I$5:$I$500,'Hard Drives'!$A$5:$A$500,"&gt;="&amp;Predictions!A894,'Hard Drives'!$A$5:$A$500,"&lt;"&amp;Predictions!A895), "")</f>
        <v/>
      </c>
      <c r="D895" t="str">
        <f t="shared" si="148"/>
        <v/>
      </c>
      <c r="E895" t="str">
        <f>IFERROR(AVERAGEIFS(SSDs!$H$5:$H$150,SSDs!$A$5:$A$150,"&gt;="&amp;Predictions!A894, SSDs!$A$5:$A$150,"&lt;"&amp;Predictions!A895), "")</f>
        <v/>
      </c>
      <c r="F895" t="str">
        <f t="shared" si="149"/>
        <v/>
      </c>
      <c r="G895" t="str">
        <f>IFERROR(AVERAGEIFS(XPoint!$H$5:$H$100,XPoint!$A$5:$A$100,"&gt;="&amp;Predictions!A894, XPoint!$A$5:$A$100,"&lt;"&amp;Predictions!A895), "")</f>
        <v/>
      </c>
      <c r="H895" t="str">
        <f t="shared" si="150"/>
        <v/>
      </c>
      <c r="J895" s="8">
        <f t="shared" si="145"/>
        <v>11.112073889346327</v>
      </c>
      <c r="K895" t="str">
        <f t="shared" si="146"/>
        <v/>
      </c>
      <c r="M895" s="8">
        <f t="shared" si="147"/>
        <v>10.719378093513008</v>
      </c>
    </row>
    <row r="896" spans="1:13">
      <c r="A896" s="1">
        <f t="shared" si="151"/>
        <v>56006.75</v>
      </c>
      <c r="B896">
        <f t="shared" si="152"/>
        <v>73.333333333333528</v>
      </c>
      <c r="C896" t="str">
        <f>IFERROR(AVERAGEIFS('Hard Drives'!$I$5:$I$500,'Hard Drives'!$A$5:$A$500,"&gt;="&amp;Predictions!A895,'Hard Drives'!$A$5:$A$500,"&lt;"&amp;Predictions!A896), "")</f>
        <v/>
      </c>
      <c r="D896" t="str">
        <f t="shared" si="148"/>
        <v/>
      </c>
      <c r="E896" t="str">
        <f>IFERROR(AVERAGEIFS(SSDs!$H$5:$H$150,SSDs!$A$5:$A$150,"&gt;="&amp;Predictions!A895, SSDs!$A$5:$A$150,"&lt;"&amp;Predictions!A896), "")</f>
        <v/>
      </c>
      <c r="F896" t="str">
        <f t="shared" si="149"/>
        <v/>
      </c>
      <c r="G896" t="str">
        <f>IFERROR(AVERAGEIFS(XPoint!$H$5:$H$100,XPoint!$A$5:$A$100,"&gt;="&amp;Predictions!A895, XPoint!$A$5:$A$100,"&lt;"&amp;Predictions!A896), "")</f>
        <v/>
      </c>
      <c r="H896" t="str">
        <f t="shared" si="150"/>
        <v/>
      </c>
      <c r="J896" s="8">
        <f t="shared" si="145"/>
        <v>11.112116019924972</v>
      </c>
      <c r="K896" t="str">
        <f t="shared" si="146"/>
        <v/>
      </c>
      <c r="M896" s="8">
        <f t="shared" si="147"/>
        <v>10.719521517504173</v>
      </c>
    </row>
    <row r="897" spans="1:13">
      <c r="A897" s="1">
        <f t="shared" si="151"/>
        <v>56037.1875</v>
      </c>
      <c r="B897">
        <f t="shared" si="152"/>
        <v>73.416666666666856</v>
      </c>
      <c r="C897" t="str">
        <f>IFERROR(AVERAGEIFS('Hard Drives'!$I$5:$I$500,'Hard Drives'!$A$5:$A$500,"&gt;="&amp;Predictions!A896,'Hard Drives'!$A$5:$A$500,"&lt;"&amp;Predictions!A897), "")</f>
        <v/>
      </c>
      <c r="D897" t="str">
        <f t="shared" si="148"/>
        <v/>
      </c>
      <c r="E897" t="str">
        <f>IFERROR(AVERAGEIFS(SSDs!$H$5:$H$150,SSDs!$A$5:$A$150,"&gt;="&amp;Predictions!A896, SSDs!$A$5:$A$150,"&lt;"&amp;Predictions!A897), "")</f>
        <v/>
      </c>
      <c r="F897" t="str">
        <f t="shared" si="149"/>
        <v/>
      </c>
      <c r="G897" t="str">
        <f>IFERROR(AVERAGEIFS(XPoint!$H$5:$H$100,XPoint!$A$5:$A$100,"&gt;="&amp;Predictions!A896, XPoint!$A$5:$A$100,"&lt;"&amp;Predictions!A897), "")</f>
        <v/>
      </c>
      <c r="H897" t="str">
        <f t="shared" si="150"/>
        <v/>
      </c>
      <c r="J897" s="8">
        <f t="shared" si="145"/>
        <v>11.112157678616287</v>
      </c>
      <c r="K897" t="str">
        <f t="shared" si="146"/>
        <v/>
      </c>
      <c r="M897" s="8">
        <f t="shared" si="147"/>
        <v>10.719663484930695</v>
      </c>
    </row>
    <row r="898" spans="1:13">
      <c r="A898" s="1">
        <f t="shared" si="151"/>
        <v>56067.625</v>
      </c>
      <c r="B898">
        <f t="shared" si="152"/>
        <v>73.500000000000185</v>
      </c>
      <c r="C898" t="str">
        <f>IFERROR(AVERAGEIFS('Hard Drives'!$I$5:$I$500,'Hard Drives'!$A$5:$A$500,"&gt;="&amp;Predictions!A897,'Hard Drives'!$A$5:$A$500,"&lt;"&amp;Predictions!A898), "")</f>
        <v/>
      </c>
      <c r="D898" t="str">
        <f t="shared" si="148"/>
        <v/>
      </c>
      <c r="E898" t="str">
        <f>IFERROR(AVERAGEIFS(SSDs!$H$5:$H$150,SSDs!$A$5:$A$150,"&gt;="&amp;Predictions!A897, SSDs!$A$5:$A$150,"&lt;"&amp;Predictions!A898), "")</f>
        <v/>
      </c>
      <c r="F898" t="str">
        <f t="shared" si="149"/>
        <v/>
      </c>
      <c r="G898" t="str">
        <f>IFERROR(AVERAGEIFS(XPoint!$H$5:$H$100,XPoint!$A$5:$A$100,"&gt;="&amp;Predictions!A897, XPoint!$A$5:$A$100,"&lt;"&amp;Predictions!A898), "")</f>
        <v/>
      </c>
      <c r="H898" t="str">
        <f t="shared" si="150"/>
        <v/>
      </c>
      <c r="J898" s="8">
        <f t="shared" si="145"/>
        <v>11.112198870702377</v>
      </c>
      <c r="K898" t="str">
        <f t="shared" si="146"/>
        <v/>
      </c>
      <c r="M898" s="8">
        <f t="shared" si="147"/>
        <v>10.71980401054801</v>
      </c>
    </row>
    <row r="899" spans="1:13">
      <c r="A899" s="1">
        <f t="shared" si="151"/>
        <v>56098.0625</v>
      </c>
      <c r="B899">
        <f t="shared" si="152"/>
        <v>73.583333333333513</v>
      </c>
      <c r="C899" t="str">
        <f>IFERROR(AVERAGEIFS('Hard Drives'!$I$5:$I$500,'Hard Drives'!$A$5:$A$500,"&gt;="&amp;Predictions!A898,'Hard Drives'!$A$5:$A$500,"&lt;"&amp;Predictions!A899), "")</f>
        <v/>
      </c>
      <c r="D899" t="str">
        <f t="shared" si="148"/>
        <v/>
      </c>
      <c r="E899" t="str">
        <f>IFERROR(AVERAGEIFS(SSDs!$H$5:$H$150,SSDs!$A$5:$A$150,"&gt;="&amp;Predictions!A898, SSDs!$A$5:$A$150,"&lt;"&amp;Predictions!A899), "")</f>
        <v/>
      </c>
      <c r="F899" t="str">
        <f t="shared" si="149"/>
        <v/>
      </c>
      <c r="G899" t="str">
        <f>IFERROR(AVERAGEIFS(XPoint!$H$5:$H$100,XPoint!$A$5:$A$100,"&gt;="&amp;Predictions!A898, XPoint!$A$5:$A$100,"&lt;"&amp;Predictions!A899), "")</f>
        <v/>
      </c>
      <c r="H899" t="str">
        <f t="shared" si="150"/>
        <v/>
      </c>
      <c r="J899" s="8">
        <f t="shared" si="145"/>
        <v>11.112239601406309</v>
      </c>
      <c r="K899" t="str">
        <f t="shared" si="146"/>
        <v/>
      </c>
      <c r="M899" s="8">
        <f t="shared" si="147"/>
        <v>10.719943108962816</v>
      </c>
    </row>
    <row r="900" spans="1:13">
      <c r="A900" s="1">
        <f t="shared" si="151"/>
        <v>56128.5</v>
      </c>
      <c r="B900">
        <f t="shared" si="152"/>
        <v>73.666666666666842</v>
      </c>
      <c r="C900" t="str">
        <f>IFERROR(AVERAGEIFS('Hard Drives'!$I$5:$I$500,'Hard Drives'!$A$5:$A$500,"&gt;="&amp;Predictions!A899,'Hard Drives'!$A$5:$A$500,"&lt;"&amp;Predictions!A900), "")</f>
        <v/>
      </c>
      <c r="D900" t="str">
        <f t="shared" si="148"/>
        <v/>
      </c>
      <c r="E900" t="str">
        <f>IFERROR(AVERAGEIFS(SSDs!$H$5:$H$150,SSDs!$A$5:$A$150,"&gt;="&amp;Predictions!A899, SSDs!$A$5:$A$150,"&lt;"&amp;Predictions!A900), "")</f>
        <v/>
      </c>
      <c r="F900" t="str">
        <f t="shared" si="149"/>
        <v/>
      </c>
      <c r="G900" t="str">
        <f>IFERROR(AVERAGEIFS(XPoint!$H$5:$H$100,XPoint!$A$5:$A$100,"&gt;="&amp;Predictions!A899, XPoint!$A$5:$A$100,"&lt;"&amp;Predictions!A900), "")</f>
        <v/>
      </c>
      <c r="H900" t="str">
        <f t="shared" si="150"/>
        <v/>
      </c>
      <c r="J900" s="8">
        <f t="shared" si="145"/>
        <v>11.112279875892751</v>
      </c>
      <c r="K900" t="str">
        <f t="shared" si="146"/>
        <v/>
      </c>
      <c r="M900" s="8">
        <f t="shared" si="147"/>
        <v>10.720080794634566</v>
      </c>
    </row>
    <row r="901" spans="1:13">
      <c r="A901" s="1">
        <f t="shared" si="151"/>
        <v>56158.9375</v>
      </c>
      <c r="B901">
        <f t="shared" si="152"/>
        <v>73.750000000000171</v>
      </c>
      <c r="C901" t="str">
        <f>IFERROR(AVERAGEIFS('Hard Drives'!$I$5:$I$500,'Hard Drives'!$A$5:$A$500,"&gt;="&amp;Predictions!A900,'Hard Drives'!$A$5:$A$500,"&lt;"&amp;Predictions!A901), "")</f>
        <v/>
      </c>
      <c r="D901" t="str">
        <f t="shared" si="148"/>
        <v/>
      </c>
      <c r="E901" t="str">
        <f>IFERROR(AVERAGEIFS(SSDs!$H$5:$H$150,SSDs!$A$5:$A$150,"&gt;="&amp;Predictions!A900, SSDs!$A$5:$A$150,"&lt;"&amp;Predictions!A901), "")</f>
        <v/>
      </c>
      <c r="F901" t="str">
        <f t="shared" si="149"/>
        <v/>
      </c>
      <c r="G901" t="str">
        <f>IFERROR(AVERAGEIFS(XPoint!$H$5:$H$100,XPoint!$A$5:$A$100,"&gt;="&amp;Predictions!A900, XPoint!$A$5:$A$100,"&lt;"&amp;Predictions!A901), "")</f>
        <v/>
      </c>
      <c r="H901" t="str">
        <f t="shared" si="150"/>
        <v/>
      </c>
      <c r="J901" s="8">
        <f t="shared" si="145"/>
        <v>11.11231969926863</v>
      </c>
      <c r="K901" t="str">
        <f t="shared" si="146"/>
        <v/>
      </c>
      <c r="M901" s="8">
        <f t="shared" si="147"/>
        <v>10.720217081876932</v>
      </c>
    </row>
    <row r="902" spans="1:13">
      <c r="A902" s="1">
        <f t="shared" si="151"/>
        <v>56189.375</v>
      </c>
      <c r="B902">
        <f t="shared" si="152"/>
        <v>73.833333333333499</v>
      </c>
      <c r="C902" t="str">
        <f>IFERROR(AVERAGEIFS('Hard Drives'!$I$5:$I$500,'Hard Drives'!$A$5:$A$500,"&gt;="&amp;Predictions!A901,'Hard Drives'!$A$5:$A$500,"&lt;"&amp;Predictions!A902), "")</f>
        <v/>
      </c>
      <c r="D902" t="str">
        <f t="shared" si="148"/>
        <v/>
      </c>
      <c r="E902" t="str">
        <f>IFERROR(AVERAGEIFS(SSDs!$H$5:$H$150,SSDs!$A$5:$A$150,"&gt;="&amp;Predictions!A901, SSDs!$A$5:$A$150,"&lt;"&amp;Predictions!A902), "")</f>
        <v/>
      </c>
      <c r="F902" t="str">
        <f t="shared" si="149"/>
        <v/>
      </c>
      <c r="G902" t="str">
        <f>IFERROR(AVERAGEIFS(XPoint!$H$5:$H$100,XPoint!$A$5:$A$100,"&gt;="&amp;Predictions!A901, XPoint!$A$5:$A$100,"&lt;"&amp;Predictions!A902), "")</f>
        <v/>
      </c>
      <c r="H902" t="str">
        <f t="shared" si="150"/>
        <v/>
      </c>
      <c r="J902" s="8">
        <f t="shared" si="145"/>
        <v>11.112359076583777</v>
      </c>
      <c r="K902" t="str">
        <f t="shared" si="146"/>
        <v/>
      </c>
      <c r="M902" s="8">
        <f t="shared" si="147"/>
        <v>10.720351984859285</v>
      </c>
    </row>
    <row r="903" spans="1:13">
      <c r="A903" s="1">
        <f t="shared" si="151"/>
        <v>56219.8125</v>
      </c>
      <c r="B903">
        <f t="shared" si="152"/>
        <v>73.916666666666828</v>
      </c>
      <c r="C903" t="str">
        <f>IFERROR(AVERAGEIFS('Hard Drives'!$I$5:$I$500,'Hard Drives'!$A$5:$A$500,"&gt;="&amp;Predictions!A902,'Hard Drives'!$A$5:$A$500,"&lt;"&amp;Predictions!A903), "")</f>
        <v/>
      </c>
      <c r="D903" t="str">
        <f t="shared" si="148"/>
        <v/>
      </c>
      <c r="E903" t="str">
        <f>IFERROR(AVERAGEIFS(SSDs!$H$5:$H$150,SSDs!$A$5:$A$150,"&gt;="&amp;Predictions!A902, SSDs!$A$5:$A$150,"&lt;"&amp;Predictions!A903), "")</f>
        <v/>
      </c>
      <c r="F903" t="str">
        <f t="shared" si="149"/>
        <v/>
      </c>
      <c r="G903" t="str">
        <f>IFERROR(AVERAGEIFS(XPoint!$H$5:$H$100,XPoint!$A$5:$A$100,"&gt;="&amp;Predictions!A902, XPoint!$A$5:$A$100,"&lt;"&amp;Predictions!A903), "")</f>
        <v/>
      </c>
      <c r="H903" t="str">
        <f t="shared" si="150"/>
        <v/>
      </c>
      <c r="J903" s="8">
        <f t="shared" si="145"/>
        <v>11.112398012831552</v>
      </c>
      <c r="K903" t="str">
        <f t="shared" si="146"/>
        <v/>
      </c>
      <c r="M903" s="8">
        <f t="shared" si="147"/>
        <v>10.72048551760809</v>
      </c>
    </row>
    <row r="904" spans="1:13">
      <c r="A904" s="1">
        <f t="shared" si="151"/>
        <v>56250.25</v>
      </c>
      <c r="B904">
        <f t="shared" si="152"/>
        <v>74.000000000000156</v>
      </c>
      <c r="C904" t="str">
        <f>IFERROR(AVERAGEIFS('Hard Drives'!$I$5:$I$500,'Hard Drives'!$A$5:$A$500,"&gt;="&amp;Predictions!A903,'Hard Drives'!$A$5:$A$500,"&lt;"&amp;Predictions!A904), "")</f>
        <v/>
      </c>
      <c r="D904" t="str">
        <f t="shared" si="148"/>
        <v/>
      </c>
      <c r="E904" t="str">
        <f>IFERROR(AVERAGEIFS(SSDs!$H$5:$H$150,SSDs!$A$5:$A$150,"&gt;="&amp;Predictions!A903, SSDs!$A$5:$A$150,"&lt;"&amp;Predictions!A904), "")</f>
        <v/>
      </c>
      <c r="F904" t="str">
        <f t="shared" si="149"/>
        <v/>
      </c>
      <c r="G904" t="str">
        <f>IFERROR(AVERAGEIFS(XPoint!$H$5:$H$100,XPoint!$A$5:$A$100,"&gt;="&amp;Predictions!A903, XPoint!$A$5:$A$100,"&lt;"&amp;Predictions!A904), "")</f>
        <v/>
      </c>
      <c r="H904" t="str">
        <f t="shared" si="150"/>
        <v/>
      </c>
      <c r="J904" s="8">
        <f t="shared" si="145"/>
        <v>11.11243651294949</v>
      </c>
      <c r="K904" t="str">
        <f t="shared" si="146"/>
        <v/>
      </c>
      <c r="M904" s="8">
        <f t="shared" si="147"/>
        <v>10.720617694008379</v>
      </c>
    </row>
    <row r="905" spans="1:13">
      <c r="A905" s="1">
        <f t="shared" si="151"/>
        <v>56280.6875</v>
      </c>
      <c r="B905">
        <f t="shared" si="152"/>
        <v>74.083333333333485</v>
      </c>
      <c r="C905" t="str">
        <f>IFERROR(AVERAGEIFS('Hard Drives'!$I$5:$I$500,'Hard Drives'!$A$5:$A$500,"&gt;="&amp;Predictions!A904,'Hard Drives'!$A$5:$A$500,"&lt;"&amp;Predictions!A905), "")</f>
        <v/>
      </c>
      <c r="D905" t="str">
        <f t="shared" si="148"/>
        <v/>
      </c>
      <c r="E905" t="str">
        <f>IFERROR(AVERAGEIFS(SSDs!$H$5:$H$150,SSDs!$A$5:$A$150,"&gt;="&amp;Predictions!A904, SSDs!$A$5:$A$150,"&lt;"&amp;Predictions!A905), "")</f>
        <v/>
      </c>
      <c r="F905" t="str">
        <f t="shared" si="149"/>
        <v/>
      </c>
      <c r="G905" t="str">
        <f>IFERROR(AVERAGEIFS(XPoint!$H$5:$H$100,XPoint!$A$5:$A$100,"&gt;="&amp;Predictions!A904, XPoint!$A$5:$A$100,"&lt;"&amp;Predictions!A905), "")</f>
        <v/>
      </c>
      <c r="H905" t="str">
        <f t="shared" si="150"/>
        <v/>
      </c>
      <c r="J905" s="8">
        <f t="shared" si="145"/>
        <v>11.112474581819923</v>
      </c>
      <c r="K905" t="str">
        <f t="shared" si="146"/>
        <v/>
      </c>
      <c r="M905" s="8">
        <f t="shared" si="147"/>
        <v>10.720748527805142</v>
      </c>
    </row>
    <row r="906" spans="1:13">
      <c r="A906" s="1">
        <f t="shared" si="151"/>
        <v>56311.125</v>
      </c>
      <c r="B906">
        <f t="shared" si="152"/>
        <v>74.166666666666814</v>
      </c>
      <c r="C906" t="str">
        <f>IFERROR(AVERAGEIFS('Hard Drives'!$I$5:$I$500,'Hard Drives'!$A$5:$A$500,"&gt;="&amp;Predictions!A905,'Hard Drives'!$A$5:$A$500,"&lt;"&amp;Predictions!A906), "")</f>
        <v/>
      </c>
      <c r="D906" t="str">
        <f t="shared" si="148"/>
        <v/>
      </c>
      <c r="E906" t="str">
        <f>IFERROR(AVERAGEIFS(SSDs!$H$5:$H$150,SSDs!$A$5:$A$150,"&gt;="&amp;Predictions!A905, SSDs!$A$5:$A$150,"&lt;"&amp;Predictions!A906), "")</f>
        <v/>
      </c>
      <c r="F906" t="str">
        <f t="shared" si="149"/>
        <v/>
      </c>
      <c r="G906" t="str">
        <f>IFERROR(AVERAGEIFS(XPoint!$H$5:$H$100,XPoint!$A$5:$A$100,"&gt;="&amp;Predictions!A905, XPoint!$A$5:$A$100,"&lt;"&amp;Predictions!A906), "")</f>
        <v/>
      </c>
      <c r="H906" t="str">
        <f t="shared" si="150"/>
        <v/>
      </c>
      <c r="J906" s="8">
        <f t="shared" si="145"/>
        <v>11.112512224270583</v>
      </c>
      <c r="K906" t="str">
        <f t="shared" si="146"/>
        <v/>
      </c>
      <c r="M906" s="8">
        <f t="shared" si="147"/>
        <v>10.720878032604716</v>
      </c>
    </row>
    <row r="907" spans="1:13">
      <c r="A907" s="1">
        <f t="shared" si="151"/>
        <v>56341.5625</v>
      </c>
      <c r="B907">
        <f t="shared" si="152"/>
        <v>74.250000000000142</v>
      </c>
      <c r="C907" t="str">
        <f>IFERROR(AVERAGEIFS('Hard Drives'!$I$5:$I$500,'Hard Drives'!$A$5:$A$500,"&gt;="&amp;Predictions!A906,'Hard Drives'!$A$5:$A$500,"&lt;"&amp;Predictions!A907), "")</f>
        <v/>
      </c>
      <c r="D907" t="str">
        <f t="shared" si="148"/>
        <v/>
      </c>
      <c r="E907" t="str">
        <f>IFERROR(AVERAGEIFS(SSDs!$H$5:$H$150,SSDs!$A$5:$A$150,"&gt;="&amp;Predictions!A906, SSDs!$A$5:$A$150,"&lt;"&amp;Predictions!A907), "")</f>
        <v/>
      </c>
      <c r="F907" t="str">
        <f t="shared" si="149"/>
        <v/>
      </c>
      <c r="G907" t="str">
        <f>IFERROR(AVERAGEIFS(XPoint!$H$5:$H$100,XPoint!$A$5:$A$100,"&gt;="&amp;Predictions!A906, XPoint!$A$5:$A$100,"&lt;"&amp;Predictions!A907), "")</f>
        <v/>
      </c>
      <c r="H907" t="str">
        <f t="shared" si="150"/>
        <v/>
      </c>
      <c r="J907" s="8">
        <f t="shared" ref="J907:J970" si="153">$J$6+(($J$7-$J$6)/POWER(1+$J$8*EXP(-$J$9*(B907-$J$10)), 1/$J$11))</f>
        <v>11.112549445075212</v>
      </c>
      <c r="K907" t="str">
        <f t="shared" ref="K907:K970" si="154">IF(C907&lt;&gt;"", (C907-J907)^2, "")</f>
        <v/>
      </c>
      <c r="M907" s="8">
        <f t="shared" ref="M907:M970" si="155">$M$6+(($M$7-$M$6)/POWER(1+$M$8*EXP(-$M$9*(B907-$M$10)), 1/$M$11))</f>
        <v>10.721006221876191</v>
      </c>
    </row>
    <row r="908" spans="1:13">
      <c r="A908" s="1">
        <f t="shared" si="151"/>
        <v>56372</v>
      </c>
      <c r="B908">
        <f t="shared" si="152"/>
        <v>74.333333333333471</v>
      </c>
      <c r="C908" t="str">
        <f>IFERROR(AVERAGEIFS('Hard Drives'!$I$5:$I$500,'Hard Drives'!$A$5:$A$500,"&gt;="&amp;Predictions!A907,'Hard Drives'!$A$5:$A$500,"&lt;"&amp;Predictions!A908), "")</f>
        <v/>
      </c>
      <c r="D908" t="str">
        <f t="shared" si="148"/>
        <v/>
      </c>
      <c r="E908" t="str">
        <f>IFERROR(AVERAGEIFS(SSDs!$H$5:$H$150,SSDs!$A$5:$A$150,"&gt;="&amp;Predictions!A907, SSDs!$A$5:$A$150,"&lt;"&amp;Predictions!A908), "")</f>
        <v/>
      </c>
      <c r="F908" t="str">
        <f t="shared" si="149"/>
        <v/>
      </c>
      <c r="G908" t="str">
        <f>IFERROR(AVERAGEIFS(XPoint!$H$5:$H$100,XPoint!$A$5:$A$100,"&gt;="&amp;Predictions!A907, XPoint!$A$5:$A$100,"&lt;"&amp;Predictions!A908), "")</f>
        <v/>
      </c>
      <c r="H908" t="str">
        <f t="shared" si="150"/>
        <v/>
      </c>
      <c r="J908" s="8">
        <f t="shared" si="153"/>
        <v>11.112586248954175</v>
      </c>
      <c r="K908" t="str">
        <f t="shared" si="154"/>
        <v/>
      </c>
      <c r="M908" s="8">
        <f t="shared" si="155"/>
        <v>10.721133108952777</v>
      </c>
    </row>
    <row r="909" spans="1:13">
      <c r="A909" s="1">
        <f t="shared" si="151"/>
        <v>56402.4375</v>
      </c>
      <c r="B909">
        <f t="shared" si="152"/>
        <v>74.416666666666799</v>
      </c>
      <c r="C909" t="str">
        <f>IFERROR(AVERAGEIFS('Hard Drives'!$I$5:$I$500,'Hard Drives'!$A$5:$A$500,"&gt;="&amp;Predictions!A908,'Hard Drives'!$A$5:$A$500,"&lt;"&amp;Predictions!A909), "")</f>
        <v/>
      </c>
      <c r="D909" t="str">
        <f t="shared" si="148"/>
        <v/>
      </c>
      <c r="E909" t="str">
        <f>IFERROR(AVERAGEIFS(SSDs!$H$5:$H$150,SSDs!$A$5:$A$150,"&gt;="&amp;Predictions!A908, SSDs!$A$5:$A$150,"&lt;"&amp;Predictions!A909), "")</f>
        <v/>
      </c>
      <c r="F909" t="str">
        <f t="shared" si="149"/>
        <v/>
      </c>
      <c r="G909" t="str">
        <f>IFERROR(AVERAGEIFS(XPoint!$H$5:$H$100,XPoint!$A$5:$A$100,"&gt;="&amp;Predictions!A908, XPoint!$A$5:$A$100,"&lt;"&amp;Predictions!A909), "")</f>
        <v/>
      </c>
      <c r="H909" t="str">
        <f t="shared" si="150"/>
        <v/>
      </c>
      <c r="J909" s="8">
        <f t="shared" si="153"/>
        <v>11.112622640575063</v>
      </c>
      <c r="K909" t="str">
        <f t="shared" si="154"/>
        <v/>
      </c>
      <c r="M909" s="8">
        <f t="shared" si="155"/>
        <v>10.721258707033147</v>
      </c>
    </row>
    <row r="910" spans="1:13">
      <c r="A910" s="1">
        <f t="shared" si="151"/>
        <v>56432.875</v>
      </c>
      <c r="B910">
        <f t="shared" si="152"/>
        <v>74.500000000000128</v>
      </c>
      <c r="C910" t="str">
        <f>IFERROR(AVERAGEIFS('Hard Drives'!$I$5:$I$500,'Hard Drives'!$A$5:$A$500,"&gt;="&amp;Predictions!A909,'Hard Drives'!$A$5:$A$500,"&lt;"&amp;Predictions!A910), "")</f>
        <v/>
      </c>
      <c r="D910" t="str">
        <f t="shared" ref="D910:D973" si="156">IF(C910&lt;&gt;"", (C910-$C$14)^2, "")</f>
        <v/>
      </c>
      <c r="E910" t="str">
        <f>IFERROR(AVERAGEIFS(SSDs!$H$5:$H$150,SSDs!$A$5:$A$150,"&gt;="&amp;Predictions!A909, SSDs!$A$5:$A$150,"&lt;"&amp;Predictions!A910), "")</f>
        <v/>
      </c>
      <c r="F910" t="str">
        <f t="shared" si="149"/>
        <v/>
      </c>
      <c r="G910" t="str">
        <f>IFERROR(AVERAGEIFS(XPoint!$H$5:$H$100,XPoint!$A$5:$A$100,"&gt;="&amp;Predictions!A909, XPoint!$A$5:$A$100,"&lt;"&amp;Predictions!A910), "")</f>
        <v/>
      </c>
      <c r="H910" t="str">
        <f t="shared" si="150"/>
        <v/>
      </c>
      <c r="J910" s="8">
        <f t="shared" si="153"/>
        <v>11.11265862455325</v>
      </c>
      <c r="K910" t="str">
        <f t="shared" si="154"/>
        <v/>
      </c>
      <c r="M910" s="8">
        <f t="shared" si="155"/>
        <v>10.721383029182803</v>
      </c>
    </row>
    <row r="911" spans="1:13">
      <c r="A911" s="1">
        <f t="shared" si="151"/>
        <v>56463.3125</v>
      </c>
      <c r="B911">
        <f t="shared" si="152"/>
        <v>74.583333333333456</v>
      </c>
      <c r="C911" t="str">
        <f>IFERROR(AVERAGEIFS('Hard Drives'!$I$5:$I$500,'Hard Drives'!$A$5:$A$500,"&gt;="&amp;Predictions!A910,'Hard Drives'!$A$5:$A$500,"&lt;"&amp;Predictions!A911), "")</f>
        <v/>
      </c>
      <c r="D911" t="str">
        <f t="shared" si="156"/>
        <v/>
      </c>
      <c r="E911" t="str">
        <f>IFERROR(AVERAGEIFS(SSDs!$H$5:$H$150,SSDs!$A$5:$A$150,"&gt;="&amp;Predictions!A910, SSDs!$A$5:$A$150,"&lt;"&amp;Predictions!A911), "")</f>
        <v/>
      </c>
      <c r="F911" t="str">
        <f t="shared" si="149"/>
        <v/>
      </c>
      <c r="G911" t="str">
        <f>IFERROR(AVERAGEIFS(XPoint!$H$5:$H$100,XPoint!$A$5:$A$100,"&gt;="&amp;Predictions!A910, XPoint!$A$5:$A$100,"&lt;"&amp;Predictions!A911), "")</f>
        <v/>
      </c>
      <c r="H911" t="str">
        <f t="shared" si="150"/>
        <v/>
      </c>
      <c r="J911" s="8">
        <f t="shared" si="153"/>
        <v>11.112694205452508</v>
      </c>
      <c r="K911" t="str">
        <f t="shared" si="154"/>
        <v/>
      </c>
      <c r="M911" s="8">
        <f t="shared" si="155"/>
        <v>10.721506088335392</v>
      </c>
    </row>
    <row r="912" spans="1:13">
      <c r="A912" s="1">
        <f t="shared" si="151"/>
        <v>56493.75</v>
      </c>
      <c r="B912">
        <f t="shared" si="152"/>
        <v>74.666666666666785</v>
      </c>
      <c r="C912" t="str">
        <f>IFERROR(AVERAGEIFS('Hard Drives'!$I$5:$I$500,'Hard Drives'!$A$5:$A$500,"&gt;="&amp;Predictions!A911,'Hard Drives'!$A$5:$A$500,"&lt;"&amp;Predictions!A912), "")</f>
        <v/>
      </c>
      <c r="D912" t="str">
        <f t="shared" si="156"/>
        <v/>
      </c>
      <c r="E912" t="str">
        <f>IFERROR(AVERAGEIFS(SSDs!$H$5:$H$150,SSDs!$A$5:$A$150,"&gt;="&amp;Predictions!A911, SSDs!$A$5:$A$150,"&lt;"&amp;Predictions!A912), "")</f>
        <v/>
      </c>
      <c r="F912" t="str">
        <f t="shared" si="149"/>
        <v/>
      </c>
      <c r="G912" t="str">
        <f>IFERROR(AVERAGEIFS(XPoint!$H$5:$H$100,XPoint!$A$5:$A$100,"&gt;="&amp;Predictions!A911, XPoint!$A$5:$A$100,"&lt;"&amp;Predictions!A912), "")</f>
        <v/>
      </c>
      <c r="H912" t="str">
        <f t="shared" si="150"/>
        <v/>
      </c>
      <c r="J912" s="8">
        <f t="shared" si="153"/>
        <v>11.112729387785565</v>
      </c>
      <c r="K912" t="str">
        <f t="shared" si="154"/>
        <v/>
      </c>
      <c r="M912" s="8">
        <f t="shared" si="155"/>
        <v>10.721627897294038</v>
      </c>
    </row>
    <row r="913" spans="1:13">
      <c r="A913" s="1">
        <f t="shared" si="151"/>
        <v>56524.1875</v>
      </c>
      <c r="B913">
        <f t="shared" si="152"/>
        <v>74.750000000000114</v>
      </c>
      <c r="C913" t="str">
        <f>IFERROR(AVERAGEIFS('Hard Drives'!$I$5:$I$500,'Hard Drives'!$A$5:$A$500,"&gt;="&amp;Predictions!A912,'Hard Drives'!$A$5:$A$500,"&lt;"&amp;Predictions!A913), "")</f>
        <v/>
      </c>
      <c r="D913" t="str">
        <f t="shared" si="156"/>
        <v/>
      </c>
      <c r="E913" t="str">
        <f>IFERROR(AVERAGEIFS(SSDs!$H$5:$H$150,SSDs!$A$5:$A$150,"&gt;="&amp;Predictions!A912, SSDs!$A$5:$A$150,"&lt;"&amp;Predictions!A913), "")</f>
        <v/>
      </c>
      <c r="F913" t="str">
        <f t="shared" si="149"/>
        <v/>
      </c>
      <c r="G913" t="str">
        <f>IFERROR(AVERAGEIFS(XPoint!$H$5:$H$100,XPoint!$A$5:$A$100,"&gt;="&amp;Predictions!A912, XPoint!$A$5:$A$100,"&lt;"&amp;Predictions!A913), "")</f>
        <v/>
      </c>
      <c r="H913" t="str">
        <f t="shared" si="150"/>
        <v/>
      </c>
      <c r="J913" s="8">
        <f t="shared" si="153"/>
        <v>11.112764176014679</v>
      </c>
      <c r="K913" t="str">
        <f t="shared" si="154"/>
        <v/>
      </c>
      <c r="M913" s="8">
        <f t="shared" si="155"/>
        <v>10.721748468732628</v>
      </c>
    </row>
    <row r="914" spans="1:13">
      <c r="A914" s="1">
        <f t="shared" si="151"/>
        <v>56554.625</v>
      </c>
      <c r="B914">
        <f t="shared" si="152"/>
        <v>74.833333333333442</v>
      </c>
      <c r="C914" t="str">
        <f>IFERROR(AVERAGEIFS('Hard Drives'!$I$5:$I$500,'Hard Drives'!$A$5:$A$500,"&gt;="&amp;Predictions!A913,'Hard Drives'!$A$5:$A$500,"&lt;"&amp;Predictions!A914), "")</f>
        <v/>
      </c>
      <c r="D914" t="str">
        <f t="shared" si="156"/>
        <v/>
      </c>
      <c r="E914" t="str">
        <f>IFERROR(AVERAGEIFS(SSDs!$H$5:$H$150,SSDs!$A$5:$A$150,"&gt;="&amp;Predictions!A913, SSDs!$A$5:$A$150,"&lt;"&amp;Predictions!A914), "")</f>
        <v/>
      </c>
      <c r="F914" t="str">
        <f t="shared" si="149"/>
        <v/>
      </c>
      <c r="G914" t="str">
        <f>IFERROR(AVERAGEIFS(XPoint!$H$5:$H$100,XPoint!$A$5:$A$100,"&gt;="&amp;Predictions!A913, XPoint!$A$5:$A$100,"&lt;"&amp;Predictions!A914), "")</f>
        <v/>
      </c>
      <c r="H914" t="str">
        <f t="shared" si="150"/>
        <v/>
      </c>
      <c r="J914" s="8">
        <f t="shared" si="153"/>
        <v>11.112798574552212</v>
      </c>
      <c r="K914" t="str">
        <f t="shared" si="154"/>
        <v/>
      </c>
      <c r="M914" s="8">
        <f t="shared" si="155"/>
        <v>10.721867815197129</v>
      </c>
    </row>
    <row r="915" spans="1:13">
      <c r="A915" s="1">
        <f t="shared" si="151"/>
        <v>56585.0625</v>
      </c>
      <c r="B915">
        <f t="shared" si="152"/>
        <v>74.916666666666771</v>
      </c>
      <c r="C915" t="str">
        <f>IFERROR(AVERAGEIFS('Hard Drives'!$I$5:$I$500,'Hard Drives'!$A$5:$A$500,"&gt;="&amp;Predictions!A914,'Hard Drives'!$A$5:$A$500,"&lt;"&amp;Predictions!A915), "")</f>
        <v/>
      </c>
      <c r="D915" t="str">
        <f t="shared" si="156"/>
        <v/>
      </c>
      <c r="E915" t="str">
        <f>IFERROR(AVERAGEIFS(SSDs!$H$5:$H$150,SSDs!$A$5:$A$150,"&gt;="&amp;Predictions!A914, SSDs!$A$5:$A$150,"&lt;"&amp;Predictions!A915), "")</f>
        <v/>
      </c>
      <c r="F915" t="str">
        <f t="shared" si="149"/>
        <v/>
      </c>
      <c r="G915" t="str">
        <f>IFERROR(AVERAGEIFS(XPoint!$H$5:$H$100,XPoint!$A$5:$A$100,"&gt;="&amp;Predictions!A914, XPoint!$A$5:$A$100,"&lt;"&amp;Predictions!A915), "")</f>
        <v/>
      </c>
      <c r="H915" t="str">
        <f t="shared" si="150"/>
        <v/>
      </c>
      <c r="J915" s="8">
        <f t="shared" si="153"/>
        <v>11.112832587761163</v>
      </c>
      <c r="K915" t="str">
        <f t="shared" si="154"/>
        <v/>
      </c>
      <c r="M915" s="8">
        <f t="shared" si="155"/>
        <v>10.721985949106855</v>
      </c>
    </row>
    <row r="916" spans="1:13">
      <c r="A916" s="1">
        <f t="shared" si="151"/>
        <v>56615.5</v>
      </c>
      <c r="B916">
        <f t="shared" si="152"/>
        <v>75.000000000000099</v>
      </c>
      <c r="C916" t="str">
        <f>IFERROR(AVERAGEIFS('Hard Drives'!$I$5:$I$500,'Hard Drives'!$A$5:$A$500,"&gt;="&amp;Predictions!A915,'Hard Drives'!$A$5:$A$500,"&lt;"&amp;Predictions!A916), "")</f>
        <v/>
      </c>
      <c r="D916" t="str">
        <f t="shared" si="156"/>
        <v/>
      </c>
      <c r="E916" t="str">
        <f>IFERROR(AVERAGEIFS(SSDs!$H$5:$H$150,SSDs!$A$5:$A$150,"&gt;="&amp;Predictions!A915, SSDs!$A$5:$A$150,"&lt;"&amp;Predictions!A916), "")</f>
        <v/>
      </c>
      <c r="F916" t="str">
        <f t="shared" si="149"/>
        <v/>
      </c>
      <c r="G916" t="str">
        <f>IFERROR(AVERAGEIFS(XPoint!$H$5:$H$100,XPoint!$A$5:$A$100,"&gt;="&amp;Predictions!A915, XPoint!$A$5:$A$100,"&lt;"&amp;Predictions!A916), "")</f>
        <v/>
      </c>
      <c r="H916" t="str">
        <f t="shared" si="150"/>
        <v/>
      </c>
      <c r="J916" s="8">
        <f t="shared" si="153"/>
        <v>11.112866219955743</v>
      </c>
      <c r="K916" t="str">
        <f t="shared" si="154"/>
        <v/>
      </c>
      <c r="M916" s="8">
        <f t="shared" si="155"/>
        <v>10.722102882755731</v>
      </c>
    </row>
    <row r="917" spans="1:13">
      <c r="A917" s="1">
        <f t="shared" si="151"/>
        <v>56645.9375</v>
      </c>
      <c r="B917">
        <f t="shared" si="152"/>
        <v>75.083333333333428</v>
      </c>
      <c r="C917" t="str">
        <f>IFERROR(AVERAGEIFS('Hard Drives'!$I$5:$I$500,'Hard Drives'!$A$5:$A$500,"&gt;="&amp;Predictions!A916,'Hard Drives'!$A$5:$A$500,"&lt;"&amp;Predictions!A917), "")</f>
        <v/>
      </c>
      <c r="D917" t="str">
        <f t="shared" si="156"/>
        <v/>
      </c>
      <c r="E917" t="str">
        <f>IFERROR(AVERAGEIFS(SSDs!$H$5:$H$150,SSDs!$A$5:$A$150,"&gt;="&amp;Predictions!A916, SSDs!$A$5:$A$150,"&lt;"&amp;Predictions!A917), "")</f>
        <v/>
      </c>
      <c r="F917" t="str">
        <f t="shared" si="149"/>
        <v/>
      </c>
      <c r="G917" t="str">
        <f>IFERROR(AVERAGEIFS(XPoint!$H$5:$H$100,XPoint!$A$5:$A$100,"&gt;="&amp;Predictions!A916, XPoint!$A$5:$A$100,"&lt;"&amp;Predictions!A917), "")</f>
        <v/>
      </c>
      <c r="H917" t="str">
        <f t="shared" si="150"/>
        <v/>
      </c>
      <c r="J917" s="8">
        <f t="shared" si="153"/>
        <v>11.1128994754019</v>
      </c>
      <c r="K917" t="str">
        <f t="shared" si="154"/>
        <v/>
      </c>
      <c r="M917" s="8">
        <f t="shared" si="155"/>
        <v>10.722218628313552</v>
      </c>
    </row>
    <row r="918" spans="1:13">
      <c r="A918" s="1">
        <f t="shared" si="151"/>
        <v>56676.375</v>
      </c>
      <c r="B918">
        <f t="shared" si="152"/>
        <v>75.166666666666757</v>
      </c>
      <c r="C918" t="str">
        <f>IFERROR(AVERAGEIFS('Hard Drives'!$I$5:$I$500,'Hard Drives'!$A$5:$A$500,"&gt;="&amp;Predictions!A917,'Hard Drives'!$A$5:$A$500,"&lt;"&amp;Predictions!A918), "")</f>
        <v/>
      </c>
      <c r="D918" t="str">
        <f t="shared" si="156"/>
        <v/>
      </c>
      <c r="E918" t="str">
        <f>IFERROR(AVERAGEIFS(SSDs!$H$5:$H$150,SSDs!$A$5:$A$150,"&gt;="&amp;Predictions!A917, SSDs!$A$5:$A$150,"&lt;"&amp;Predictions!A918), "")</f>
        <v/>
      </c>
      <c r="F918" t="str">
        <f t="shared" si="149"/>
        <v/>
      </c>
      <c r="G918" t="str">
        <f>IFERROR(AVERAGEIFS(XPoint!$H$5:$H$100,XPoint!$A$5:$A$100,"&gt;="&amp;Predictions!A917, XPoint!$A$5:$A$100,"&lt;"&amp;Predictions!A918), "")</f>
        <v/>
      </c>
      <c r="H918" t="str">
        <f t="shared" si="150"/>
        <v/>
      </c>
      <c r="J918" s="8">
        <f t="shared" si="153"/>
        <v>11.112932358317872</v>
      </c>
      <c r="K918" t="str">
        <f t="shared" si="154"/>
        <v/>
      </c>
      <c r="M918" s="8">
        <f t="shared" si="155"/>
        <v>10.722333197827236</v>
      </c>
    </row>
    <row r="919" spans="1:13">
      <c r="A919" s="1">
        <f t="shared" si="151"/>
        <v>56706.8125</v>
      </c>
      <c r="B919">
        <f t="shared" si="152"/>
        <v>75.250000000000085</v>
      </c>
      <c r="C919" t="str">
        <f>IFERROR(AVERAGEIFS('Hard Drives'!$I$5:$I$500,'Hard Drives'!$A$5:$A$500,"&gt;="&amp;Predictions!A918,'Hard Drives'!$A$5:$A$500,"&lt;"&amp;Predictions!A919), "")</f>
        <v/>
      </c>
      <c r="D919" t="str">
        <f t="shared" si="156"/>
        <v/>
      </c>
      <c r="E919" t="str">
        <f>IFERROR(AVERAGEIFS(SSDs!$H$5:$H$150,SSDs!$A$5:$A$150,"&gt;="&amp;Predictions!A918, SSDs!$A$5:$A$150,"&lt;"&amp;Predictions!A919), "")</f>
        <v/>
      </c>
      <c r="F919" t="str">
        <f t="shared" si="149"/>
        <v/>
      </c>
      <c r="G919" t="str">
        <f>IFERROR(AVERAGEIFS(XPoint!$H$5:$H$100,XPoint!$A$5:$A$100,"&gt;="&amp;Predictions!A918, XPoint!$A$5:$A$100,"&lt;"&amp;Predictions!A919), "")</f>
        <v/>
      </c>
      <c r="H919" t="str">
        <f t="shared" si="150"/>
        <v/>
      </c>
      <c r="J919" s="8">
        <f t="shared" si="153"/>
        <v>11.112964872874723</v>
      </c>
      <c r="K919" t="str">
        <f t="shared" si="154"/>
        <v/>
      </c>
      <c r="M919" s="8">
        <f t="shared" si="155"/>
        <v>10.722446603222039</v>
      </c>
    </row>
    <row r="920" spans="1:13">
      <c r="A920" s="1">
        <f t="shared" si="151"/>
        <v>56737.25</v>
      </c>
      <c r="B920">
        <f t="shared" si="152"/>
        <v>75.333333333333414</v>
      </c>
      <c r="C920" t="str">
        <f>IFERROR(AVERAGEIFS('Hard Drives'!$I$5:$I$500,'Hard Drives'!$A$5:$A$500,"&gt;="&amp;Predictions!A919,'Hard Drives'!$A$5:$A$500,"&lt;"&amp;Predictions!A920), "")</f>
        <v/>
      </c>
      <c r="D920" t="str">
        <f t="shared" si="156"/>
        <v/>
      </c>
      <c r="E920" t="str">
        <f>IFERROR(AVERAGEIFS(SSDs!$H$5:$H$150,SSDs!$A$5:$A$150,"&gt;="&amp;Predictions!A919, SSDs!$A$5:$A$150,"&lt;"&amp;Predictions!A920), "")</f>
        <v/>
      </c>
      <c r="F920" t="str">
        <f t="shared" si="149"/>
        <v/>
      </c>
      <c r="G920" t="str">
        <f>IFERROR(AVERAGEIFS(XPoint!$H$5:$H$100,XPoint!$A$5:$A$100,"&gt;="&amp;Predictions!A919, XPoint!$A$5:$A$100,"&lt;"&amp;Predictions!A920), "")</f>
        <v/>
      </c>
      <c r="H920" t="str">
        <f t="shared" si="150"/>
        <v/>
      </c>
      <c r="J920" s="8">
        <f t="shared" si="153"/>
        <v>11.112997023196849</v>
      </c>
      <c r="K920" t="str">
        <f t="shared" si="154"/>
        <v/>
      </c>
      <c r="M920" s="8">
        <f t="shared" si="155"/>
        <v>10.722558856302783</v>
      </c>
    </row>
    <row r="921" spans="1:13">
      <c r="A921" s="1">
        <f t="shared" si="151"/>
        <v>56767.6875</v>
      </c>
      <c r="B921">
        <f t="shared" si="152"/>
        <v>75.416666666666742</v>
      </c>
      <c r="C921" t="str">
        <f>IFERROR(AVERAGEIFS('Hard Drives'!$I$5:$I$500,'Hard Drives'!$A$5:$A$500,"&gt;="&amp;Predictions!A920,'Hard Drives'!$A$5:$A$500,"&lt;"&amp;Predictions!A921), "")</f>
        <v/>
      </c>
      <c r="D921" t="str">
        <f t="shared" si="156"/>
        <v/>
      </c>
      <c r="E921" t="str">
        <f>IFERROR(AVERAGEIFS(SSDs!$H$5:$H$150,SSDs!$A$5:$A$150,"&gt;="&amp;Predictions!A920, SSDs!$A$5:$A$150,"&lt;"&amp;Predictions!A921), "")</f>
        <v/>
      </c>
      <c r="F921" t="str">
        <f t="shared" si="149"/>
        <v/>
      </c>
      <c r="G921" t="str">
        <f>IFERROR(AVERAGEIFS(XPoint!$H$5:$H$100,XPoint!$A$5:$A$100,"&gt;="&amp;Predictions!A920, XPoint!$A$5:$A$100,"&lt;"&amp;Predictions!A921), "")</f>
        <v/>
      </c>
      <c r="H921" t="str">
        <f t="shared" si="150"/>
        <v/>
      </c>
      <c r="J921" s="8">
        <f t="shared" si="153"/>
        <v>11.113028813362513</v>
      </c>
      <c r="K921" t="str">
        <f t="shared" si="154"/>
        <v/>
      </c>
      <c r="M921" s="8">
        <f t="shared" si="155"/>
        <v>10.72266996875506</v>
      </c>
    </row>
    <row r="922" spans="1:13">
      <c r="A922" s="1">
        <f t="shared" si="151"/>
        <v>56798.125</v>
      </c>
      <c r="B922">
        <f t="shared" si="152"/>
        <v>75.500000000000071</v>
      </c>
      <c r="C922" t="str">
        <f>IFERROR(AVERAGEIFS('Hard Drives'!$I$5:$I$500,'Hard Drives'!$A$5:$A$500,"&gt;="&amp;Predictions!A921,'Hard Drives'!$A$5:$A$500,"&lt;"&amp;Predictions!A922), "")</f>
        <v/>
      </c>
      <c r="D922" t="str">
        <f t="shared" si="156"/>
        <v/>
      </c>
      <c r="E922" t="str">
        <f>IFERROR(AVERAGEIFS(SSDs!$H$5:$H$150,SSDs!$A$5:$A$150,"&gt;="&amp;Predictions!A921, SSDs!$A$5:$A$150,"&lt;"&amp;Predictions!A922), "")</f>
        <v/>
      </c>
      <c r="F922" t="str">
        <f t="shared" ref="F922:F985" si="157">IF(E922&lt;&gt;"", (E922-$E$14)^2, "")</f>
        <v/>
      </c>
      <c r="G922" t="str">
        <f>IFERROR(AVERAGEIFS(XPoint!$H$5:$H$100,XPoint!$A$5:$A$100,"&gt;="&amp;Predictions!A921, XPoint!$A$5:$A$100,"&lt;"&amp;Predictions!A922), "")</f>
        <v/>
      </c>
      <c r="H922" t="str">
        <f t="shared" ref="H922:H985" si="158">IF(G922&lt;&gt;"", (G922-$G$14)^2, "")</f>
        <v/>
      </c>
      <c r="J922" s="8">
        <f t="shared" si="153"/>
        <v>11.113060247404361</v>
      </c>
      <c r="K922" t="str">
        <f t="shared" si="154"/>
        <v/>
      </c>
      <c r="M922" s="8">
        <f t="shared" si="155"/>
        <v>10.722779952146421</v>
      </c>
    </row>
    <row r="923" spans="1:13">
      <c r="A923" s="1">
        <f t="shared" si="151"/>
        <v>56828.5625</v>
      </c>
      <c r="B923">
        <f t="shared" si="152"/>
        <v>75.5833333333334</v>
      </c>
      <c r="C923" t="str">
        <f>IFERROR(AVERAGEIFS('Hard Drives'!$I$5:$I$500,'Hard Drives'!$A$5:$A$500,"&gt;="&amp;Predictions!A922,'Hard Drives'!$A$5:$A$500,"&lt;"&amp;Predictions!A923), "")</f>
        <v/>
      </c>
      <c r="D923" t="str">
        <f t="shared" si="156"/>
        <v/>
      </c>
      <c r="E923" t="str">
        <f>IFERROR(AVERAGEIFS(SSDs!$H$5:$H$150,SSDs!$A$5:$A$150,"&gt;="&amp;Predictions!A922, SSDs!$A$5:$A$150,"&lt;"&amp;Predictions!A923), "")</f>
        <v/>
      </c>
      <c r="F923" t="str">
        <f t="shared" si="157"/>
        <v/>
      </c>
      <c r="G923" t="str">
        <f>IFERROR(AVERAGEIFS(XPoint!$H$5:$H$100,XPoint!$A$5:$A$100,"&gt;="&amp;Predictions!A922, XPoint!$A$5:$A$100,"&lt;"&amp;Predictions!A923), "")</f>
        <v/>
      </c>
      <c r="H923" t="str">
        <f t="shared" si="158"/>
        <v/>
      </c>
      <c r="J923" s="8">
        <f t="shared" si="153"/>
        <v>11.113091329309933</v>
      </c>
      <c r="K923" t="str">
        <f t="shared" si="154"/>
        <v/>
      </c>
      <c r="M923" s="8">
        <f t="shared" si="155"/>
        <v>10.722888817927565</v>
      </c>
    </row>
    <row r="924" spans="1:13">
      <c r="A924" s="1">
        <f t="shared" si="151"/>
        <v>56859</v>
      </c>
      <c r="B924">
        <f t="shared" si="152"/>
        <v>75.666666666666728</v>
      </c>
      <c r="C924" t="str">
        <f>IFERROR(AVERAGEIFS('Hard Drives'!$I$5:$I$500,'Hard Drives'!$A$5:$A$500,"&gt;="&amp;Predictions!A923,'Hard Drives'!$A$5:$A$500,"&lt;"&amp;Predictions!A924), "")</f>
        <v/>
      </c>
      <c r="D924" t="str">
        <f t="shared" si="156"/>
        <v/>
      </c>
      <c r="E924" t="str">
        <f>IFERROR(AVERAGEIFS(SSDs!$H$5:$H$150,SSDs!$A$5:$A$150,"&gt;="&amp;Predictions!A923, SSDs!$A$5:$A$150,"&lt;"&amp;Predictions!A924), "")</f>
        <v/>
      </c>
      <c r="F924" t="str">
        <f t="shared" si="157"/>
        <v/>
      </c>
      <c r="G924" t="str">
        <f>IFERROR(AVERAGEIFS(XPoint!$H$5:$H$100,XPoint!$A$5:$A$100,"&gt;="&amp;Predictions!A923, XPoint!$A$5:$A$100,"&lt;"&amp;Predictions!A924), "")</f>
        <v/>
      </c>
      <c r="H924" t="str">
        <f t="shared" si="158"/>
        <v/>
      </c>
      <c r="J924" s="8">
        <f t="shared" si="153"/>
        <v>11.113122063022155</v>
      </c>
      <c r="K924" t="str">
        <f t="shared" si="154"/>
        <v/>
      </c>
      <c r="M924" s="8">
        <f t="shared" si="155"/>
        <v>10.72299657743352</v>
      </c>
    </row>
    <row r="925" spans="1:13">
      <c r="A925" s="1">
        <f t="shared" si="151"/>
        <v>56889.4375</v>
      </c>
      <c r="B925">
        <f t="shared" si="152"/>
        <v>75.750000000000057</v>
      </c>
      <c r="C925" t="str">
        <f>IFERROR(AVERAGEIFS('Hard Drives'!$I$5:$I$500,'Hard Drives'!$A$5:$A$500,"&gt;="&amp;Predictions!A924,'Hard Drives'!$A$5:$A$500,"&lt;"&amp;Predictions!A925), "")</f>
        <v/>
      </c>
      <c r="D925" t="str">
        <f t="shared" si="156"/>
        <v/>
      </c>
      <c r="E925" t="str">
        <f>IFERROR(AVERAGEIFS(SSDs!$H$5:$H$150,SSDs!$A$5:$A$150,"&gt;="&amp;Predictions!A924, SSDs!$A$5:$A$150,"&lt;"&amp;Predictions!A925), "")</f>
        <v/>
      </c>
      <c r="F925" t="str">
        <f t="shared" si="157"/>
        <v/>
      </c>
      <c r="G925" t="str">
        <f>IFERROR(AVERAGEIFS(XPoint!$H$5:$H$100,XPoint!$A$5:$A$100,"&gt;="&amp;Predictions!A924, XPoint!$A$5:$A$100,"&lt;"&amp;Predictions!A925), "")</f>
        <v/>
      </c>
      <c r="H925" t="str">
        <f t="shared" si="158"/>
        <v/>
      </c>
      <c r="J925" s="8">
        <f t="shared" si="153"/>
        <v>11.113152452439852</v>
      </c>
      <c r="K925" t="str">
        <f t="shared" si="154"/>
        <v/>
      </c>
      <c r="M925" s="8">
        <f t="shared" si="155"/>
        <v>10.723103241884772</v>
      </c>
    </row>
    <row r="926" spans="1:13">
      <c r="A926" s="1">
        <f t="shared" si="151"/>
        <v>56919.875</v>
      </c>
      <c r="B926">
        <f t="shared" si="152"/>
        <v>75.833333333333385</v>
      </c>
      <c r="C926" t="str">
        <f>IFERROR(AVERAGEIFS('Hard Drives'!$I$5:$I$500,'Hard Drives'!$A$5:$A$500,"&gt;="&amp;Predictions!A925,'Hard Drives'!$A$5:$A$500,"&lt;"&amp;Predictions!A926), "")</f>
        <v/>
      </c>
      <c r="D926" t="str">
        <f t="shared" si="156"/>
        <v/>
      </c>
      <c r="E926" t="str">
        <f>IFERROR(AVERAGEIFS(SSDs!$H$5:$H$150,SSDs!$A$5:$A$150,"&gt;="&amp;Predictions!A925, SSDs!$A$5:$A$150,"&lt;"&amp;Predictions!A926), "")</f>
        <v/>
      </c>
      <c r="F926" t="str">
        <f t="shared" si="157"/>
        <v/>
      </c>
      <c r="G926" t="str">
        <f>IFERROR(AVERAGEIFS(XPoint!$H$5:$H$100,XPoint!$A$5:$A$100,"&gt;="&amp;Predictions!A925, XPoint!$A$5:$A$100,"&lt;"&amp;Predictions!A926), "")</f>
        <v/>
      </c>
      <c r="H926" t="str">
        <f t="shared" si="158"/>
        <v/>
      </c>
      <c r="J926" s="8">
        <f t="shared" si="153"/>
        <v>11.113182501418221</v>
      </c>
      <c r="K926" t="str">
        <f t="shared" si="154"/>
        <v/>
      </c>
      <c r="M926" s="8">
        <f t="shared" si="155"/>
        <v>10.723208822388457</v>
      </c>
    </row>
    <row r="927" spans="1:13">
      <c r="A927" s="1">
        <f t="shared" si="151"/>
        <v>56950.3125</v>
      </c>
      <c r="B927">
        <f t="shared" si="152"/>
        <v>75.916666666666714</v>
      </c>
      <c r="C927" t="str">
        <f>IFERROR(AVERAGEIFS('Hard Drives'!$I$5:$I$500,'Hard Drives'!$A$5:$A$500,"&gt;="&amp;Predictions!A926,'Hard Drives'!$A$5:$A$500,"&lt;"&amp;Predictions!A927), "")</f>
        <v/>
      </c>
      <c r="D927" t="str">
        <f t="shared" si="156"/>
        <v/>
      </c>
      <c r="E927" t="str">
        <f>IFERROR(AVERAGEIFS(SSDs!$H$5:$H$150,SSDs!$A$5:$A$150,"&gt;="&amp;Predictions!A926, SSDs!$A$5:$A$150,"&lt;"&amp;Predictions!A927), "")</f>
        <v/>
      </c>
      <c r="F927" t="str">
        <f t="shared" si="157"/>
        <v/>
      </c>
      <c r="G927" t="str">
        <f>IFERROR(AVERAGEIFS(XPoint!$H$5:$H$100,XPoint!$A$5:$A$100,"&gt;="&amp;Predictions!A926, XPoint!$A$5:$A$100,"&lt;"&amp;Predictions!A927), "")</f>
        <v/>
      </c>
      <c r="H927" t="str">
        <f t="shared" si="158"/>
        <v/>
      </c>
      <c r="J927" s="8">
        <f t="shared" si="153"/>
        <v>11.113212213769339</v>
      </c>
      <c r="K927" t="str">
        <f t="shared" si="154"/>
        <v/>
      </c>
      <c r="M927" s="8">
        <f t="shared" si="155"/>
        <v>10.723313329939451</v>
      </c>
    </row>
    <row r="928" spans="1:13">
      <c r="A928" s="1">
        <f t="shared" si="151"/>
        <v>56980.75</v>
      </c>
      <c r="B928">
        <f t="shared" si="152"/>
        <v>76.000000000000043</v>
      </c>
      <c r="C928" t="str">
        <f>IFERROR(AVERAGEIFS('Hard Drives'!$I$5:$I$500,'Hard Drives'!$A$5:$A$500,"&gt;="&amp;Predictions!A927,'Hard Drives'!$A$5:$A$500,"&lt;"&amp;Predictions!A928), "")</f>
        <v/>
      </c>
      <c r="D928" t="str">
        <f t="shared" si="156"/>
        <v/>
      </c>
      <c r="E928" t="str">
        <f>IFERROR(AVERAGEIFS(SSDs!$H$5:$H$150,SSDs!$A$5:$A$150,"&gt;="&amp;Predictions!A927, SSDs!$A$5:$A$150,"&lt;"&amp;Predictions!A928), "")</f>
        <v/>
      </c>
      <c r="F928" t="str">
        <f t="shared" si="157"/>
        <v/>
      </c>
      <c r="G928" t="str">
        <f>IFERROR(AVERAGEIFS(XPoint!$H$5:$H$100,XPoint!$A$5:$A$100,"&gt;="&amp;Predictions!A927, XPoint!$A$5:$A$100,"&lt;"&amp;Predictions!A928), "")</f>
        <v/>
      </c>
      <c r="H928" t="str">
        <f t="shared" si="158"/>
        <v/>
      </c>
      <c r="J928" s="8">
        <f t="shared" si="153"/>
        <v>11.113241593262634</v>
      </c>
      <c r="K928" t="str">
        <f t="shared" si="154"/>
        <v/>
      </c>
      <c r="M928" s="8">
        <f t="shared" si="155"/>
        <v>10.723416775421541</v>
      </c>
    </row>
    <row r="929" spans="1:13">
      <c r="A929" s="1">
        <f t="shared" si="151"/>
        <v>57011.1875</v>
      </c>
      <c r="B929">
        <f t="shared" si="152"/>
        <v>76.083333333333371</v>
      </c>
      <c r="C929" t="str">
        <f>IFERROR(AVERAGEIFS('Hard Drives'!$I$5:$I$500,'Hard Drives'!$A$5:$A$500,"&gt;="&amp;Predictions!A928,'Hard Drives'!$A$5:$A$500,"&lt;"&amp;Predictions!A929), "")</f>
        <v/>
      </c>
      <c r="D929" t="str">
        <f t="shared" si="156"/>
        <v/>
      </c>
      <c r="E929" t="str">
        <f>IFERROR(AVERAGEIFS(SSDs!$H$5:$H$150,SSDs!$A$5:$A$150,"&gt;="&amp;Predictions!A928, SSDs!$A$5:$A$150,"&lt;"&amp;Predictions!A929), "")</f>
        <v/>
      </c>
      <c r="F929" t="str">
        <f t="shared" si="157"/>
        <v/>
      </c>
      <c r="G929" t="str">
        <f>IFERROR(AVERAGEIFS(XPoint!$H$5:$H$100,XPoint!$A$5:$A$100,"&gt;="&amp;Predictions!A928, XPoint!$A$5:$A$100,"&lt;"&amp;Predictions!A929), "")</f>
        <v/>
      </c>
      <c r="H929" t="str">
        <f t="shared" si="158"/>
        <v/>
      </c>
      <c r="J929" s="8">
        <f t="shared" si="153"/>
        <v>11.113270643625363</v>
      </c>
      <c r="K929" t="str">
        <f t="shared" si="154"/>
        <v/>
      </c>
      <c r="M929" s="8">
        <f t="shared" si="155"/>
        <v>10.723519169608487</v>
      </c>
    </row>
    <row r="930" spans="1:13">
      <c r="A930" s="1">
        <f t="shared" si="151"/>
        <v>57041.625</v>
      </c>
      <c r="B930">
        <f t="shared" si="152"/>
        <v>76.1666666666667</v>
      </c>
      <c r="C930" t="str">
        <f>IFERROR(AVERAGEIFS('Hard Drives'!$I$5:$I$500,'Hard Drives'!$A$5:$A$500,"&gt;="&amp;Predictions!A929,'Hard Drives'!$A$5:$A$500,"&lt;"&amp;Predictions!A930), "")</f>
        <v/>
      </c>
      <c r="D930" t="str">
        <f t="shared" si="156"/>
        <v/>
      </c>
      <c r="E930" t="str">
        <f>IFERROR(AVERAGEIFS(SSDs!$H$5:$H$150,SSDs!$A$5:$A$150,"&gt;="&amp;Predictions!A929, SSDs!$A$5:$A$150,"&lt;"&amp;Predictions!A930), "")</f>
        <v/>
      </c>
      <c r="F930" t="str">
        <f t="shared" si="157"/>
        <v/>
      </c>
      <c r="G930" t="str">
        <f>IFERROR(AVERAGEIFS(XPoint!$H$5:$H$100,XPoint!$A$5:$A$100,"&gt;="&amp;Predictions!A929, XPoint!$A$5:$A$100,"&lt;"&amp;Predictions!A930), "")</f>
        <v/>
      </c>
      <c r="H930" t="str">
        <f t="shared" si="158"/>
        <v/>
      </c>
      <c r="J930" s="8">
        <f t="shared" si="153"/>
        <v>11.113299368543078</v>
      </c>
      <c r="K930" t="str">
        <f t="shared" si="154"/>
        <v/>
      </c>
      <c r="M930" s="8">
        <f t="shared" si="155"/>
        <v>10.723620523165181</v>
      </c>
    </row>
    <row r="931" spans="1:13">
      <c r="A931" s="1">
        <f t="shared" si="151"/>
        <v>57072.0625</v>
      </c>
      <c r="B931">
        <f t="shared" si="152"/>
        <v>76.250000000000028</v>
      </c>
      <c r="C931" t="str">
        <f>IFERROR(AVERAGEIFS('Hard Drives'!$I$5:$I$500,'Hard Drives'!$A$5:$A$500,"&gt;="&amp;Predictions!A930,'Hard Drives'!$A$5:$A$500,"&lt;"&amp;Predictions!A931), "")</f>
        <v/>
      </c>
      <c r="D931" t="str">
        <f t="shared" si="156"/>
        <v/>
      </c>
      <c r="E931" t="str">
        <f>IFERROR(AVERAGEIFS(SSDs!$H$5:$H$150,SSDs!$A$5:$A$150,"&gt;="&amp;Predictions!A930, SSDs!$A$5:$A$150,"&lt;"&amp;Predictions!A931), "")</f>
        <v/>
      </c>
      <c r="F931" t="str">
        <f t="shared" si="157"/>
        <v/>
      </c>
      <c r="G931" t="str">
        <f>IFERROR(AVERAGEIFS(XPoint!$H$5:$H$100,XPoint!$A$5:$A$100,"&gt;="&amp;Predictions!A930, XPoint!$A$5:$A$100,"&lt;"&amp;Predictions!A931), "")</f>
        <v/>
      </c>
      <c r="H931" t="str">
        <f t="shared" si="158"/>
        <v/>
      </c>
      <c r="J931" s="8">
        <f t="shared" si="153"/>
        <v>11.113327771660106</v>
      </c>
      <c r="K931" t="str">
        <f t="shared" si="154"/>
        <v/>
      </c>
      <c r="M931" s="8">
        <f t="shared" si="155"/>
        <v>10.72372084664871</v>
      </c>
    </row>
    <row r="932" spans="1:13">
      <c r="A932" s="1">
        <f t="shared" si="151"/>
        <v>57102.5</v>
      </c>
      <c r="B932">
        <f t="shared" si="152"/>
        <v>76.333333333333357</v>
      </c>
      <c r="C932" t="str">
        <f>IFERROR(AVERAGEIFS('Hard Drives'!$I$5:$I$500,'Hard Drives'!$A$5:$A$500,"&gt;="&amp;Predictions!A931,'Hard Drives'!$A$5:$A$500,"&lt;"&amp;Predictions!A932), "")</f>
        <v/>
      </c>
      <c r="D932" t="str">
        <f t="shared" si="156"/>
        <v/>
      </c>
      <c r="E932" t="str">
        <f>IFERROR(AVERAGEIFS(SSDs!$H$5:$H$150,SSDs!$A$5:$A$150,"&gt;="&amp;Predictions!A931, SSDs!$A$5:$A$150,"&lt;"&amp;Predictions!A932), "")</f>
        <v/>
      </c>
      <c r="F932" t="str">
        <f t="shared" si="157"/>
        <v/>
      </c>
      <c r="G932" t="str">
        <f>IFERROR(AVERAGEIFS(XPoint!$H$5:$H$100,XPoint!$A$5:$A$100,"&gt;="&amp;Predictions!A931, XPoint!$A$5:$A$100,"&lt;"&amp;Predictions!A932), "")</f>
        <v/>
      </c>
      <c r="H932" t="str">
        <f t="shared" si="158"/>
        <v/>
      </c>
      <c r="J932" s="8">
        <f t="shared" si="153"/>
        <v>11.113355856579991</v>
      </c>
      <c r="K932" t="str">
        <f t="shared" si="154"/>
        <v/>
      </c>
      <c r="M932" s="8">
        <f t="shared" si="155"/>
        <v>10.723820150509432</v>
      </c>
    </row>
    <row r="933" spans="1:13">
      <c r="A933" s="1">
        <f t="shared" si="151"/>
        <v>57132.9375</v>
      </c>
      <c r="B933">
        <f t="shared" si="152"/>
        <v>76.416666666666686</v>
      </c>
      <c r="C933" t="str">
        <f>IFERROR(AVERAGEIFS('Hard Drives'!$I$5:$I$500,'Hard Drives'!$A$5:$A$500,"&gt;="&amp;Predictions!A932,'Hard Drives'!$A$5:$A$500,"&lt;"&amp;Predictions!A933), "")</f>
        <v/>
      </c>
      <c r="D933" t="str">
        <f t="shared" si="156"/>
        <v/>
      </c>
      <c r="E933" t="str">
        <f>IFERROR(AVERAGEIFS(SSDs!$H$5:$H$150,SSDs!$A$5:$A$150,"&gt;="&amp;Predictions!A932, SSDs!$A$5:$A$150,"&lt;"&amp;Predictions!A933), "")</f>
        <v/>
      </c>
      <c r="F933" t="str">
        <f t="shared" si="157"/>
        <v/>
      </c>
      <c r="G933" t="str">
        <f>IFERROR(AVERAGEIFS(XPoint!$H$5:$H$100,XPoint!$A$5:$A$100,"&gt;="&amp;Predictions!A932, XPoint!$A$5:$A$100,"&lt;"&amp;Predictions!A933), "")</f>
        <v/>
      </c>
      <c r="H933" t="str">
        <f t="shared" si="158"/>
        <v/>
      </c>
      <c r="J933" s="8">
        <f t="shared" si="153"/>
        <v>11.113383626865964</v>
      </c>
      <c r="K933" t="str">
        <f t="shared" si="154"/>
        <v/>
      </c>
      <c r="M933" s="8">
        <f t="shared" si="155"/>
        <v>10.72391844509206</v>
      </c>
    </row>
    <row r="934" spans="1:13">
      <c r="A934" s="1">
        <f t="shared" si="151"/>
        <v>57163.375</v>
      </c>
      <c r="B934">
        <f t="shared" si="152"/>
        <v>76.500000000000014</v>
      </c>
      <c r="C934" t="str">
        <f>IFERROR(AVERAGEIFS('Hard Drives'!$I$5:$I$500,'Hard Drives'!$A$5:$A$500,"&gt;="&amp;Predictions!A933,'Hard Drives'!$A$5:$A$500,"&lt;"&amp;Predictions!A934), "")</f>
        <v/>
      </c>
      <c r="D934" t="str">
        <f t="shared" si="156"/>
        <v/>
      </c>
      <c r="E934" t="str">
        <f>IFERROR(AVERAGEIFS(SSDs!$H$5:$H$150,SSDs!$A$5:$A$150,"&gt;="&amp;Predictions!A933, SSDs!$A$5:$A$150,"&lt;"&amp;Predictions!A934), "")</f>
        <v/>
      </c>
      <c r="F934" t="str">
        <f t="shared" si="157"/>
        <v/>
      </c>
      <c r="G934" t="str">
        <f>IFERROR(AVERAGEIFS(XPoint!$H$5:$H$100,XPoint!$A$5:$A$100,"&gt;="&amp;Predictions!A933, XPoint!$A$5:$A$100,"&lt;"&amp;Predictions!A934), "")</f>
        <v/>
      </c>
      <c r="H934" t="str">
        <f t="shared" si="158"/>
        <v/>
      </c>
      <c r="J934" s="8">
        <f t="shared" si="153"/>
        <v>11.113411086041381</v>
      </c>
      <c r="K934" t="str">
        <f t="shared" si="154"/>
        <v/>
      </c>
      <c r="M934" s="8">
        <f t="shared" si="155"/>
        <v>10.724015740636727</v>
      </c>
    </row>
    <row r="935" spans="1:13">
      <c r="A935" s="1">
        <f t="shared" si="151"/>
        <v>57193.8125</v>
      </c>
      <c r="B935">
        <f t="shared" si="152"/>
        <v>76.583333333333343</v>
      </c>
      <c r="C935" t="str">
        <f>IFERROR(AVERAGEIFS('Hard Drives'!$I$5:$I$500,'Hard Drives'!$A$5:$A$500,"&gt;="&amp;Predictions!A934,'Hard Drives'!$A$5:$A$500,"&lt;"&amp;Predictions!A935), "")</f>
        <v/>
      </c>
      <c r="D935" t="str">
        <f t="shared" si="156"/>
        <v/>
      </c>
      <c r="E935" t="str">
        <f>IFERROR(AVERAGEIFS(SSDs!$H$5:$H$150,SSDs!$A$5:$A$150,"&gt;="&amp;Predictions!A934, SSDs!$A$5:$A$150,"&lt;"&amp;Predictions!A935), "")</f>
        <v/>
      </c>
      <c r="F935" t="str">
        <f t="shared" si="157"/>
        <v/>
      </c>
      <c r="G935" t="str">
        <f>IFERROR(AVERAGEIFS(XPoint!$H$5:$H$100,XPoint!$A$5:$A$100,"&gt;="&amp;Predictions!A934, XPoint!$A$5:$A$100,"&lt;"&amp;Predictions!A935), "")</f>
        <v/>
      </c>
      <c r="H935" t="str">
        <f t="shared" si="158"/>
        <v/>
      </c>
      <c r="J935" s="8">
        <f t="shared" si="153"/>
        <v>11.113438237590186</v>
      </c>
      <c r="K935" t="str">
        <f t="shared" si="154"/>
        <v/>
      </c>
      <c r="M935" s="8">
        <f t="shared" si="155"/>
        <v>10.72411204728002</v>
      </c>
    </row>
    <row r="936" spans="1:13">
      <c r="A936" s="1">
        <f t="shared" si="151"/>
        <v>57224.25</v>
      </c>
      <c r="B936">
        <f t="shared" si="152"/>
        <v>76.666666666666671</v>
      </c>
      <c r="C936" t="str">
        <f>IFERROR(AVERAGEIFS('Hard Drives'!$I$5:$I$500,'Hard Drives'!$A$5:$A$500,"&gt;="&amp;Predictions!A935,'Hard Drives'!$A$5:$A$500,"&lt;"&amp;Predictions!A936), "")</f>
        <v/>
      </c>
      <c r="D936" t="str">
        <f t="shared" si="156"/>
        <v/>
      </c>
      <c r="E936" t="str">
        <f>IFERROR(AVERAGEIFS(SSDs!$H$5:$H$150,SSDs!$A$5:$A$150,"&gt;="&amp;Predictions!A935, SSDs!$A$5:$A$150,"&lt;"&amp;Predictions!A936), "")</f>
        <v/>
      </c>
      <c r="F936" t="str">
        <f t="shared" si="157"/>
        <v/>
      </c>
      <c r="G936" t="str">
        <f>IFERROR(AVERAGEIFS(XPoint!$H$5:$H$100,XPoint!$A$5:$A$100,"&gt;="&amp;Predictions!A935, XPoint!$A$5:$A$100,"&lt;"&amp;Predictions!A936), "")</f>
        <v/>
      </c>
      <c r="H936" t="str">
        <f t="shared" si="158"/>
        <v/>
      </c>
      <c r="J936" s="8">
        <f t="shared" si="153"/>
        <v>11.113465084957332</v>
      </c>
      <c r="K936" t="str">
        <f t="shared" si="154"/>
        <v/>
      </c>
      <c r="M936" s="8">
        <f t="shared" si="155"/>
        <v>10.724207375056022</v>
      </c>
    </row>
    <row r="937" spans="1:13">
      <c r="A937" s="1">
        <f t="shared" si="151"/>
        <v>57254.6875</v>
      </c>
      <c r="B937">
        <f t="shared" si="152"/>
        <v>76.75</v>
      </c>
      <c r="C937" t="str">
        <f>IFERROR(AVERAGEIFS('Hard Drives'!$I$5:$I$500,'Hard Drives'!$A$5:$A$500,"&gt;="&amp;Predictions!A936,'Hard Drives'!$A$5:$A$500,"&lt;"&amp;Predictions!A937), "")</f>
        <v/>
      </c>
      <c r="D937" t="str">
        <f t="shared" si="156"/>
        <v/>
      </c>
      <c r="E937" t="str">
        <f>IFERROR(AVERAGEIFS(SSDs!$H$5:$H$150,SSDs!$A$5:$A$150,"&gt;="&amp;Predictions!A936, SSDs!$A$5:$A$150,"&lt;"&amp;Predictions!A937), "")</f>
        <v/>
      </c>
      <c r="F937" t="str">
        <f t="shared" si="157"/>
        <v/>
      </c>
      <c r="G937" t="str">
        <f>IFERROR(AVERAGEIFS(XPoint!$H$5:$H$100,XPoint!$A$5:$A$100,"&gt;="&amp;Predictions!A936, XPoint!$A$5:$A$100,"&lt;"&amp;Predictions!A937), "")</f>
        <v/>
      </c>
      <c r="H937" t="str">
        <f t="shared" si="158"/>
        <v/>
      </c>
      <c r="J937" s="8">
        <f t="shared" si="153"/>
        <v>11.113491631549222</v>
      </c>
      <c r="K937" t="str">
        <f t="shared" si="154"/>
        <v/>
      </c>
      <c r="M937" s="8">
        <f t="shared" si="155"/>
        <v>10.724301733897367</v>
      </c>
    </row>
    <row r="938" spans="1:13">
      <c r="A938" s="1">
        <f t="shared" si="151"/>
        <v>57285.125</v>
      </c>
      <c r="B938">
        <f t="shared" si="152"/>
        <v>76.833333333333329</v>
      </c>
      <c r="C938" t="str">
        <f>IFERROR(AVERAGEIFS('Hard Drives'!$I$5:$I$500,'Hard Drives'!$A$5:$A$500,"&gt;="&amp;Predictions!A937,'Hard Drives'!$A$5:$A$500,"&lt;"&amp;Predictions!A938), "")</f>
        <v/>
      </c>
      <c r="D938" t="str">
        <f t="shared" si="156"/>
        <v/>
      </c>
      <c r="E938" t="str">
        <f>IFERROR(AVERAGEIFS(SSDs!$H$5:$H$150,SSDs!$A$5:$A$150,"&gt;="&amp;Predictions!A937, SSDs!$A$5:$A$150,"&lt;"&amp;Predictions!A938), "")</f>
        <v/>
      </c>
      <c r="F938" t="str">
        <f t="shared" si="157"/>
        <v/>
      </c>
      <c r="G938" t="str">
        <f>IFERROR(AVERAGEIFS(XPoint!$H$5:$H$100,XPoint!$A$5:$A$100,"&gt;="&amp;Predictions!A937, XPoint!$A$5:$A$100,"&lt;"&amp;Predictions!A938), "")</f>
        <v/>
      </c>
      <c r="H938" t="str">
        <f t="shared" si="158"/>
        <v/>
      </c>
      <c r="J938" s="8">
        <f t="shared" si="153"/>
        <v>11.113517880734152</v>
      </c>
      <c r="K938" t="str">
        <f t="shared" si="154"/>
        <v/>
      </c>
      <c r="M938" s="8">
        <f t="shared" si="155"/>
        <v>10.724395133636218</v>
      </c>
    </row>
    <row r="939" spans="1:13">
      <c r="A939" s="1">
        <f t="shared" si="151"/>
        <v>57315.5625</v>
      </c>
      <c r="B939">
        <f t="shared" si="152"/>
        <v>76.916666666666657</v>
      </c>
      <c r="C939" t="str">
        <f>IFERROR(AVERAGEIFS('Hard Drives'!$I$5:$I$500,'Hard Drives'!$A$5:$A$500,"&gt;="&amp;Predictions!A938,'Hard Drives'!$A$5:$A$500,"&lt;"&amp;Predictions!A939), "")</f>
        <v/>
      </c>
      <c r="D939" t="str">
        <f t="shared" si="156"/>
        <v/>
      </c>
      <c r="E939" t="str">
        <f>IFERROR(AVERAGEIFS(SSDs!$H$5:$H$150,SSDs!$A$5:$A$150,"&gt;="&amp;Predictions!A938, SSDs!$A$5:$A$150,"&lt;"&amp;Predictions!A939), "")</f>
        <v/>
      </c>
      <c r="F939" t="str">
        <f t="shared" si="157"/>
        <v/>
      </c>
      <c r="G939" t="str">
        <f>IFERROR(AVERAGEIFS(XPoint!$H$5:$H$100,XPoint!$A$5:$A$100,"&gt;="&amp;Predictions!A938, XPoint!$A$5:$A$100,"&lt;"&amp;Predictions!A939), "")</f>
        <v/>
      </c>
      <c r="H939" t="str">
        <f t="shared" si="158"/>
        <v/>
      </c>
      <c r="J939" s="8">
        <f t="shared" si="153"/>
        <v>11.113543835842725</v>
      </c>
      <c r="K939" t="str">
        <f t="shared" si="154"/>
        <v/>
      </c>
      <c r="M939" s="8">
        <f t="shared" si="155"/>
        <v>10.724487584005317</v>
      </c>
    </row>
    <row r="940" spans="1:13">
      <c r="A940" s="1">
        <f t="shared" si="151"/>
        <v>57346</v>
      </c>
      <c r="B940">
        <f t="shared" si="152"/>
        <v>76.999999999999986</v>
      </c>
      <c r="C940" t="str">
        <f>IFERROR(AVERAGEIFS('Hard Drives'!$I$5:$I$500,'Hard Drives'!$A$5:$A$500,"&gt;="&amp;Predictions!A939,'Hard Drives'!$A$5:$A$500,"&lt;"&amp;Predictions!A940), "")</f>
        <v/>
      </c>
      <c r="D940" t="str">
        <f t="shared" si="156"/>
        <v/>
      </c>
      <c r="E940" t="str">
        <f>IFERROR(AVERAGEIFS(SSDs!$H$5:$H$150,SSDs!$A$5:$A$150,"&gt;="&amp;Predictions!A939, SSDs!$A$5:$A$150,"&lt;"&amp;Predictions!A940), "")</f>
        <v/>
      </c>
      <c r="F940" t="str">
        <f t="shared" si="157"/>
        <v/>
      </c>
      <c r="G940" t="str">
        <f>IFERROR(AVERAGEIFS(XPoint!$H$5:$H$100,XPoint!$A$5:$A$100,"&gt;="&amp;Predictions!A939, XPoint!$A$5:$A$100,"&lt;"&amp;Predictions!A940), "")</f>
        <v/>
      </c>
      <c r="H940" t="str">
        <f t="shared" si="158"/>
        <v/>
      </c>
      <c r="J940" s="8">
        <f t="shared" si="153"/>
        <v>11.113569500168269</v>
      </c>
      <c r="K940" t="str">
        <f t="shared" si="154"/>
        <v/>
      </c>
      <c r="M940" s="8">
        <f t="shared" si="155"/>
        <v>10.724579094638944</v>
      </c>
    </row>
    <row r="941" spans="1:13">
      <c r="A941" s="1">
        <f t="shared" si="151"/>
        <v>57376.4375</v>
      </c>
      <c r="B941">
        <f t="shared" si="152"/>
        <v>77.083333333333314</v>
      </c>
      <c r="C941" t="str">
        <f>IFERROR(AVERAGEIFS('Hard Drives'!$I$5:$I$500,'Hard Drives'!$A$5:$A$500,"&gt;="&amp;Predictions!A940,'Hard Drives'!$A$5:$A$500,"&lt;"&amp;Predictions!A941), "")</f>
        <v/>
      </c>
      <c r="D941" t="str">
        <f t="shared" si="156"/>
        <v/>
      </c>
      <c r="E941" t="str">
        <f>IFERROR(AVERAGEIFS(SSDs!$H$5:$H$150,SSDs!$A$5:$A$150,"&gt;="&amp;Predictions!A940, SSDs!$A$5:$A$150,"&lt;"&amp;Predictions!A941), "")</f>
        <v/>
      </c>
      <c r="F941" t="str">
        <f t="shared" si="157"/>
        <v/>
      </c>
      <c r="G941" t="str">
        <f>IFERROR(AVERAGEIFS(XPoint!$H$5:$H$100,XPoint!$A$5:$A$100,"&gt;="&amp;Predictions!A940, XPoint!$A$5:$A$100,"&lt;"&amp;Predictions!A941), "")</f>
        <v/>
      </c>
      <c r="H941" t="str">
        <f t="shared" si="158"/>
        <v/>
      </c>
      <c r="J941" s="8">
        <f t="shared" si="153"/>
        <v>11.113594876967261</v>
      </c>
      <c r="K941" t="str">
        <f t="shared" si="154"/>
        <v/>
      </c>
      <c r="M941" s="8">
        <f t="shared" si="155"/>
        <v>10.72466967507394</v>
      </c>
    </row>
    <row r="942" spans="1:13">
      <c r="A942" s="1">
        <f t="shared" si="151"/>
        <v>57406.875</v>
      </c>
      <c r="B942">
        <f t="shared" si="152"/>
        <v>77.166666666666643</v>
      </c>
      <c r="C942" t="str">
        <f>IFERROR(AVERAGEIFS('Hard Drives'!$I$5:$I$500,'Hard Drives'!$A$5:$A$500,"&gt;="&amp;Predictions!A941,'Hard Drives'!$A$5:$A$500,"&lt;"&amp;Predictions!A942), "")</f>
        <v/>
      </c>
      <c r="D942" t="str">
        <f t="shared" si="156"/>
        <v/>
      </c>
      <c r="E942" t="str">
        <f>IFERROR(AVERAGEIFS(SSDs!$H$5:$H$150,SSDs!$A$5:$A$150,"&gt;="&amp;Predictions!A941, SSDs!$A$5:$A$150,"&lt;"&amp;Predictions!A942), "")</f>
        <v/>
      </c>
      <c r="F942" t="str">
        <f t="shared" si="157"/>
        <v/>
      </c>
      <c r="G942" t="str">
        <f>IFERROR(AVERAGEIFS(XPoint!$H$5:$H$100,XPoint!$A$5:$A$100,"&gt;="&amp;Predictions!A941, XPoint!$A$5:$A$100,"&lt;"&amp;Predictions!A942), "")</f>
        <v/>
      </c>
      <c r="H942" t="str">
        <f t="shared" si="158"/>
        <v/>
      </c>
      <c r="J942" s="8">
        <f t="shared" si="153"/>
        <v>11.113619969459741</v>
      </c>
      <c r="K942" t="str">
        <f t="shared" si="154"/>
        <v/>
      </c>
      <c r="M942" s="8">
        <f t="shared" si="155"/>
        <v>10.724759334750672</v>
      </c>
    </row>
    <row r="943" spans="1:13">
      <c r="A943" s="1">
        <f t="shared" si="151"/>
        <v>57437.3125</v>
      </c>
      <c r="B943">
        <f t="shared" si="152"/>
        <v>77.249999999999972</v>
      </c>
      <c r="C943" t="str">
        <f>IFERROR(AVERAGEIFS('Hard Drives'!$I$5:$I$500,'Hard Drives'!$A$5:$A$500,"&gt;="&amp;Predictions!A942,'Hard Drives'!$A$5:$A$500,"&lt;"&amp;Predictions!A943), "")</f>
        <v/>
      </c>
      <c r="D943" t="str">
        <f t="shared" si="156"/>
        <v/>
      </c>
      <c r="E943" t="str">
        <f>IFERROR(AVERAGEIFS(SSDs!$H$5:$H$150,SSDs!$A$5:$A$150,"&gt;="&amp;Predictions!A942, SSDs!$A$5:$A$150,"&lt;"&amp;Predictions!A943), "")</f>
        <v/>
      </c>
      <c r="F943" t="str">
        <f t="shared" si="157"/>
        <v/>
      </c>
      <c r="G943" t="str">
        <f>IFERROR(AVERAGEIFS(XPoint!$H$5:$H$100,XPoint!$A$5:$A$100,"&gt;="&amp;Predictions!A942, XPoint!$A$5:$A$100,"&lt;"&amp;Predictions!A943), "")</f>
        <v/>
      </c>
      <c r="H943" t="str">
        <f t="shared" si="158"/>
        <v/>
      </c>
      <c r="J943" s="8">
        <f t="shared" si="153"/>
        <v>11.113644780829715</v>
      </c>
      <c r="K943" t="str">
        <f t="shared" si="154"/>
        <v/>
      </c>
      <c r="M943" s="8">
        <f t="shared" si="155"/>
        <v>10.724848083013999</v>
      </c>
    </row>
    <row r="944" spans="1:13">
      <c r="A944" s="1">
        <f t="shared" si="151"/>
        <v>57467.75</v>
      </c>
      <c r="B944">
        <f t="shared" si="152"/>
        <v>77.3333333333333</v>
      </c>
      <c r="C944" t="str">
        <f>IFERROR(AVERAGEIFS('Hard Drives'!$I$5:$I$500,'Hard Drives'!$A$5:$A$500,"&gt;="&amp;Predictions!A943,'Hard Drives'!$A$5:$A$500,"&lt;"&amp;Predictions!A944), "")</f>
        <v/>
      </c>
      <c r="D944" t="str">
        <f t="shared" si="156"/>
        <v/>
      </c>
      <c r="E944" t="str">
        <f>IFERROR(AVERAGEIFS(SSDs!$H$5:$H$150,SSDs!$A$5:$A$150,"&gt;="&amp;Predictions!A943, SSDs!$A$5:$A$150,"&lt;"&amp;Predictions!A944), "")</f>
        <v/>
      </c>
      <c r="F944" t="str">
        <f t="shared" si="157"/>
        <v/>
      </c>
      <c r="G944" t="str">
        <f>IFERROR(AVERAGEIFS(XPoint!$H$5:$H$100,XPoint!$A$5:$A$100,"&gt;="&amp;Predictions!A943, XPoint!$A$5:$A$100,"&lt;"&amp;Predictions!A944), "")</f>
        <v/>
      </c>
      <c r="H944" t="str">
        <f t="shared" si="158"/>
        <v/>
      </c>
      <c r="J944" s="8">
        <f t="shared" si="153"/>
        <v>11.113669314225547</v>
      </c>
      <c r="K944" t="str">
        <f t="shared" si="154"/>
        <v/>
      </c>
      <c r="M944" s="8">
        <f t="shared" si="155"/>
        <v>10.724935929114235</v>
      </c>
    </row>
    <row r="945" spans="1:13">
      <c r="A945" s="1">
        <f t="shared" si="151"/>
        <v>57498.1875</v>
      </c>
      <c r="B945">
        <f t="shared" si="152"/>
        <v>77.416666666666629</v>
      </c>
      <c r="C945" t="str">
        <f>IFERROR(AVERAGEIFS('Hard Drives'!$I$5:$I$500,'Hard Drives'!$A$5:$A$500,"&gt;="&amp;Predictions!A944,'Hard Drives'!$A$5:$A$500,"&lt;"&amp;Predictions!A945), "")</f>
        <v/>
      </c>
      <c r="D945" t="str">
        <f t="shared" si="156"/>
        <v/>
      </c>
      <c r="E945" t="str">
        <f>IFERROR(AVERAGEIFS(SSDs!$H$5:$H$150,SSDs!$A$5:$A$150,"&gt;="&amp;Predictions!A944, SSDs!$A$5:$A$150,"&lt;"&amp;Predictions!A945), "")</f>
        <v/>
      </c>
      <c r="F945" t="str">
        <f t="shared" si="157"/>
        <v/>
      </c>
      <c r="G945" t="str">
        <f>IFERROR(AVERAGEIFS(XPoint!$H$5:$H$100,XPoint!$A$5:$A$100,"&gt;="&amp;Predictions!A944, XPoint!$A$5:$A$100,"&lt;"&amp;Predictions!A945), "")</f>
        <v/>
      </c>
      <c r="H945" t="str">
        <f t="shared" si="158"/>
        <v/>
      </c>
      <c r="J945" s="8">
        <f t="shared" si="153"/>
        <v>11.113693572760379</v>
      </c>
      <c r="K945" t="str">
        <f t="shared" si="154"/>
        <v/>
      </c>
      <c r="M945" s="8">
        <f t="shared" si="155"/>
        <v>10.725022882208112</v>
      </c>
    </row>
    <row r="946" spans="1:13">
      <c r="A946" s="1">
        <f t="shared" si="151"/>
        <v>57528.625</v>
      </c>
      <c r="B946">
        <f t="shared" si="152"/>
        <v>77.499999999999957</v>
      </c>
      <c r="C946" t="str">
        <f>IFERROR(AVERAGEIFS('Hard Drives'!$I$5:$I$500,'Hard Drives'!$A$5:$A$500,"&gt;="&amp;Predictions!A945,'Hard Drives'!$A$5:$A$500,"&lt;"&amp;Predictions!A946), "")</f>
        <v/>
      </c>
      <c r="D946" t="str">
        <f t="shared" si="156"/>
        <v/>
      </c>
      <c r="E946" t="str">
        <f>IFERROR(AVERAGEIFS(SSDs!$H$5:$H$150,SSDs!$A$5:$A$150,"&gt;="&amp;Predictions!A945, SSDs!$A$5:$A$150,"&lt;"&amp;Predictions!A946), "")</f>
        <v/>
      </c>
      <c r="F946" t="str">
        <f t="shared" si="157"/>
        <v/>
      </c>
      <c r="G946" t="str">
        <f>IFERROR(AVERAGEIFS(XPoint!$H$5:$H$100,XPoint!$A$5:$A$100,"&gt;="&amp;Predictions!A945, XPoint!$A$5:$A$100,"&lt;"&amp;Predictions!A946), "")</f>
        <v/>
      </c>
      <c r="H946" t="str">
        <f t="shared" si="158"/>
        <v/>
      </c>
      <c r="J946" s="8">
        <f t="shared" si="153"/>
        <v>11.113717559512509</v>
      </c>
      <c r="K946" t="str">
        <f t="shared" si="154"/>
        <v/>
      </c>
      <c r="M946" s="8">
        <f t="shared" si="155"/>
        <v>10.72510895135969</v>
      </c>
    </row>
    <row r="947" spans="1:13">
      <c r="A947" s="1">
        <f t="shared" si="151"/>
        <v>57559.0625</v>
      </c>
      <c r="B947">
        <f t="shared" si="152"/>
        <v>77.583333333333286</v>
      </c>
      <c r="C947" t="str">
        <f>IFERROR(AVERAGEIFS('Hard Drives'!$I$5:$I$500,'Hard Drives'!$A$5:$A$500,"&gt;="&amp;Predictions!A946,'Hard Drives'!$A$5:$A$500,"&lt;"&amp;Predictions!A947), "")</f>
        <v/>
      </c>
      <c r="D947" t="str">
        <f t="shared" si="156"/>
        <v/>
      </c>
      <c r="E947" t="str">
        <f>IFERROR(AVERAGEIFS(SSDs!$H$5:$H$150,SSDs!$A$5:$A$150,"&gt;="&amp;Predictions!A946, SSDs!$A$5:$A$150,"&lt;"&amp;Predictions!A947), "")</f>
        <v/>
      </c>
      <c r="F947" t="str">
        <f t="shared" si="157"/>
        <v/>
      </c>
      <c r="G947" t="str">
        <f>IFERROR(AVERAGEIFS(XPoint!$H$5:$H$100,XPoint!$A$5:$A$100,"&gt;="&amp;Predictions!A946, XPoint!$A$5:$A$100,"&lt;"&amp;Predictions!A947), "")</f>
        <v/>
      </c>
      <c r="H947" t="str">
        <f t="shared" si="158"/>
        <v/>
      </c>
      <c r="J947" s="8">
        <f t="shared" si="153"/>
        <v>11.113741277525783</v>
      </c>
      <c r="K947" t="str">
        <f t="shared" si="154"/>
        <v/>
      </c>
      <c r="M947" s="8">
        <f t="shared" si="155"/>
        <v>10.72519414554133</v>
      </c>
    </row>
    <row r="948" spans="1:13">
      <c r="A948" s="1">
        <f t="shared" si="151"/>
        <v>57589.5</v>
      </c>
      <c r="B948">
        <f t="shared" si="152"/>
        <v>77.666666666666615</v>
      </c>
      <c r="C948" t="str">
        <f>IFERROR(AVERAGEIFS('Hard Drives'!$I$5:$I$500,'Hard Drives'!$A$5:$A$500,"&gt;="&amp;Predictions!A947,'Hard Drives'!$A$5:$A$500,"&lt;"&amp;Predictions!A948), "")</f>
        <v/>
      </c>
      <c r="D948" t="str">
        <f t="shared" si="156"/>
        <v/>
      </c>
      <c r="E948" t="str">
        <f>IFERROR(AVERAGEIFS(SSDs!$H$5:$H$150,SSDs!$A$5:$A$150,"&gt;="&amp;Predictions!A947, SSDs!$A$5:$A$150,"&lt;"&amp;Predictions!A948), "")</f>
        <v/>
      </c>
      <c r="F948" t="str">
        <f t="shared" si="157"/>
        <v/>
      </c>
      <c r="G948" t="str">
        <f>IFERROR(AVERAGEIFS(XPoint!$H$5:$H$100,XPoint!$A$5:$A$100,"&gt;="&amp;Predictions!A947, XPoint!$A$5:$A$100,"&lt;"&amp;Predictions!A948), "")</f>
        <v/>
      </c>
      <c r="H948" t="str">
        <f t="shared" si="158"/>
        <v/>
      </c>
      <c r="J948" s="8">
        <f t="shared" si="153"/>
        <v>11.113764729809985</v>
      </c>
      <c r="K948" t="str">
        <f t="shared" si="154"/>
        <v/>
      </c>
      <c r="M948" s="8">
        <f t="shared" si="155"/>
        <v>10.725278473634582</v>
      </c>
    </row>
    <row r="949" spans="1:13">
      <c r="A949" s="1">
        <f t="shared" si="151"/>
        <v>57619.9375</v>
      </c>
      <c r="B949">
        <f t="shared" si="152"/>
        <v>77.749999999999943</v>
      </c>
      <c r="C949" t="str">
        <f>IFERROR(AVERAGEIFS('Hard Drives'!$I$5:$I$500,'Hard Drives'!$A$5:$A$500,"&gt;="&amp;Predictions!A948,'Hard Drives'!$A$5:$A$500,"&lt;"&amp;Predictions!A949), "")</f>
        <v/>
      </c>
      <c r="D949" t="str">
        <f t="shared" si="156"/>
        <v/>
      </c>
      <c r="E949" t="str">
        <f>IFERROR(AVERAGEIFS(SSDs!$H$5:$H$150,SSDs!$A$5:$A$150,"&gt;="&amp;Predictions!A948, SSDs!$A$5:$A$150,"&lt;"&amp;Predictions!A949), "")</f>
        <v/>
      </c>
      <c r="F949" t="str">
        <f t="shared" si="157"/>
        <v/>
      </c>
      <c r="G949" t="str">
        <f>IFERROR(AVERAGEIFS(XPoint!$H$5:$H$100,XPoint!$A$5:$A$100,"&gt;="&amp;Predictions!A948, XPoint!$A$5:$A$100,"&lt;"&amp;Predictions!A949), "")</f>
        <v/>
      </c>
      <c r="H949" t="str">
        <f t="shared" si="158"/>
        <v/>
      </c>
      <c r="J949" s="8">
        <f t="shared" si="153"/>
        <v>11.113787919341213</v>
      </c>
      <c r="K949" t="str">
        <f t="shared" si="154"/>
        <v/>
      </c>
      <c r="M949" s="8">
        <f t="shared" si="155"/>
        <v>10.725361944431121</v>
      </c>
    </row>
    <row r="950" spans="1:13">
      <c r="A950" s="1">
        <f t="shared" si="151"/>
        <v>57650.375</v>
      </c>
      <c r="B950">
        <f t="shared" si="152"/>
        <v>77.833333333333272</v>
      </c>
      <c r="C950" t="str">
        <f>IFERROR(AVERAGEIFS('Hard Drives'!$I$5:$I$500,'Hard Drives'!$A$5:$A$500,"&gt;="&amp;Predictions!A949,'Hard Drives'!$A$5:$A$500,"&lt;"&amp;Predictions!A950), "")</f>
        <v/>
      </c>
      <c r="D950" t="str">
        <f t="shared" si="156"/>
        <v/>
      </c>
      <c r="E950" t="str">
        <f>IFERROR(AVERAGEIFS(SSDs!$H$5:$H$150,SSDs!$A$5:$A$150,"&gt;="&amp;Predictions!A949, SSDs!$A$5:$A$150,"&lt;"&amp;Predictions!A950), "")</f>
        <v/>
      </c>
      <c r="F950" t="str">
        <f t="shared" si="157"/>
        <v/>
      </c>
      <c r="G950" t="str">
        <f>IFERROR(AVERAGEIFS(XPoint!$H$5:$H$100,XPoint!$A$5:$A$100,"&gt;="&amp;Predictions!A949, XPoint!$A$5:$A$100,"&lt;"&amp;Predictions!A950), "")</f>
        <v/>
      </c>
      <c r="H950" t="str">
        <f t="shared" si="158"/>
        <v/>
      </c>
      <c r="J950" s="8">
        <f t="shared" si="153"/>
        <v>11.113810849062252</v>
      </c>
      <c r="K950" t="str">
        <f t="shared" si="154"/>
        <v/>
      </c>
      <c r="M950" s="8">
        <f t="shared" si="155"/>
        <v>10.725444566633623</v>
      </c>
    </row>
    <row r="951" spans="1:13">
      <c r="A951" s="1">
        <f t="shared" si="151"/>
        <v>57680.8125</v>
      </c>
      <c r="B951">
        <f t="shared" si="152"/>
        <v>77.9166666666666</v>
      </c>
      <c r="C951" t="str">
        <f>IFERROR(AVERAGEIFS('Hard Drives'!$I$5:$I$500,'Hard Drives'!$A$5:$A$500,"&gt;="&amp;Predictions!A950,'Hard Drives'!$A$5:$A$500,"&lt;"&amp;Predictions!A951), "")</f>
        <v/>
      </c>
      <c r="D951" t="str">
        <f t="shared" si="156"/>
        <v/>
      </c>
      <c r="E951" t="str">
        <f>IFERROR(AVERAGEIFS(SSDs!$H$5:$H$150,SSDs!$A$5:$A$150,"&gt;="&amp;Predictions!A950, SSDs!$A$5:$A$150,"&lt;"&amp;Predictions!A951), "")</f>
        <v/>
      </c>
      <c r="F951" t="str">
        <f t="shared" si="157"/>
        <v/>
      </c>
      <c r="G951" t="str">
        <f>IFERROR(AVERAGEIFS(XPoint!$H$5:$H$100,XPoint!$A$5:$A$100,"&gt;="&amp;Predictions!A950, XPoint!$A$5:$A$100,"&lt;"&amp;Predictions!A951), "")</f>
        <v/>
      </c>
      <c r="H951" t="str">
        <f t="shared" si="158"/>
        <v/>
      </c>
      <c r="J951" s="8">
        <f t="shared" si="153"/>
        <v>11.113833521882965</v>
      </c>
      <c r="K951" t="str">
        <f t="shared" si="154"/>
        <v/>
      </c>
      <c r="M951" s="8">
        <f t="shared" si="155"/>
        <v>10.725526348856704</v>
      </c>
    </row>
    <row r="952" spans="1:13">
      <c r="A952" s="1">
        <f t="shared" si="151"/>
        <v>57711.25</v>
      </c>
      <c r="B952">
        <f t="shared" si="152"/>
        <v>77.999999999999929</v>
      </c>
      <c r="C952" t="str">
        <f>IFERROR(AVERAGEIFS('Hard Drives'!$I$5:$I$500,'Hard Drives'!$A$5:$A$500,"&gt;="&amp;Predictions!A951,'Hard Drives'!$A$5:$A$500,"&lt;"&amp;Predictions!A952), "")</f>
        <v/>
      </c>
      <c r="D952" t="str">
        <f t="shared" si="156"/>
        <v/>
      </c>
      <c r="E952" t="str">
        <f>IFERROR(AVERAGEIFS(SSDs!$H$5:$H$150,SSDs!$A$5:$A$150,"&gt;="&amp;Predictions!A951, SSDs!$A$5:$A$150,"&lt;"&amp;Predictions!A952), "")</f>
        <v/>
      </c>
      <c r="F952" t="str">
        <f t="shared" si="157"/>
        <v/>
      </c>
      <c r="G952" t="str">
        <f>IFERROR(AVERAGEIFS(XPoint!$H$5:$H$100,XPoint!$A$5:$A$100,"&gt;="&amp;Predictions!A951, XPoint!$A$5:$A$100,"&lt;"&amp;Predictions!A952), "")</f>
        <v/>
      </c>
      <c r="H952" t="str">
        <f t="shared" si="158"/>
        <v/>
      </c>
      <c r="J952" s="8">
        <f t="shared" si="153"/>
        <v>11.113855940680624</v>
      </c>
      <c r="K952" t="str">
        <f t="shared" si="154"/>
        <v/>
      </c>
      <c r="M952" s="8">
        <f t="shared" si="155"/>
        <v>10.725607299627757</v>
      </c>
    </row>
    <row r="953" spans="1:13">
      <c r="A953" s="1">
        <f t="shared" si="151"/>
        <v>57741.6875</v>
      </c>
      <c r="B953">
        <f t="shared" si="152"/>
        <v>78.083333333333258</v>
      </c>
      <c r="C953" t="str">
        <f>IFERROR(AVERAGEIFS('Hard Drives'!$I$5:$I$500,'Hard Drives'!$A$5:$A$500,"&gt;="&amp;Predictions!A952,'Hard Drives'!$A$5:$A$500,"&lt;"&amp;Predictions!A953), "")</f>
        <v/>
      </c>
      <c r="D953" t="str">
        <f t="shared" si="156"/>
        <v/>
      </c>
      <c r="E953" t="str">
        <f>IFERROR(AVERAGEIFS(SSDs!$H$5:$H$150,SSDs!$A$5:$A$150,"&gt;="&amp;Predictions!A952, SSDs!$A$5:$A$150,"&lt;"&amp;Predictions!A953), "")</f>
        <v/>
      </c>
      <c r="F953" t="str">
        <f t="shared" si="157"/>
        <v/>
      </c>
      <c r="G953" t="str">
        <f>IFERROR(AVERAGEIFS(XPoint!$H$5:$H$100,XPoint!$A$5:$A$100,"&gt;="&amp;Predictions!A952, XPoint!$A$5:$A$100,"&lt;"&amp;Predictions!A953), "")</f>
        <v/>
      </c>
      <c r="H953" t="str">
        <f t="shared" si="158"/>
        <v/>
      </c>
      <c r="J953" s="8">
        <f t="shared" si="153"/>
        <v>11.113878108300323</v>
      </c>
      <c r="K953" t="str">
        <f t="shared" si="154"/>
        <v/>
      </c>
      <c r="M953" s="8">
        <f t="shared" si="155"/>
        <v>10.725687427387872</v>
      </c>
    </row>
    <row r="954" spans="1:13">
      <c r="A954" s="1">
        <f t="shared" si="151"/>
        <v>57772.125</v>
      </c>
      <c r="B954">
        <f t="shared" si="152"/>
        <v>78.166666666666586</v>
      </c>
      <c r="C954" t="str">
        <f>IFERROR(AVERAGEIFS('Hard Drives'!$I$5:$I$500,'Hard Drives'!$A$5:$A$500,"&gt;="&amp;Predictions!A953,'Hard Drives'!$A$5:$A$500,"&lt;"&amp;Predictions!A954), "")</f>
        <v/>
      </c>
      <c r="D954" t="str">
        <f t="shared" si="156"/>
        <v/>
      </c>
      <c r="E954" t="str">
        <f>IFERROR(AVERAGEIFS(SSDs!$H$5:$H$150,SSDs!$A$5:$A$150,"&gt;="&amp;Predictions!A953, SSDs!$A$5:$A$150,"&lt;"&amp;Predictions!A954), "")</f>
        <v/>
      </c>
      <c r="F954" t="str">
        <f t="shared" si="157"/>
        <v/>
      </c>
      <c r="G954" t="str">
        <f>IFERROR(AVERAGEIFS(XPoint!$H$5:$H$100,XPoint!$A$5:$A$100,"&gt;="&amp;Predictions!A953, XPoint!$A$5:$A$100,"&lt;"&amp;Predictions!A954), "")</f>
        <v/>
      </c>
      <c r="H954" t="str">
        <f t="shared" si="158"/>
        <v/>
      </c>
      <c r="J954" s="8">
        <f t="shared" si="153"/>
        <v>11.113900027555299</v>
      </c>
      <c r="K954" t="str">
        <f t="shared" si="154"/>
        <v/>
      </c>
      <c r="M954" s="8">
        <f t="shared" si="155"/>
        <v>10.725766740492677</v>
      </c>
    </row>
    <row r="955" spans="1:13">
      <c r="A955" s="1">
        <f t="shared" ref="A955:A1000" si="159">A954+365.25/12</f>
        <v>57802.5625</v>
      </c>
      <c r="B955">
        <f t="shared" ref="B955:B1000" si="160">B954+1/12</f>
        <v>78.249999999999915</v>
      </c>
      <c r="C955" t="str">
        <f>IFERROR(AVERAGEIFS('Hard Drives'!$I$5:$I$500,'Hard Drives'!$A$5:$A$500,"&gt;="&amp;Predictions!A954,'Hard Drives'!$A$5:$A$500,"&lt;"&amp;Predictions!A955), "")</f>
        <v/>
      </c>
      <c r="D955" t="str">
        <f t="shared" si="156"/>
        <v/>
      </c>
      <c r="E955" t="str">
        <f>IFERROR(AVERAGEIFS(SSDs!$H$5:$H$150,SSDs!$A$5:$A$150,"&gt;="&amp;Predictions!A954, SSDs!$A$5:$A$150,"&lt;"&amp;Predictions!A955), "")</f>
        <v/>
      </c>
      <c r="F955" t="str">
        <f t="shared" si="157"/>
        <v/>
      </c>
      <c r="G955" t="str">
        <f>IFERROR(AVERAGEIFS(XPoint!$H$5:$H$100,XPoint!$A$5:$A$100,"&gt;="&amp;Predictions!A954, XPoint!$A$5:$A$100,"&lt;"&amp;Predictions!A955), "")</f>
        <v/>
      </c>
      <c r="H955" t="str">
        <f t="shared" si="158"/>
        <v/>
      </c>
      <c r="J955" s="8">
        <f t="shared" si="153"/>
        <v>11.1139217012273</v>
      </c>
      <c r="K955" t="str">
        <f t="shared" si="154"/>
        <v/>
      </c>
      <c r="M955" s="8">
        <f t="shared" si="155"/>
        <v>10.725845247213215</v>
      </c>
    </row>
    <row r="956" spans="1:13">
      <c r="A956" s="1">
        <f t="shared" si="159"/>
        <v>57833</v>
      </c>
      <c r="B956">
        <f t="shared" si="160"/>
        <v>78.333333333333243</v>
      </c>
      <c r="C956" t="str">
        <f>IFERROR(AVERAGEIFS('Hard Drives'!$I$5:$I$500,'Hard Drives'!$A$5:$A$500,"&gt;="&amp;Predictions!A955,'Hard Drives'!$A$5:$A$500,"&lt;"&amp;Predictions!A956), "")</f>
        <v/>
      </c>
      <c r="D956" t="str">
        <f t="shared" si="156"/>
        <v/>
      </c>
      <c r="E956" t="str">
        <f>IFERROR(AVERAGEIFS(SSDs!$H$5:$H$150,SSDs!$A$5:$A$150,"&gt;="&amp;Predictions!A955, SSDs!$A$5:$A$150,"&lt;"&amp;Predictions!A956), "")</f>
        <v/>
      </c>
      <c r="F956" t="str">
        <f t="shared" si="157"/>
        <v/>
      </c>
      <c r="G956" t="str">
        <f>IFERROR(AVERAGEIFS(XPoint!$H$5:$H$100,XPoint!$A$5:$A$100,"&gt;="&amp;Predictions!A955, XPoint!$A$5:$A$100,"&lt;"&amp;Predictions!A956), "")</f>
        <v/>
      </c>
      <c r="H956" t="str">
        <f t="shared" si="158"/>
        <v/>
      </c>
      <c r="J956" s="8">
        <f t="shared" si="153"/>
        <v>11.113943132066936</v>
      </c>
      <c r="K956" t="str">
        <f t="shared" si="154"/>
        <v/>
      </c>
      <c r="M956" s="8">
        <f t="shared" si="155"/>
        <v>10.725922955736774</v>
      </c>
    </row>
    <row r="957" spans="1:13">
      <c r="A957" s="1">
        <f t="shared" si="159"/>
        <v>57863.4375</v>
      </c>
      <c r="B957">
        <f t="shared" si="160"/>
        <v>78.416666666666572</v>
      </c>
      <c r="C957" t="str">
        <f>IFERROR(AVERAGEIFS('Hard Drives'!$I$5:$I$500,'Hard Drives'!$A$5:$A$500,"&gt;="&amp;Predictions!A956,'Hard Drives'!$A$5:$A$500,"&lt;"&amp;Predictions!A957), "")</f>
        <v/>
      </c>
      <c r="D957" t="str">
        <f t="shared" si="156"/>
        <v/>
      </c>
      <c r="E957" t="str">
        <f>IFERROR(AVERAGEIFS(SSDs!$H$5:$H$150,SSDs!$A$5:$A$150,"&gt;="&amp;Predictions!A956, SSDs!$A$5:$A$150,"&lt;"&amp;Predictions!A957), "")</f>
        <v/>
      </c>
      <c r="F957" t="str">
        <f t="shared" si="157"/>
        <v/>
      </c>
      <c r="G957" t="str">
        <f>IFERROR(AVERAGEIFS(XPoint!$H$5:$H$100,XPoint!$A$5:$A$100,"&gt;="&amp;Predictions!A956, XPoint!$A$5:$A$100,"&lt;"&amp;Predictions!A957), "")</f>
        <v/>
      </c>
      <c r="H957" t="str">
        <f t="shared" si="158"/>
        <v/>
      </c>
      <c r="J957" s="8">
        <f t="shared" si="153"/>
        <v>11.113964322794036</v>
      </c>
      <c r="K957" t="str">
        <f t="shared" si="154"/>
        <v/>
      </c>
      <c r="M957" s="8">
        <f t="shared" si="155"/>
        <v>10.725999874167758</v>
      </c>
    </row>
    <row r="958" spans="1:13">
      <c r="A958" s="1">
        <f t="shared" si="159"/>
        <v>57893.875</v>
      </c>
      <c r="B958">
        <f t="shared" si="160"/>
        <v>78.499999999999901</v>
      </c>
      <c r="C958" t="str">
        <f>IFERROR(AVERAGEIFS('Hard Drives'!$I$5:$I$500,'Hard Drives'!$A$5:$A$500,"&gt;="&amp;Predictions!A957,'Hard Drives'!$A$5:$A$500,"&lt;"&amp;Predictions!A958), "")</f>
        <v/>
      </c>
      <c r="D958" t="str">
        <f t="shared" si="156"/>
        <v/>
      </c>
      <c r="E958" t="str">
        <f>IFERROR(AVERAGEIFS(SSDs!$H$5:$H$150,SSDs!$A$5:$A$150,"&gt;="&amp;Predictions!A957, SSDs!$A$5:$A$150,"&lt;"&amp;Predictions!A958), "")</f>
        <v/>
      </c>
      <c r="F958" t="str">
        <f t="shared" si="157"/>
        <v/>
      </c>
      <c r="G958" t="str">
        <f>IFERROR(AVERAGEIFS(XPoint!$H$5:$H$100,XPoint!$A$5:$A$100,"&gt;="&amp;Predictions!A957, XPoint!$A$5:$A$100,"&lt;"&amp;Predictions!A958), "")</f>
        <v/>
      </c>
      <c r="H958" t="str">
        <f t="shared" si="158"/>
        <v/>
      </c>
      <c r="J958" s="8">
        <f t="shared" si="153"/>
        <v>11.113985276097981</v>
      </c>
      <c r="K958" t="str">
        <f t="shared" si="154"/>
        <v/>
      </c>
      <c r="M958" s="8">
        <f t="shared" si="155"/>
        <v>10.726076010528502</v>
      </c>
    </row>
    <row r="959" spans="1:13">
      <c r="A959" s="1">
        <f t="shared" si="159"/>
        <v>57924.3125</v>
      </c>
      <c r="B959">
        <f t="shared" si="160"/>
        <v>78.583333333333229</v>
      </c>
      <c r="C959" t="str">
        <f>IFERROR(AVERAGEIFS('Hard Drives'!$I$5:$I$500,'Hard Drives'!$A$5:$A$500,"&gt;="&amp;Predictions!A958,'Hard Drives'!$A$5:$A$500,"&lt;"&amp;Predictions!A959), "")</f>
        <v/>
      </c>
      <c r="D959" t="str">
        <f t="shared" si="156"/>
        <v/>
      </c>
      <c r="E959" t="str">
        <f>IFERROR(AVERAGEIFS(SSDs!$H$5:$H$150,SSDs!$A$5:$A$150,"&gt;="&amp;Predictions!A958, SSDs!$A$5:$A$150,"&lt;"&amp;Predictions!A959), "")</f>
        <v/>
      </c>
      <c r="F959" t="str">
        <f t="shared" si="157"/>
        <v/>
      </c>
      <c r="G959" t="str">
        <f>IFERROR(AVERAGEIFS(XPoint!$H$5:$H$100,XPoint!$A$5:$A$100,"&gt;="&amp;Predictions!A958, XPoint!$A$5:$A$100,"&lt;"&amp;Predictions!A959), "")</f>
        <v/>
      </c>
      <c r="H959" t="str">
        <f t="shared" si="158"/>
        <v/>
      </c>
      <c r="J959" s="8">
        <f t="shared" si="153"/>
        <v>11.114005994638052</v>
      </c>
      <c r="K959" t="str">
        <f t="shared" si="154"/>
        <v/>
      </c>
      <c r="M959" s="8">
        <f t="shared" si="155"/>
        <v>10.726151372760111</v>
      </c>
    </row>
    <row r="960" spans="1:13">
      <c r="A960" s="1">
        <f t="shared" si="159"/>
        <v>57954.75</v>
      </c>
      <c r="B960">
        <f t="shared" si="160"/>
        <v>78.666666666666558</v>
      </c>
      <c r="C960" t="str">
        <f>IFERROR(AVERAGEIFS('Hard Drives'!$I$5:$I$500,'Hard Drives'!$A$5:$A$500,"&gt;="&amp;Predictions!A959,'Hard Drives'!$A$5:$A$500,"&lt;"&amp;Predictions!A960), "")</f>
        <v/>
      </c>
      <c r="D960" t="str">
        <f t="shared" si="156"/>
        <v/>
      </c>
      <c r="E960" t="str">
        <f>IFERROR(AVERAGEIFS(SSDs!$H$5:$H$150,SSDs!$A$5:$A$150,"&gt;="&amp;Predictions!A959, SSDs!$A$5:$A$150,"&lt;"&amp;Predictions!A960), "")</f>
        <v/>
      </c>
      <c r="F960" t="str">
        <f t="shared" si="157"/>
        <v/>
      </c>
      <c r="G960" t="str">
        <f>IFERROR(AVERAGEIFS(XPoint!$H$5:$H$100,XPoint!$A$5:$A$100,"&gt;="&amp;Predictions!A959, XPoint!$A$5:$A$100,"&lt;"&amp;Predictions!A960), "")</f>
        <v/>
      </c>
      <c r="H960" t="str">
        <f t="shared" si="158"/>
        <v/>
      </c>
      <c r="J960" s="8">
        <f t="shared" si="153"/>
        <v>11.114026481043767</v>
      </c>
      <c r="K960" t="str">
        <f t="shared" si="154"/>
        <v/>
      </c>
      <c r="M960" s="8">
        <f t="shared" si="155"/>
        <v>10.726225968723259</v>
      </c>
    </row>
    <row r="961" spans="1:13">
      <c r="A961" s="1">
        <f t="shared" si="159"/>
        <v>57985.1875</v>
      </c>
      <c r="B961">
        <f t="shared" si="160"/>
        <v>78.749999999999886</v>
      </c>
      <c r="C961" t="str">
        <f>IFERROR(AVERAGEIFS('Hard Drives'!$I$5:$I$500,'Hard Drives'!$A$5:$A$500,"&gt;="&amp;Predictions!A960,'Hard Drives'!$A$5:$A$500,"&lt;"&amp;Predictions!A961), "")</f>
        <v/>
      </c>
      <c r="D961" t="str">
        <f t="shared" si="156"/>
        <v/>
      </c>
      <c r="E961" t="str">
        <f>IFERROR(AVERAGEIFS(SSDs!$H$5:$H$150,SSDs!$A$5:$A$150,"&gt;="&amp;Predictions!A960, SSDs!$A$5:$A$150,"&lt;"&amp;Predictions!A961), "")</f>
        <v/>
      </c>
      <c r="F961" t="str">
        <f t="shared" si="157"/>
        <v/>
      </c>
      <c r="G961" t="str">
        <f>IFERROR(AVERAGEIFS(XPoint!$H$5:$H$100,XPoint!$A$5:$A$100,"&gt;="&amp;Predictions!A960, XPoint!$A$5:$A$100,"&lt;"&amp;Predictions!A961), "")</f>
        <v/>
      </c>
      <c r="H961" t="str">
        <f t="shared" si="158"/>
        <v/>
      </c>
      <c r="J961" s="8">
        <f t="shared" si="153"/>
        <v>11.114046737915196</v>
      </c>
      <c r="K961" t="str">
        <f t="shared" si="154"/>
        <v/>
      </c>
      <c r="M961" s="8">
        <f t="shared" si="155"/>
        <v>10.72629980619902</v>
      </c>
    </row>
    <row r="962" spans="1:13">
      <c r="A962" s="1">
        <f t="shared" si="159"/>
        <v>58015.625</v>
      </c>
      <c r="B962">
        <f t="shared" si="160"/>
        <v>78.833333333333215</v>
      </c>
      <c r="C962" t="str">
        <f>IFERROR(AVERAGEIFS('Hard Drives'!$I$5:$I$500,'Hard Drives'!$A$5:$A$500,"&gt;="&amp;Predictions!A961,'Hard Drives'!$A$5:$A$500,"&lt;"&amp;Predictions!A962), "")</f>
        <v/>
      </c>
      <c r="D962" t="str">
        <f t="shared" si="156"/>
        <v/>
      </c>
      <c r="E962" t="str">
        <f>IFERROR(AVERAGEIFS(SSDs!$H$5:$H$150,SSDs!$A$5:$A$150,"&gt;="&amp;Predictions!A961, SSDs!$A$5:$A$150,"&lt;"&amp;Predictions!A962), "")</f>
        <v/>
      </c>
      <c r="F962" t="str">
        <f t="shared" si="157"/>
        <v/>
      </c>
      <c r="G962" t="str">
        <f>IFERROR(AVERAGEIFS(XPoint!$H$5:$H$100,XPoint!$A$5:$A$100,"&gt;="&amp;Predictions!A961, XPoint!$A$5:$A$100,"&lt;"&amp;Predictions!A962), "")</f>
        <v/>
      </c>
      <c r="H962" t="str">
        <f t="shared" si="158"/>
        <v/>
      </c>
      <c r="J962" s="8">
        <f t="shared" si="153"/>
        <v>11.114066767823308</v>
      </c>
      <c r="K962" t="str">
        <f t="shared" si="154"/>
        <v/>
      </c>
      <c r="M962" s="8">
        <f t="shared" si="155"/>
        <v>10.726372892889664</v>
      </c>
    </row>
    <row r="963" spans="1:13">
      <c r="A963" s="1">
        <f t="shared" si="159"/>
        <v>58046.0625</v>
      </c>
      <c r="B963">
        <f t="shared" si="160"/>
        <v>78.916666666666544</v>
      </c>
      <c r="C963" t="str">
        <f>IFERROR(AVERAGEIFS('Hard Drives'!$I$5:$I$500,'Hard Drives'!$A$5:$A$500,"&gt;="&amp;Predictions!A962,'Hard Drives'!$A$5:$A$500,"&lt;"&amp;Predictions!A963), "")</f>
        <v/>
      </c>
      <c r="D963" t="str">
        <f t="shared" si="156"/>
        <v/>
      </c>
      <c r="E963" t="str">
        <f>IFERROR(AVERAGEIFS(SSDs!$H$5:$H$150,SSDs!$A$5:$A$150,"&gt;="&amp;Predictions!A962, SSDs!$A$5:$A$150,"&lt;"&amp;Predictions!A963), "")</f>
        <v/>
      </c>
      <c r="F963" t="str">
        <f t="shared" si="157"/>
        <v/>
      </c>
      <c r="G963" t="str">
        <f>IFERROR(AVERAGEIFS(XPoint!$H$5:$H$100,XPoint!$A$5:$A$100,"&gt;="&amp;Predictions!A962, XPoint!$A$5:$A$100,"&lt;"&amp;Predictions!A963), "")</f>
        <v/>
      </c>
      <c r="H963" t="str">
        <f t="shared" si="158"/>
        <v/>
      </c>
      <c r="J963" s="8">
        <f t="shared" si="153"/>
        <v>11.11408657331031</v>
      </c>
      <c r="K963" t="str">
        <f t="shared" si="154"/>
        <v/>
      </c>
      <c r="M963" s="8">
        <f t="shared" si="155"/>
        <v>10.726445236419444</v>
      </c>
    </row>
    <row r="964" spans="1:13">
      <c r="A964" s="1">
        <f t="shared" si="159"/>
        <v>58076.5</v>
      </c>
      <c r="B964">
        <f t="shared" si="160"/>
        <v>78.999999999999872</v>
      </c>
      <c r="C964" t="str">
        <f>IFERROR(AVERAGEIFS('Hard Drives'!$I$5:$I$500,'Hard Drives'!$A$5:$A$500,"&gt;="&amp;Predictions!A963,'Hard Drives'!$A$5:$A$500,"&lt;"&amp;Predictions!A964), "")</f>
        <v/>
      </c>
      <c r="D964" t="str">
        <f t="shared" si="156"/>
        <v/>
      </c>
      <c r="E964" t="str">
        <f>IFERROR(AVERAGEIFS(SSDs!$H$5:$H$150,SSDs!$A$5:$A$150,"&gt;="&amp;Predictions!A963, SSDs!$A$5:$A$150,"&lt;"&amp;Predictions!A964), "")</f>
        <v/>
      </c>
      <c r="F964" t="str">
        <f t="shared" si="157"/>
        <v/>
      </c>
      <c r="G964" t="str">
        <f>IFERROR(AVERAGEIFS(XPoint!$H$5:$H$100,XPoint!$A$5:$A$100,"&gt;="&amp;Predictions!A963, XPoint!$A$5:$A$100,"&lt;"&amp;Predictions!A964), "")</f>
        <v/>
      </c>
      <c r="H964" t="str">
        <f t="shared" si="158"/>
        <v/>
      </c>
      <c r="J964" s="8">
        <f t="shared" si="153"/>
        <v>11.114106156889925</v>
      </c>
      <c r="K964" t="str">
        <f t="shared" si="154"/>
        <v/>
      </c>
      <c r="M964" s="8">
        <f t="shared" si="155"/>
        <v>10.726516844335386</v>
      </c>
    </row>
    <row r="965" spans="1:13">
      <c r="A965" s="1">
        <f t="shared" si="159"/>
        <v>58106.9375</v>
      </c>
      <c r="B965">
        <f t="shared" si="160"/>
        <v>79.083333333333201</v>
      </c>
      <c r="C965" t="str">
        <f>IFERROR(AVERAGEIFS('Hard Drives'!$I$5:$I$500,'Hard Drives'!$A$5:$A$500,"&gt;="&amp;Predictions!A964,'Hard Drives'!$A$5:$A$500,"&lt;"&amp;Predictions!A965), "")</f>
        <v/>
      </c>
      <c r="D965" t="str">
        <f t="shared" si="156"/>
        <v/>
      </c>
      <c r="E965" t="str">
        <f>IFERROR(AVERAGEIFS(SSDs!$H$5:$H$150,SSDs!$A$5:$A$150,"&gt;="&amp;Predictions!A964, SSDs!$A$5:$A$150,"&lt;"&amp;Predictions!A965), "")</f>
        <v/>
      </c>
      <c r="F965" t="str">
        <f t="shared" si="157"/>
        <v/>
      </c>
      <c r="G965" t="str">
        <f>IFERROR(AVERAGEIFS(XPoint!$H$5:$H$100,XPoint!$A$5:$A$100,"&gt;="&amp;Predictions!A964, XPoint!$A$5:$A$100,"&lt;"&amp;Predictions!A965), "")</f>
        <v/>
      </c>
      <c r="H965" t="str">
        <f t="shared" si="158"/>
        <v/>
      </c>
      <c r="J965" s="8">
        <f t="shared" si="153"/>
        <v>11.114125521047756</v>
      </c>
      <c r="K965" t="str">
        <f t="shared" si="154"/>
        <v/>
      </c>
      <c r="M965" s="8">
        <f t="shared" si="155"/>
        <v>10.726587724108068</v>
      </c>
    </row>
    <row r="966" spans="1:13">
      <c r="A966" s="1">
        <f t="shared" si="159"/>
        <v>58137.375</v>
      </c>
      <c r="B966">
        <f t="shared" si="160"/>
        <v>79.166666666666529</v>
      </c>
      <c r="C966" t="str">
        <f>IFERROR(AVERAGEIFS('Hard Drives'!$I$5:$I$500,'Hard Drives'!$A$5:$A$500,"&gt;="&amp;Predictions!A965,'Hard Drives'!$A$5:$A$500,"&lt;"&amp;Predictions!A966), "")</f>
        <v/>
      </c>
      <c r="D966" t="str">
        <f t="shared" si="156"/>
        <v/>
      </c>
      <c r="E966" t="str">
        <f>IFERROR(AVERAGEIFS(SSDs!$H$5:$H$150,SSDs!$A$5:$A$150,"&gt;="&amp;Predictions!A965, SSDs!$A$5:$A$150,"&lt;"&amp;Predictions!A966), "")</f>
        <v/>
      </c>
      <c r="F966" t="str">
        <f t="shared" si="157"/>
        <v/>
      </c>
      <c r="G966" t="str">
        <f>IFERROR(AVERAGEIFS(XPoint!$H$5:$H$100,XPoint!$A$5:$A$100,"&gt;="&amp;Predictions!A965, XPoint!$A$5:$A$100,"&lt;"&amp;Predictions!A966), "")</f>
        <v/>
      </c>
      <c r="H966" t="str">
        <f t="shared" si="158"/>
        <v/>
      </c>
      <c r="J966" s="8">
        <f t="shared" si="153"/>
        <v>11.114144668241574</v>
      </c>
      <c r="K966" t="str">
        <f t="shared" si="154"/>
        <v/>
      </c>
      <c r="M966" s="8">
        <f t="shared" si="155"/>
        <v>10.726657883132393</v>
      </c>
    </row>
    <row r="967" spans="1:13">
      <c r="A967" s="1">
        <f t="shared" si="159"/>
        <v>58167.8125</v>
      </c>
      <c r="B967">
        <f t="shared" si="160"/>
        <v>79.249999999999858</v>
      </c>
      <c r="C967" t="str">
        <f>IFERROR(AVERAGEIFS('Hard Drives'!$I$5:$I$500,'Hard Drives'!$A$5:$A$500,"&gt;="&amp;Predictions!A966,'Hard Drives'!$A$5:$A$500,"&lt;"&amp;Predictions!A967), "")</f>
        <v/>
      </c>
      <c r="D967" t="str">
        <f t="shared" si="156"/>
        <v/>
      </c>
      <c r="E967" t="str">
        <f>IFERROR(AVERAGEIFS(SSDs!$H$5:$H$150,SSDs!$A$5:$A$150,"&gt;="&amp;Predictions!A966, SSDs!$A$5:$A$150,"&lt;"&amp;Predictions!A967), "")</f>
        <v/>
      </c>
      <c r="F967" t="str">
        <f t="shared" si="157"/>
        <v/>
      </c>
      <c r="G967" t="str">
        <f>IFERROR(AVERAGEIFS(XPoint!$H$5:$H$100,XPoint!$A$5:$A$100,"&gt;="&amp;Predictions!A966, XPoint!$A$5:$A$100,"&lt;"&amp;Predictions!A967), "")</f>
        <v/>
      </c>
      <c r="H967" t="str">
        <f t="shared" si="158"/>
        <v/>
      </c>
      <c r="J967" s="8">
        <f t="shared" si="153"/>
        <v>11.114163600901628</v>
      </c>
      <c r="K967" t="str">
        <f t="shared" si="154"/>
        <v/>
      </c>
      <c r="M967" s="8">
        <f t="shared" si="155"/>
        <v>10.726727328728344</v>
      </c>
    </row>
    <row r="968" spans="1:13">
      <c r="A968" s="1">
        <f t="shared" si="159"/>
        <v>58198.25</v>
      </c>
      <c r="B968">
        <f t="shared" si="160"/>
        <v>79.333333333333186</v>
      </c>
      <c r="C968" t="str">
        <f>IFERROR(AVERAGEIFS('Hard Drives'!$I$5:$I$500,'Hard Drives'!$A$5:$A$500,"&gt;="&amp;Predictions!A967,'Hard Drives'!$A$5:$A$500,"&lt;"&amp;Predictions!A968), "")</f>
        <v/>
      </c>
      <c r="D968" t="str">
        <f t="shared" si="156"/>
        <v/>
      </c>
      <c r="E968" t="str">
        <f>IFERROR(AVERAGEIFS(SSDs!$H$5:$H$150,SSDs!$A$5:$A$150,"&gt;="&amp;Predictions!A967, SSDs!$A$5:$A$150,"&lt;"&amp;Predictions!A968), "")</f>
        <v/>
      </c>
      <c r="F968" t="str">
        <f t="shared" si="157"/>
        <v/>
      </c>
      <c r="G968" t="str">
        <f>IFERROR(AVERAGEIFS(XPoint!$H$5:$H$100,XPoint!$A$5:$A$100,"&gt;="&amp;Predictions!A967, XPoint!$A$5:$A$100,"&lt;"&amp;Predictions!A968), "")</f>
        <v/>
      </c>
      <c r="H968" t="str">
        <f t="shared" si="158"/>
        <v/>
      </c>
      <c r="J968" s="8">
        <f t="shared" si="153"/>
        <v>11.114182321430981</v>
      </c>
      <c r="K968" t="str">
        <f t="shared" si="154"/>
        <v/>
      </c>
      <c r="M968" s="8">
        <f t="shared" si="155"/>
        <v>10.726796068141756</v>
      </c>
    </row>
    <row r="969" spans="1:13">
      <c r="A969" s="1">
        <f t="shared" si="159"/>
        <v>58228.6875</v>
      </c>
      <c r="B969">
        <f t="shared" si="160"/>
        <v>79.416666666666515</v>
      </c>
      <c r="C969" t="str">
        <f>IFERROR(AVERAGEIFS('Hard Drives'!$I$5:$I$500,'Hard Drives'!$A$5:$A$500,"&gt;="&amp;Predictions!A968,'Hard Drives'!$A$5:$A$500,"&lt;"&amp;Predictions!A969), "")</f>
        <v/>
      </c>
      <c r="D969" t="str">
        <f t="shared" si="156"/>
        <v/>
      </c>
      <c r="E969" t="str">
        <f>IFERROR(AVERAGEIFS(SSDs!$H$5:$H$150,SSDs!$A$5:$A$150,"&gt;="&amp;Predictions!A968, SSDs!$A$5:$A$150,"&lt;"&amp;Predictions!A969), "")</f>
        <v/>
      </c>
      <c r="F969" t="str">
        <f t="shared" si="157"/>
        <v/>
      </c>
      <c r="G969" t="str">
        <f>IFERROR(AVERAGEIFS(XPoint!$H$5:$H$100,XPoint!$A$5:$A$100,"&gt;="&amp;Predictions!A968, XPoint!$A$5:$A$100,"&lt;"&amp;Predictions!A969), "")</f>
        <v/>
      </c>
      <c r="H969" t="str">
        <f t="shared" si="158"/>
        <v/>
      </c>
      <c r="J969" s="8">
        <f t="shared" si="153"/>
        <v>11.114200832205775</v>
      </c>
      <c r="K969" t="str">
        <f t="shared" si="154"/>
        <v/>
      </c>
      <c r="M969" s="8">
        <f t="shared" si="155"/>
        <v>10.72686410854504</v>
      </c>
    </row>
    <row r="970" spans="1:13">
      <c r="A970" s="1">
        <f t="shared" si="159"/>
        <v>58259.125</v>
      </c>
      <c r="B970">
        <f t="shared" si="160"/>
        <v>79.499999999999844</v>
      </c>
      <c r="C970" t="str">
        <f>IFERROR(AVERAGEIFS('Hard Drives'!$I$5:$I$500,'Hard Drives'!$A$5:$A$500,"&gt;="&amp;Predictions!A969,'Hard Drives'!$A$5:$A$500,"&lt;"&amp;Predictions!A970), "")</f>
        <v/>
      </c>
      <c r="D970" t="str">
        <f t="shared" si="156"/>
        <v/>
      </c>
      <c r="E970" t="str">
        <f>IFERROR(AVERAGEIFS(SSDs!$H$5:$H$150,SSDs!$A$5:$A$150,"&gt;="&amp;Predictions!A969, SSDs!$A$5:$A$150,"&lt;"&amp;Predictions!A970), "")</f>
        <v/>
      </c>
      <c r="F970" t="str">
        <f t="shared" si="157"/>
        <v/>
      </c>
      <c r="G970" t="str">
        <f>IFERROR(AVERAGEIFS(XPoint!$H$5:$H$100,XPoint!$A$5:$A$100,"&gt;="&amp;Predictions!A969, XPoint!$A$5:$A$100,"&lt;"&amp;Predictions!A970), "")</f>
        <v/>
      </c>
      <c r="H970" t="str">
        <f t="shared" si="158"/>
        <v/>
      </c>
      <c r="J970" s="8">
        <f t="shared" si="153"/>
        <v>11.114219135575553</v>
      </c>
      <c r="K970" t="str">
        <f t="shared" si="154"/>
        <v/>
      </c>
      <c r="M970" s="8">
        <f t="shared" si="155"/>
        <v>10.726931457037928</v>
      </c>
    </row>
    <row r="971" spans="1:13">
      <c r="A971" s="1">
        <f t="shared" si="159"/>
        <v>58289.5625</v>
      </c>
      <c r="B971">
        <f t="shared" si="160"/>
        <v>79.583333333333172</v>
      </c>
      <c r="C971" t="str">
        <f>IFERROR(AVERAGEIFS('Hard Drives'!$I$5:$I$500,'Hard Drives'!$A$5:$A$500,"&gt;="&amp;Predictions!A970,'Hard Drives'!$A$5:$A$500,"&lt;"&amp;Predictions!A971), "")</f>
        <v/>
      </c>
      <c r="D971" t="str">
        <f t="shared" si="156"/>
        <v/>
      </c>
      <c r="E971" t="str">
        <f>IFERROR(AVERAGEIFS(SSDs!$H$5:$H$150,SSDs!$A$5:$A$150,"&gt;="&amp;Predictions!A970, SSDs!$A$5:$A$150,"&lt;"&amp;Predictions!A971), "")</f>
        <v/>
      </c>
      <c r="F971" t="str">
        <f t="shared" si="157"/>
        <v/>
      </c>
      <c r="G971" t="str">
        <f>IFERROR(AVERAGEIFS(XPoint!$H$5:$H$100,XPoint!$A$5:$A$100,"&gt;="&amp;Predictions!A970, XPoint!$A$5:$A$100,"&lt;"&amp;Predictions!A971), "")</f>
        <v/>
      </c>
      <c r="H971" t="str">
        <f t="shared" si="158"/>
        <v/>
      </c>
      <c r="J971" s="8">
        <f t="shared" ref="J971:J1000" si="161">$J$6+(($J$7-$J$6)/POWER(1+$J$8*EXP(-$J$9*(B971-$J$10)), 1/$J$11))</f>
        <v>11.114237233863568</v>
      </c>
      <c r="K971" t="str">
        <f t="shared" ref="K971:K1000" si="162">IF(C971&lt;&gt;"", (C971-J971)^2, "")</f>
        <v/>
      </c>
      <c r="M971" s="8">
        <f t="shared" ref="M971:M1000" si="163">$M$6+(($M$7-$M$6)/POWER(1+$M$8*EXP(-$M$9*(B971-$M$10)), 1/$M$11))</f>
        <v>10.72699812064824</v>
      </c>
    </row>
    <row r="972" spans="1:13">
      <c r="A972" s="1">
        <f t="shared" si="159"/>
        <v>58320</v>
      </c>
      <c r="B972">
        <f t="shared" si="160"/>
        <v>79.666666666666501</v>
      </c>
      <c r="C972" t="str">
        <f>IFERROR(AVERAGEIFS('Hard Drives'!$I$5:$I$500,'Hard Drives'!$A$5:$A$500,"&gt;="&amp;Predictions!A971,'Hard Drives'!$A$5:$A$500,"&lt;"&amp;Predictions!A972), "")</f>
        <v/>
      </c>
      <c r="D972" t="str">
        <f t="shared" si="156"/>
        <v/>
      </c>
      <c r="E972" t="str">
        <f>IFERROR(AVERAGEIFS(SSDs!$H$5:$H$150,SSDs!$A$5:$A$150,"&gt;="&amp;Predictions!A971, SSDs!$A$5:$A$150,"&lt;"&amp;Predictions!A972), "")</f>
        <v/>
      </c>
      <c r="F972" t="str">
        <f t="shared" si="157"/>
        <v/>
      </c>
      <c r="G972" t="str">
        <f>IFERROR(AVERAGEIFS(XPoint!$H$5:$H$100,XPoint!$A$5:$A$100,"&gt;="&amp;Predictions!A971, XPoint!$A$5:$A$100,"&lt;"&amp;Predictions!A972), "")</f>
        <v/>
      </c>
      <c r="H972" t="str">
        <f t="shared" si="158"/>
        <v/>
      </c>
      <c r="J972" s="8">
        <f t="shared" si="161"/>
        <v>11.114255129367049</v>
      </c>
      <c r="K972" t="str">
        <f t="shared" si="162"/>
        <v/>
      </c>
      <c r="M972" s="8">
        <f t="shared" si="163"/>
        <v>10.727064106332556</v>
      </c>
    </row>
    <row r="973" spans="1:13">
      <c r="A973" s="1">
        <f t="shared" si="159"/>
        <v>58350.4375</v>
      </c>
      <c r="B973">
        <f t="shared" si="160"/>
        <v>79.749999999999829</v>
      </c>
      <c r="C973" t="str">
        <f>IFERROR(AVERAGEIFS('Hard Drives'!$I$5:$I$500,'Hard Drives'!$A$5:$A$500,"&gt;="&amp;Predictions!A972,'Hard Drives'!$A$5:$A$500,"&lt;"&amp;Predictions!A973), "")</f>
        <v/>
      </c>
      <c r="D973" t="str">
        <f t="shared" si="156"/>
        <v/>
      </c>
      <c r="E973" t="str">
        <f>IFERROR(AVERAGEIFS(SSDs!$H$5:$H$150,SSDs!$A$5:$A$150,"&gt;="&amp;Predictions!A972, SSDs!$A$5:$A$150,"&lt;"&amp;Predictions!A973), "")</f>
        <v/>
      </c>
      <c r="F973" t="str">
        <f t="shared" si="157"/>
        <v/>
      </c>
      <c r="G973" t="str">
        <f>IFERROR(AVERAGEIFS(XPoint!$H$5:$H$100,XPoint!$A$5:$A$100,"&gt;="&amp;Predictions!A972, XPoint!$A$5:$A$100,"&lt;"&amp;Predictions!A973), "")</f>
        <v/>
      </c>
      <c r="H973" t="str">
        <f t="shared" si="158"/>
        <v/>
      </c>
      <c r="J973" s="8">
        <f t="shared" si="161"/>
        <v>11.11427282435751</v>
      </c>
      <c r="K973" t="str">
        <f t="shared" si="162"/>
        <v/>
      </c>
      <c r="M973" s="8">
        <f t="shared" si="163"/>
        <v>10.727129420976972</v>
      </c>
    </row>
    <row r="974" spans="1:13">
      <c r="A974" s="1">
        <f t="shared" si="159"/>
        <v>58380.875</v>
      </c>
      <c r="B974">
        <f t="shared" si="160"/>
        <v>79.833333333333158</v>
      </c>
      <c r="C974" t="str">
        <f>IFERROR(AVERAGEIFS('Hard Drives'!$I$5:$I$500,'Hard Drives'!$A$5:$A$500,"&gt;="&amp;Predictions!A973,'Hard Drives'!$A$5:$A$500,"&lt;"&amp;Predictions!A974), "")</f>
        <v/>
      </c>
      <c r="D974" t="str">
        <f t="shared" ref="D974:D1000" si="164">IF(C974&lt;&gt;"", (C974-$C$14)^2, "")</f>
        <v/>
      </c>
      <c r="E974" t="str">
        <f>IFERROR(AVERAGEIFS(SSDs!$H$5:$H$150,SSDs!$A$5:$A$150,"&gt;="&amp;Predictions!A973, SSDs!$A$5:$A$150,"&lt;"&amp;Predictions!A974), "")</f>
        <v/>
      </c>
      <c r="F974" t="str">
        <f t="shared" si="157"/>
        <v/>
      </c>
      <c r="G974" t="str">
        <f>IFERROR(AVERAGEIFS(XPoint!$H$5:$H$100,XPoint!$A$5:$A$100,"&gt;="&amp;Predictions!A973, XPoint!$A$5:$A$100,"&lt;"&amp;Predictions!A974), "")</f>
        <v/>
      </c>
      <c r="H974" t="str">
        <f t="shared" si="158"/>
        <v/>
      </c>
      <c r="J974" s="8">
        <f t="shared" si="161"/>
        <v>11.114290321081041</v>
      </c>
      <c r="K974" t="str">
        <f t="shared" si="162"/>
        <v/>
      </c>
      <c r="M974" s="8">
        <f t="shared" si="163"/>
        <v>10.72719407139779</v>
      </c>
    </row>
    <row r="975" spans="1:13">
      <c r="A975" s="1">
        <f t="shared" si="159"/>
        <v>58411.3125</v>
      </c>
      <c r="B975">
        <f t="shared" si="160"/>
        <v>79.916666666666487</v>
      </c>
      <c r="C975" t="str">
        <f>IFERROR(AVERAGEIFS('Hard Drives'!$I$5:$I$500,'Hard Drives'!$A$5:$A$500,"&gt;="&amp;Predictions!A974,'Hard Drives'!$A$5:$A$500,"&lt;"&amp;Predictions!A975), "")</f>
        <v/>
      </c>
      <c r="D975" t="str">
        <f t="shared" si="164"/>
        <v/>
      </c>
      <c r="E975" t="str">
        <f>IFERROR(AVERAGEIFS(SSDs!$H$5:$H$150,SSDs!$A$5:$A$150,"&gt;="&amp;Predictions!A974, SSDs!$A$5:$A$150,"&lt;"&amp;Predictions!A975), "")</f>
        <v/>
      </c>
      <c r="F975" t="str">
        <f t="shared" si="157"/>
        <v/>
      </c>
      <c r="G975" t="str">
        <f>IFERROR(AVERAGEIFS(XPoint!$H$5:$H$100,XPoint!$A$5:$A$100,"&gt;="&amp;Predictions!A974, XPoint!$A$5:$A$100,"&lt;"&amp;Predictions!A975), "")</f>
        <v/>
      </c>
      <c r="H975" t="str">
        <f t="shared" si="158"/>
        <v/>
      </c>
      <c r="J975" s="8">
        <f t="shared" si="161"/>
        <v>11.114307621758574</v>
      </c>
      <c r="K975" t="str">
        <f t="shared" si="162"/>
        <v/>
      </c>
      <c r="M975" s="8">
        <f t="shared" si="163"/>
        <v>10.727258064342248</v>
      </c>
    </row>
    <row r="976" spans="1:13">
      <c r="A976" s="1">
        <f t="shared" si="159"/>
        <v>58441.75</v>
      </c>
      <c r="B976">
        <f t="shared" si="160"/>
        <v>79.999999999999815</v>
      </c>
      <c r="C976" t="str">
        <f>IFERROR(AVERAGEIFS('Hard Drives'!$I$5:$I$500,'Hard Drives'!$A$5:$A$500,"&gt;="&amp;Predictions!A975,'Hard Drives'!$A$5:$A$500,"&lt;"&amp;Predictions!A976), "")</f>
        <v/>
      </c>
      <c r="D976" t="str">
        <f t="shared" si="164"/>
        <v/>
      </c>
      <c r="E976" t="str">
        <f>IFERROR(AVERAGEIFS(SSDs!$H$5:$H$150,SSDs!$A$5:$A$150,"&gt;="&amp;Predictions!A975, SSDs!$A$5:$A$150,"&lt;"&amp;Predictions!A976), "")</f>
        <v/>
      </c>
      <c r="F976" t="str">
        <f t="shared" si="157"/>
        <v/>
      </c>
      <c r="G976" t="str">
        <f>IFERROR(AVERAGEIFS(XPoint!$H$5:$H$100,XPoint!$A$5:$A$100,"&gt;="&amp;Predictions!A975, XPoint!$A$5:$A$100,"&lt;"&amp;Predictions!A976), "")</f>
        <v/>
      </c>
      <c r="H976" t="str">
        <f t="shared" si="158"/>
        <v/>
      </c>
      <c r="J976" s="8">
        <f t="shared" si="161"/>
        <v>11.11432472858619</v>
      </c>
      <c r="K976" t="str">
        <f t="shared" si="162"/>
        <v/>
      </c>
      <c r="M976" s="8">
        <f t="shared" si="163"/>
        <v>10.727321406489185</v>
      </c>
    </row>
    <row r="977" spans="1:13">
      <c r="A977" s="1">
        <f t="shared" si="159"/>
        <v>58472.1875</v>
      </c>
      <c r="B977">
        <f t="shared" si="160"/>
        <v>80.083333333333144</v>
      </c>
      <c r="C977" t="str">
        <f>IFERROR(AVERAGEIFS('Hard Drives'!$I$5:$I$500,'Hard Drives'!$A$5:$A$500,"&gt;="&amp;Predictions!A976,'Hard Drives'!$A$5:$A$500,"&lt;"&amp;Predictions!A977), "")</f>
        <v/>
      </c>
      <c r="D977" t="str">
        <f t="shared" si="164"/>
        <v/>
      </c>
      <c r="E977" t="str">
        <f>IFERROR(AVERAGEIFS(SSDs!$H$5:$H$150,SSDs!$A$5:$A$150,"&gt;="&amp;Predictions!A976, SSDs!$A$5:$A$150,"&lt;"&amp;Predictions!A977), "")</f>
        <v/>
      </c>
      <c r="F977" t="str">
        <f t="shared" si="157"/>
        <v/>
      </c>
      <c r="G977" t="str">
        <f>IFERROR(AVERAGEIFS(XPoint!$H$5:$H$100,XPoint!$A$5:$A$100,"&gt;="&amp;Predictions!A976, XPoint!$A$5:$A$100,"&lt;"&amp;Predictions!A977), "")</f>
        <v/>
      </c>
      <c r="H977" t="str">
        <f t="shared" si="158"/>
        <v/>
      </c>
      <c r="J977" s="8">
        <f t="shared" si="161"/>
        <v>11.114341643735363</v>
      </c>
      <c r="K977" t="str">
        <f t="shared" si="162"/>
        <v/>
      </c>
      <c r="M977" s="8">
        <f t="shared" si="163"/>
        <v>10.727384104449758</v>
      </c>
    </row>
    <row r="978" spans="1:13">
      <c r="A978" s="1">
        <f t="shared" si="159"/>
        <v>58502.625</v>
      </c>
      <c r="B978">
        <f t="shared" si="160"/>
        <v>80.166666666666472</v>
      </c>
      <c r="C978" t="str">
        <f>IFERROR(AVERAGEIFS('Hard Drives'!$I$5:$I$500,'Hard Drives'!$A$5:$A$500,"&gt;="&amp;Predictions!A977,'Hard Drives'!$A$5:$A$500,"&lt;"&amp;Predictions!A978), "")</f>
        <v/>
      </c>
      <c r="D978" t="str">
        <f t="shared" si="164"/>
        <v/>
      </c>
      <c r="E978" t="str">
        <f>IFERROR(AVERAGEIFS(SSDs!$H$5:$H$150,SSDs!$A$5:$A$150,"&gt;="&amp;Predictions!A977, SSDs!$A$5:$A$150,"&lt;"&amp;Predictions!A978), "")</f>
        <v/>
      </c>
      <c r="F978" t="str">
        <f t="shared" si="157"/>
        <v/>
      </c>
      <c r="G978" t="str">
        <f>IFERROR(AVERAGEIFS(XPoint!$H$5:$H$100,XPoint!$A$5:$A$100,"&gt;="&amp;Predictions!A977, XPoint!$A$5:$A$100,"&lt;"&amp;Predictions!A978), "")</f>
        <v/>
      </c>
      <c r="H978" t="str">
        <f t="shared" si="158"/>
        <v/>
      </c>
      <c r="J978" s="8">
        <f t="shared" si="161"/>
        <v>11.114358369353271</v>
      </c>
      <c r="K978" t="str">
        <f t="shared" si="162"/>
        <v/>
      </c>
      <c r="M978" s="8">
        <f t="shared" si="163"/>
        <v>10.727446164768104</v>
      </c>
    </row>
    <row r="979" spans="1:13">
      <c r="A979" s="1">
        <f t="shared" si="159"/>
        <v>58533.0625</v>
      </c>
      <c r="B979">
        <f t="shared" si="160"/>
        <v>80.249999999999801</v>
      </c>
      <c r="C979" t="str">
        <f>IFERROR(AVERAGEIFS('Hard Drives'!$I$5:$I$500,'Hard Drives'!$A$5:$A$500,"&gt;="&amp;Predictions!A978,'Hard Drives'!$A$5:$A$500,"&lt;"&amp;Predictions!A979), "")</f>
        <v/>
      </c>
      <c r="D979" t="str">
        <f t="shared" si="164"/>
        <v/>
      </c>
      <c r="E979" t="str">
        <f>IFERROR(AVERAGEIFS(SSDs!$H$5:$H$150,SSDs!$A$5:$A$150,"&gt;="&amp;Predictions!A978, SSDs!$A$5:$A$150,"&lt;"&amp;Predictions!A979), "")</f>
        <v/>
      </c>
      <c r="F979" t="str">
        <f t="shared" si="157"/>
        <v/>
      </c>
      <c r="G979" t="str">
        <f>IFERROR(AVERAGEIFS(XPoint!$H$5:$H$100,XPoint!$A$5:$A$100,"&gt;="&amp;Predictions!A978, XPoint!$A$5:$A$100,"&lt;"&amp;Predictions!A979), "")</f>
        <v/>
      </c>
      <c r="H979" t="str">
        <f t="shared" si="158"/>
        <v/>
      </c>
      <c r="J979" s="8">
        <f t="shared" si="161"/>
        <v>11.11437490756305</v>
      </c>
      <c r="K979" t="str">
        <f t="shared" si="162"/>
        <v/>
      </c>
      <c r="M979" s="8">
        <f t="shared" si="163"/>
        <v>10.727507593922027</v>
      </c>
    </row>
    <row r="980" spans="1:13">
      <c r="A980" s="1">
        <f t="shared" si="159"/>
        <v>58563.5</v>
      </c>
      <c r="B980">
        <f t="shared" si="160"/>
        <v>80.33333333333313</v>
      </c>
      <c r="C980" t="str">
        <f>IFERROR(AVERAGEIFS('Hard Drives'!$I$5:$I$500,'Hard Drives'!$A$5:$A$500,"&gt;="&amp;Predictions!A979,'Hard Drives'!$A$5:$A$500,"&lt;"&amp;Predictions!A980), "")</f>
        <v/>
      </c>
      <c r="D980" t="str">
        <f t="shared" si="164"/>
        <v/>
      </c>
      <c r="E980" t="str">
        <f>IFERROR(AVERAGEIFS(SSDs!$H$5:$H$150,SSDs!$A$5:$A$150,"&gt;="&amp;Predictions!A979, SSDs!$A$5:$A$150,"&lt;"&amp;Predictions!A980), "")</f>
        <v/>
      </c>
      <c r="F980" t="str">
        <f t="shared" si="157"/>
        <v/>
      </c>
      <c r="G980" t="str">
        <f>IFERROR(AVERAGEIFS(XPoint!$H$5:$H$100,XPoint!$A$5:$A$100,"&gt;="&amp;Predictions!A979, XPoint!$A$5:$A$100,"&lt;"&amp;Predictions!A980), "")</f>
        <v/>
      </c>
      <c r="H980" t="str">
        <f t="shared" si="158"/>
        <v/>
      </c>
      <c r="J980" s="8">
        <f t="shared" si="161"/>
        <v>11.114391260464053</v>
      </c>
      <c r="K980" t="str">
        <f t="shared" si="162"/>
        <v/>
      </c>
      <c r="M980" s="8">
        <f t="shared" si="163"/>
        <v>10.727568398323665</v>
      </c>
    </row>
    <row r="981" spans="1:13">
      <c r="A981" s="1">
        <f t="shared" si="159"/>
        <v>58593.9375</v>
      </c>
      <c r="B981">
        <f t="shared" si="160"/>
        <v>80.416666666666458</v>
      </c>
      <c r="C981" t="str">
        <f>IFERROR(AVERAGEIFS('Hard Drives'!$I$5:$I$500,'Hard Drives'!$A$5:$A$500,"&gt;="&amp;Predictions!A980,'Hard Drives'!$A$5:$A$500,"&lt;"&amp;Predictions!A981), "")</f>
        <v/>
      </c>
      <c r="D981" t="str">
        <f t="shared" si="164"/>
        <v/>
      </c>
      <c r="E981" t="str">
        <f>IFERROR(AVERAGEIFS(SSDs!$H$5:$H$150,SSDs!$A$5:$A$150,"&gt;="&amp;Predictions!A980, SSDs!$A$5:$A$150,"&lt;"&amp;Predictions!A981), "")</f>
        <v/>
      </c>
      <c r="F981" t="str">
        <f t="shared" si="157"/>
        <v/>
      </c>
      <c r="G981" t="str">
        <f>IFERROR(AVERAGEIFS(XPoint!$H$5:$H$100,XPoint!$A$5:$A$100,"&gt;="&amp;Predictions!A980, XPoint!$A$5:$A$100,"&lt;"&amp;Predictions!A981), "")</f>
        <v/>
      </c>
      <c r="H981" t="str">
        <f t="shared" si="158"/>
        <v/>
      </c>
      <c r="J981" s="8">
        <f t="shared" si="161"/>
        <v>11.114407430132136</v>
      </c>
      <c r="K981" t="str">
        <f t="shared" si="162"/>
        <v/>
      </c>
      <c r="M981" s="8">
        <f t="shared" si="163"/>
        <v>10.727628584320165</v>
      </c>
    </row>
    <row r="982" spans="1:13">
      <c r="A982" s="1">
        <f t="shared" si="159"/>
        <v>58624.375</v>
      </c>
      <c r="B982">
        <f t="shared" si="160"/>
        <v>80.499999999999787</v>
      </c>
      <c r="C982" t="str">
        <f>IFERROR(AVERAGEIFS('Hard Drives'!$I$5:$I$500,'Hard Drives'!$A$5:$A$500,"&gt;="&amp;Predictions!A981,'Hard Drives'!$A$5:$A$500,"&lt;"&amp;Predictions!A982), "")</f>
        <v/>
      </c>
      <c r="D982" t="str">
        <f t="shared" si="164"/>
        <v/>
      </c>
      <c r="E982" t="str">
        <f>IFERROR(AVERAGEIFS(SSDs!$H$5:$H$150,SSDs!$A$5:$A$150,"&gt;="&amp;Predictions!A981, SSDs!$A$5:$A$150,"&lt;"&amp;Predictions!A982), "")</f>
        <v/>
      </c>
      <c r="F982" t="str">
        <f t="shared" si="157"/>
        <v/>
      </c>
      <c r="G982" t="str">
        <f>IFERROR(AVERAGEIFS(XPoint!$H$5:$H$100,XPoint!$A$5:$A$100,"&gt;="&amp;Predictions!A981, XPoint!$A$5:$A$100,"&lt;"&amp;Predictions!A982), "")</f>
        <v/>
      </c>
      <c r="H982" t="str">
        <f t="shared" si="158"/>
        <v/>
      </c>
      <c r="J982" s="8">
        <f t="shared" si="161"/>
        <v>11.114423418619923</v>
      </c>
      <c r="K982" t="str">
        <f t="shared" si="162"/>
        <v/>
      </c>
      <c r="M982" s="8">
        <f t="shared" si="163"/>
        <v>10.727688158194308</v>
      </c>
    </row>
    <row r="983" spans="1:13">
      <c r="A983" s="1">
        <f t="shared" si="159"/>
        <v>58654.8125</v>
      </c>
      <c r="B983">
        <f t="shared" si="160"/>
        <v>80.583333333333115</v>
      </c>
      <c r="C983" t="str">
        <f>IFERROR(AVERAGEIFS('Hard Drives'!$I$5:$I$500,'Hard Drives'!$A$5:$A$500,"&gt;="&amp;Predictions!A982,'Hard Drives'!$A$5:$A$500,"&lt;"&amp;Predictions!A983), "")</f>
        <v/>
      </c>
      <c r="D983" t="str">
        <f t="shared" si="164"/>
        <v/>
      </c>
      <c r="E983" t="str">
        <f>IFERROR(AVERAGEIFS(SSDs!$H$5:$H$150,SSDs!$A$5:$A$150,"&gt;="&amp;Predictions!A982, SSDs!$A$5:$A$150,"&lt;"&amp;Predictions!A983), "")</f>
        <v/>
      </c>
      <c r="F983" t="str">
        <f t="shared" si="157"/>
        <v/>
      </c>
      <c r="G983" t="str">
        <f>IFERROR(AVERAGEIFS(XPoint!$H$5:$H$100,XPoint!$A$5:$A$100,"&gt;="&amp;Predictions!A982, XPoint!$A$5:$A$100,"&lt;"&amp;Predictions!A983), "")</f>
        <v/>
      </c>
      <c r="H983" t="str">
        <f t="shared" si="158"/>
        <v/>
      </c>
      <c r="J983" s="8">
        <f t="shared" si="161"/>
        <v>11.114439227957028</v>
      </c>
      <c r="K983" t="str">
        <f t="shared" si="162"/>
        <v/>
      </c>
      <c r="M983" s="8">
        <f t="shared" si="163"/>
        <v>10.727747126165198</v>
      </c>
    </row>
    <row r="984" spans="1:13">
      <c r="A984" s="1">
        <f t="shared" si="159"/>
        <v>58685.25</v>
      </c>
      <c r="B984">
        <f t="shared" si="160"/>
        <v>80.666666666666444</v>
      </c>
      <c r="C984" t="str">
        <f>IFERROR(AVERAGEIFS('Hard Drives'!$I$5:$I$500,'Hard Drives'!$A$5:$A$500,"&gt;="&amp;Predictions!A983,'Hard Drives'!$A$5:$A$500,"&lt;"&amp;Predictions!A984), "")</f>
        <v/>
      </c>
      <c r="D984" t="str">
        <f t="shared" si="164"/>
        <v/>
      </c>
      <c r="E984" t="str">
        <f>IFERROR(AVERAGEIFS(SSDs!$H$5:$H$150,SSDs!$A$5:$A$150,"&gt;="&amp;Predictions!A983, SSDs!$A$5:$A$150,"&lt;"&amp;Predictions!A984), "")</f>
        <v/>
      </c>
      <c r="F984" t="str">
        <f t="shared" si="157"/>
        <v/>
      </c>
      <c r="G984" t="str">
        <f>IFERROR(AVERAGEIFS(XPoint!$H$5:$H$100,XPoint!$A$5:$A$100,"&gt;="&amp;Predictions!A983, XPoint!$A$5:$A$100,"&lt;"&amp;Predictions!A984), "")</f>
        <v/>
      </c>
      <c r="H984" t="str">
        <f t="shared" si="158"/>
        <v/>
      </c>
      <c r="J984" s="8">
        <f t="shared" si="161"/>
        <v>11.114454860150364</v>
      </c>
      <c r="K984" t="str">
        <f t="shared" si="162"/>
        <v/>
      </c>
      <c r="M984" s="8">
        <f t="shared" si="163"/>
        <v>10.727805494388875</v>
      </c>
    </row>
    <row r="985" spans="1:13">
      <c r="A985" s="1">
        <f t="shared" si="159"/>
        <v>58715.6875</v>
      </c>
      <c r="B985">
        <f t="shared" si="160"/>
        <v>80.749999999999773</v>
      </c>
      <c r="C985" t="str">
        <f>IFERROR(AVERAGEIFS('Hard Drives'!$I$5:$I$500,'Hard Drives'!$A$5:$A$500,"&gt;="&amp;Predictions!A984,'Hard Drives'!$A$5:$A$500,"&lt;"&amp;Predictions!A985), "")</f>
        <v/>
      </c>
      <c r="D985" t="str">
        <f t="shared" si="164"/>
        <v/>
      </c>
      <c r="E985" t="str">
        <f>IFERROR(AVERAGEIFS(SSDs!$H$5:$H$150,SSDs!$A$5:$A$150,"&gt;="&amp;Predictions!A984, SSDs!$A$5:$A$150,"&lt;"&amp;Predictions!A985), "")</f>
        <v/>
      </c>
      <c r="F985" t="str">
        <f t="shared" si="157"/>
        <v/>
      </c>
      <c r="G985" t="str">
        <f>IFERROR(AVERAGEIFS(XPoint!$H$5:$H$100,XPoint!$A$5:$A$100,"&gt;="&amp;Predictions!A984, XPoint!$A$5:$A$100,"&lt;"&amp;Predictions!A985), "")</f>
        <v/>
      </c>
      <c r="H985" t="str">
        <f t="shared" si="158"/>
        <v/>
      </c>
      <c r="J985" s="8">
        <f t="shared" si="161"/>
        <v>11.114470317184367</v>
      </c>
      <c r="K985" t="str">
        <f t="shared" si="162"/>
        <v/>
      </c>
      <c r="M985" s="8">
        <f t="shared" si="163"/>
        <v>10.727863268958959</v>
      </c>
    </row>
    <row r="986" spans="1:13">
      <c r="A986" s="1">
        <f t="shared" si="159"/>
        <v>58746.125</v>
      </c>
      <c r="B986">
        <f t="shared" si="160"/>
        <v>80.833333333333101</v>
      </c>
      <c r="C986" t="str">
        <f>IFERROR(AVERAGEIFS('Hard Drives'!$I$5:$I$500,'Hard Drives'!$A$5:$A$500,"&gt;="&amp;Predictions!A985,'Hard Drives'!$A$5:$A$500,"&lt;"&amp;Predictions!A986), "")</f>
        <v/>
      </c>
      <c r="D986" t="str">
        <f t="shared" si="164"/>
        <v/>
      </c>
      <c r="E986" t="str">
        <f>IFERROR(AVERAGEIFS(SSDs!$H$5:$H$150,SSDs!$A$5:$A$150,"&gt;="&amp;Predictions!A985, SSDs!$A$5:$A$150,"&lt;"&amp;Predictions!A986), "")</f>
        <v/>
      </c>
      <c r="F986" t="str">
        <f t="shared" ref="F986:F1000" si="165">IF(E986&lt;&gt;"", (E986-$E$14)^2, "")</f>
        <v/>
      </c>
      <c r="G986" t="str">
        <f>IFERROR(AVERAGEIFS(XPoint!$H$5:$H$100,XPoint!$A$5:$A$100,"&gt;="&amp;Predictions!A985, XPoint!$A$5:$A$100,"&lt;"&amp;Predictions!A986), "")</f>
        <v/>
      </c>
      <c r="H986" t="str">
        <f t="shared" ref="H986:H1000" si="166">IF(G986&lt;&gt;"", (G986-$G$14)^2, "")</f>
        <v/>
      </c>
      <c r="J986" s="8">
        <f t="shared" si="161"/>
        <v>11.114485601021242</v>
      </c>
      <c r="K986" t="str">
        <f t="shared" si="162"/>
        <v/>
      </c>
      <c r="M986" s="8">
        <f t="shared" si="163"/>
        <v>10.727920455907295</v>
      </c>
    </row>
    <row r="987" spans="1:13">
      <c r="A987" s="1">
        <f t="shared" si="159"/>
        <v>58776.5625</v>
      </c>
      <c r="B987">
        <f t="shared" si="160"/>
        <v>80.91666666666643</v>
      </c>
      <c r="C987" t="str">
        <f>IFERROR(AVERAGEIFS('Hard Drives'!$I$5:$I$500,'Hard Drives'!$A$5:$A$500,"&gt;="&amp;Predictions!A986,'Hard Drives'!$A$5:$A$500,"&lt;"&amp;Predictions!A987), "")</f>
        <v/>
      </c>
      <c r="D987" t="str">
        <f t="shared" si="164"/>
        <v/>
      </c>
      <c r="E987" t="str">
        <f>IFERROR(AVERAGEIFS(SSDs!$H$5:$H$150,SSDs!$A$5:$A$150,"&gt;="&amp;Predictions!A986, SSDs!$A$5:$A$150,"&lt;"&amp;Predictions!A987), "")</f>
        <v/>
      </c>
      <c r="F987" t="str">
        <f t="shared" si="165"/>
        <v/>
      </c>
      <c r="G987" t="str">
        <f>IFERROR(AVERAGEIFS(XPoint!$H$5:$H$100,XPoint!$A$5:$A$100,"&gt;="&amp;Predictions!A986, XPoint!$A$5:$A$100,"&lt;"&amp;Predictions!A987), "")</f>
        <v/>
      </c>
      <c r="H987" t="str">
        <f t="shared" si="166"/>
        <v/>
      </c>
      <c r="J987" s="8">
        <f t="shared" si="161"/>
        <v>11.114500713601235</v>
      </c>
      <c r="K987" t="str">
        <f t="shared" si="162"/>
        <v/>
      </c>
      <c r="M987" s="8">
        <f t="shared" si="163"/>
        <v>10.727977061204548</v>
      </c>
    </row>
    <row r="988" spans="1:13">
      <c r="A988" s="1">
        <f t="shared" si="159"/>
        <v>58807</v>
      </c>
      <c r="B988">
        <f t="shared" si="160"/>
        <v>80.999999999999758</v>
      </c>
      <c r="C988" t="str">
        <f>IFERROR(AVERAGEIFS('Hard Drives'!$I$5:$I$500,'Hard Drives'!$A$5:$A$500,"&gt;="&amp;Predictions!A987,'Hard Drives'!$A$5:$A$500,"&lt;"&amp;Predictions!A988), "")</f>
        <v/>
      </c>
      <c r="D988" t="str">
        <f t="shared" si="164"/>
        <v/>
      </c>
      <c r="E988" t="str">
        <f>IFERROR(AVERAGEIFS(SSDs!$H$5:$H$150,SSDs!$A$5:$A$150,"&gt;="&amp;Predictions!A987, SSDs!$A$5:$A$150,"&lt;"&amp;Predictions!A988), "")</f>
        <v/>
      </c>
      <c r="F988" t="str">
        <f t="shared" si="165"/>
        <v/>
      </c>
      <c r="G988" t="str">
        <f>IFERROR(AVERAGEIFS(XPoint!$H$5:$H$100,XPoint!$A$5:$A$100,"&gt;="&amp;Predictions!A987, XPoint!$A$5:$A$100,"&lt;"&amp;Predictions!A988), "")</f>
        <v/>
      </c>
      <c r="H988" t="str">
        <f t="shared" si="166"/>
        <v/>
      </c>
      <c r="J988" s="8">
        <f t="shared" si="161"/>
        <v>11.114515656842855</v>
      </c>
      <c r="K988" t="str">
        <f t="shared" si="162"/>
        <v/>
      </c>
      <c r="M988" s="8">
        <f t="shared" si="163"/>
        <v>10.728033090760857</v>
      </c>
    </row>
    <row r="989" spans="1:13">
      <c r="A989" s="1">
        <f t="shared" si="159"/>
        <v>58837.4375</v>
      </c>
      <c r="B989">
        <f t="shared" si="160"/>
        <v>81.083333333333087</v>
      </c>
      <c r="C989" t="str">
        <f>IFERROR(AVERAGEIFS('Hard Drives'!$I$5:$I$500,'Hard Drives'!$A$5:$A$500,"&gt;="&amp;Predictions!A988,'Hard Drives'!$A$5:$A$500,"&lt;"&amp;Predictions!A989), "")</f>
        <v/>
      </c>
      <c r="D989" t="str">
        <f t="shared" si="164"/>
        <v/>
      </c>
      <c r="E989" t="str">
        <f>IFERROR(AVERAGEIFS(SSDs!$H$5:$H$150,SSDs!$A$5:$A$150,"&gt;="&amp;Predictions!A988, SSDs!$A$5:$A$150,"&lt;"&amp;Predictions!A989), "")</f>
        <v/>
      </c>
      <c r="F989" t="str">
        <f t="shared" si="165"/>
        <v/>
      </c>
      <c r="G989" t="str">
        <f>IFERROR(AVERAGEIFS(XPoint!$H$5:$H$100,XPoint!$A$5:$A$100,"&gt;="&amp;Predictions!A988, XPoint!$A$5:$A$100,"&lt;"&amp;Predictions!A989), "")</f>
        <v/>
      </c>
      <c r="H989" t="str">
        <f t="shared" si="166"/>
        <v/>
      </c>
      <c r="J989" s="8">
        <f t="shared" si="161"/>
        <v>11.114530432643146</v>
      </c>
      <c r="K989" t="str">
        <f t="shared" si="162"/>
        <v/>
      </c>
      <c r="M989" s="8">
        <f t="shared" si="163"/>
        <v>10.728088550426417</v>
      </c>
    </row>
    <row r="990" spans="1:13">
      <c r="A990" s="1">
        <f t="shared" si="159"/>
        <v>58867.875</v>
      </c>
      <c r="B990">
        <f t="shared" si="160"/>
        <v>81.166666666666416</v>
      </c>
      <c r="C990" t="str">
        <f>IFERROR(AVERAGEIFS('Hard Drives'!$I$5:$I$500,'Hard Drives'!$A$5:$A$500,"&gt;="&amp;Predictions!A989,'Hard Drives'!$A$5:$A$500,"&lt;"&amp;Predictions!A990), "")</f>
        <v/>
      </c>
      <c r="D990" t="str">
        <f t="shared" si="164"/>
        <v/>
      </c>
      <c r="E990" t="str">
        <f>IFERROR(AVERAGEIFS(SSDs!$H$5:$H$150,SSDs!$A$5:$A$150,"&gt;="&amp;Predictions!A989, SSDs!$A$5:$A$150,"&lt;"&amp;Predictions!A990), "")</f>
        <v/>
      </c>
      <c r="F990" t="str">
        <f t="shared" si="165"/>
        <v/>
      </c>
      <c r="G990" t="str">
        <f>IFERROR(AVERAGEIFS(XPoint!$H$5:$H$100,XPoint!$A$5:$A$100,"&gt;="&amp;Predictions!A989, XPoint!$A$5:$A$100,"&lt;"&amp;Predictions!A990), "")</f>
        <v/>
      </c>
      <c r="H990" t="str">
        <f t="shared" si="166"/>
        <v/>
      </c>
      <c r="J990" s="8">
        <f t="shared" si="161"/>
        <v>11.114545042877891</v>
      </c>
      <c r="K990" t="str">
        <f t="shared" si="162"/>
        <v/>
      </c>
      <c r="M990" s="8">
        <f t="shared" si="163"/>
        <v>10.728143445992089</v>
      </c>
    </row>
    <row r="991" spans="1:13">
      <c r="A991" s="1">
        <f t="shared" si="159"/>
        <v>58898.3125</v>
      </c>
      <c r="B991">
        <f t="shared" si="160"/>
        <v>81.249999999999744</v>
      </c>
      <c r="C991" t="str">
        <f>IFERROR(AVERAGEIFS('Hard Drives'!$I$5:$I$500,'Hard Drives'!$A$5:$A$500,"&gt;="&amp;Predictions!A990,'Hard Drives'!$A$5:$A$500,"&lt;"&amp;Predictions!A991), "")</f>
        <v/>
      </c>
      <c r="D991" t="str">
        <f t="shared" si="164"/>
        <v/>
      </c>
      <c r="E991" t="str">
        <f>IFERROR(AVERAGEIFS(SSDs!$H$5:$H$150,SSDs!$A$5:$A$150,"&gt;="&amp;Predictions!A990, SSDs!$A$5:$A$150,"&lt;"&amp;Predictions!A991), "")</f>
        <v/>
      </c>
      <c r="F991" t="str">
        <f t="shared" si="165"/>
        <v/>
      </c>
      <c r="G991" t="str">
        <f>IFERROR(AVERAGEIFS(XPoint!$H$5:$H$100,XPoint!$A$5:$A$100,"&gt;="&amp;Predictions!A990, XPoint!$A$5:$A$100,"&lt;"&amp;Predictions!A991), "")</f>
        <v/>
      </c>
      <c r="H991" t="str">
        <f t="shared" si="166"/>
        <v/>
      </c>
      <c r="J991" s="8">
        <f t="shared" si="161"/>
        <v>11.114559489401875</v>
      </c>
      <c r="K991" t="str">
        <f t="shared" si="162"/>
        <v/>
      </c>
      <c r="M991" s="8">
        <f t="shared" si="163"/>
        <v>10.728197783190019</v>
      </c>
    </row>
    <row r="992" spans="1:13">
      <c r="A992" s="1">
        <f t="shared" si="159"/>
        <v>58928.75</v>
      </c>
      <c r="B992">
        <f t="shared" si="160"/>
        <v>81.333333333333073</v>
      </c>
      <c r="C992" t="str">
        <f>IFERROR(AVERAGEIFS('Hard Drives'!$I$5:$I$500,'Hard Drives'!$A$5:$A$500,"&gt;="&amp;Predictions!A991,'Hard Drives'!$A$5:$A$500,"&lt;"&amp;Predictions!A992), "")</f>
        <v/>
      </c>
      <c r="D992" t="str">
        <f t="shared" si="164"/>
        <v/>
      </c>
      <c r="E992" t="str">
        <f>IFERROR(AVERAGEIFS(SSDs!$H$5:$H$150,SSDs!$A$5:$A$150,"&gt;="&amp;Predictions!A991, SSDs!$A$5:$A$150,"&lt;"&amp;Predictions!A992), "")</f>
        <v/>
      </c>
      <c r="F992" t="str">
        <f t="shared" si="165"/>
        <v/>
      </c>
      <c r="G992" t="str">
        <f>IFERROR(AVERAGEIFS(XPoint!$H$5:$H$100,XPoint!$A$5:$A$100,"&gt;="&amp;Predictions!A991, XPoint!$A$5:$A$100,"&lt;"&amp;Predictions!A992), "")</f>
        <v/>
      </c>
      <c r="H992" t="str">
        <f t="shared" si="166"/>
        <v/>
      </c>
      <c r="J992" s="8">
        <f t="shared" si="161"/>
        <v>11.114573774049125</v>
      </c>
      <c r="K992" t="str">
        <f t="shared" si="162"/>
        <v/>
      </c>
      <c r="M992" s="8">
        <f t="shared" si="163"/>
        <v>10.728251567694201</v>
      </c>
    </row>
    <row r="993" spans="1:13">
      <c r="A993" s="1">
        <f t="shared" si="159"/>
        <v>58959.1875</v>
      </c>
      <c r="B993">
        <f t="shared" si="160"/>
        <v>81.416666666666401</v>
      </c>
      <c r="C993" t="str">
        <f>IFERROR(AVERAGEIFS('Hard Drives'!$I$5:$I$500,'Hard Drives'!$A$5:$A$500,"&gt;="&amp;Predictions!A992,'Hard Drives'!$A$5:$A$500,"&lt;"&amp;Predictions!A993), "")</f>
        <v/>
      </c>
      <c r="D993" t="str">
        <f t="shared" si="164"/>
        <v/>
      </c>
      <c r="E993" t="str">
        <f>IFERROR(AVERAGEIFS(SSDs!$H$5:$H$150,SSDs!$A$5:$A$150,"&gt;="&amp;Predictions!A992, SSDs!$A$5:$A$150,"&lt;"&amp;Predictions!A993), "")</f>
        <v/>
      </c>
      <c r="F993" t="str">
        <f t="shared" si="165"/>
        <v/>
      </c>
      <c r="G993" t="str">
        <f>IFERROR(AVERAGEIFS(XPoint!$H$5:$H$100,XPoint!$A$5:$A$100,"&gt;="&amp;Predictions!A992, XPoint!$A$5:$A$100,"&lt;"&amp;Predictions!A993), "")</f>
        <v/>
      </c>
      <c r="H993" t="str">
        <f t="shared" si="166"/>
        <v/>
      </c>
      <c r="J993" s="8">
        <f t="shared" si="161"/>
        <v>11.114587898633108</v>
      </c>
      <c r="K993" t="str">
        <f t="shared" si="162"/>
        <v/>
      </c>
      <c r="M993" s="8">
        <f t="shared" si="163"/>
        <v>10.728304805121105</v>
      </c>
    </row>
    <row r="994" spans="1:13">
      <c r="A994" s="1">
        <f t="shared" si="159"/>
        <v>58989.625</v>
      </c>
      <c r="B994">
        <f t="shared" si="160"/>
        <v>81.49999999999973</v>
      </c>
      <c r="C994" t="str">
        <f>IFERROR(AVERAGEIFS('Hard Drives'!$I$5:$I$500,'Hard Drives'!$A$5:$A$500,"&gt;="&amp;Predictions!A993,'Hard Drives'!$A$5:$A$500,"&lt;"&amp;Predictions!A994), "")</f>
        <v/>
      </c>
      <c r="D994" t="str">
        <f t="shared" si="164"/>
        <v/>
      </c>
      <c r="E994" t="str">
        <f>IFERROR(AVERAGEIFS(SSDs!$H$5:$H$150,SSDs!$A$5:$A$150,"&gt;="&amp;Predictions!A993, SSDs!$A$5:$A$150,"&lt;"&amp;Predictions!A994), "")</f>
        <v/>
      </c>
      <c r="F994" t="str">
        <f t="shared" si="165"/>
        <v/>
      </c>
      <c r="G994" t="str">
        <f>IFERROR(AVERAGEIFS(XPoint!$H$5:$H$100,XPoint!$A$5:$A$100,"&gt;="&amp;Predictions!A993, XPoint!$A$5:$A$100,"&lt;"&amp;Predictions!A994), "")</f>
        <v/>
      </c>
      <c r="H994" t="str">
        <f t="shared" si="166"/>
        <v/>
      </c>
      <c r="J994" s="8">
        <f t="shared" si="161"/>
        <v>11.114601864947003</v>
      </c>
      <c r="K994" t="str">
        <f t="shared" si="162"/>
        <v/>
      </c>
      <c r="M994" s="8">
        <f t="shared" si="163"/>
        <v>10.728357501030203</v>
      </c>
    </row>
    <row r="995" spans="1:13">
      <c r="A995" s="1">
        <f t="shared" si="159"/>
        <v>59020.0625</v>
      </c>
      <c r="B995">
        <f t="shared" si="160"/>
        <v>81.583333333333059</v>
      </c>
      <c r="C995" t="str">
        <f>IFERROR(AVERAGEIFS('Hard Drives'!$I$5:$I$500,'Hard Drives'!$A$5:$A$500,"&gt;="&amp;Predictions!A994,'Hard Drives'!$A$5:$A$500,"&lt;"&amp;Predictions!A995), "")</f>
        <v/>
      </c>
      <c r="D995" t="str">
        <f t="shared" si="164"/>
        <v/>
      </c>
      <c r="E995" t="str">
        <f>IFERROR(AVERAGEIFS(SSDs!$H$5:$H$150,SSDs!$A$5:$A$150,"&gt;="&amp;Predictions!A994, SSDs!$A$5:$A$150,"&lt;"&amp;Predictions!A995), "")</f>
        <v/>
      </c>
      <c r="F995" t="str">
        <f t="shared" si="165"/>
        <v/>
      </c>
      <c r="G995" t="str">
        <f>IFERROR(AVERAGEIFS(XPoint!$H$5:$H$100,XPoint!$A$5:$A$100,"&gt;="&amp;Predictions!A994, XPoint!$A$5:$A$100,"&lt;"&amp;Predictions!A995), "")</f>
        <v/>
      </c>
      <c r="H995" t="str">
        <f t="shared" si="166"/>
        <v/>
      </c>
      <c r="J995" s="8">
        <f t="shared" si="161"/>
        <v>11.114615674763899</v>
      </c>
      <c r="K995" t="str">
        <f t="shared" si="162"/>
        <v/>
      </c>
      <c r="M995" s="8">
        <f t="shared" si="163"/>
        <v>10.728409660924601</v>
      </c>
    </row>
    <row r="996" spans="1:13">
      <c r="A996" s="1">
        <f t="shared" si="159"/>
        <v>59050.5</v>
      </c>
      <c r="B996">
        <f t="shared" si="160"/>
        <v>81.666666666666387</v>
      </c>
      <c r="C996" t="str">
        <f>IFERROR(AVERAGEIFS('Hard Drives'!$I$5:$I$500,'Hard Drives'!$A$5:$A$500,"&gt;="&amp;Predictions!A995,'Hard Drives'!$A$5:$A$500,"&lt;"&amp;Predictions!A996), "")</f>
        <v/>
      </c>
      <c r="D996" t="str">
        <f t="shared" si="164"/>
        <v/>
      </c>
      <c r="E996" t="str">
        <f>IFERROR(AVERAGEIFS(SSDs!$H$5:$H$150,SSDs!$A$5:$A$150,"&gt;="&amp;Predictions!A995, SSDs!$A$5:$A$150,"&lt;"&amp;Predictions!A996), "")</f>
        <v/>
      </c>
      <c r="F996" t="str">
        <f t="shared" si="165"/>
        <v/>
      </c>
      <c r="G996" t="str">
        <f>IFERROR(AVERAGEIFS(XPoint!$H$5:$H$100,XPoint!$A$5:$A$100,"&gt;="&amp;Predictions!A995, XPoint!$A$5:$A$100,"&lt;"&amp;Predictions!A996), "")</f>
        <v/>
      </c>
      <c r="H996" t="str">
        <f t="shared" si="166"/>
        <v/>
      </c>
      <c r="J996" s="8">
        <f t="shared" si="161"/>
        <v>11.114629329837033</v>
      </c>
      <c r="K996" t="str">
        <f t="shared" si="162"/>
        <v/>
      </c>
      <c r="M996" s="8">
        <f t="shared" si="163"/>
        <v>10.728461290251573</v>
      </c>
    </row>
    <row r="997" spans="1:13">
      <c r="A997" s="1">
        <f t="shared" si="159"/>
        <v>59080.9375</v>
      </c>
      <c r="B997">
        <f t="shared" si="160"/>
        <v>81.749999999999716</v>
      </c>
      <c r="C997" t="str">
        <f>IFERROR(AVERAGEIFS('Hard Drives'!$I$5:$I$500,'Hard Drives'!$A$5:$A$500,"&gt;="&amp;Predictions!A996,'Hard Drives'!$A$5:$A$500,"&lt;"&amp;Predictions!A997), "")</f>
        <v/>
      </c>
      <c r="D997" t="str">
        <f t="shared" si="164"/>
        <v/>
      </c>
      <c r="E997" t="str">
        <f>IFERROR(AVERAGEIFS(SSDs!$H$5:$H$150,SSDs!$A$5:$A$150,"&gt;="&amp;Predictions!A996, SSDs!$A$5:$A$150,"&lt;"&amp;Predictions!A997), "")</f>
        <v/>
      </c>
      <c r="F997" t="str">
        <f t="shared" si="165"/>
        <v/>
      </c>
      <c r="G997" t="str">
        <f>IFERROR(AVERAGEIFS(XPoint!$H$5:$H$100,XPoint!$A$5:$A$100,"&gt;="&amp;Predictions!A996, XPoint!$A$5:$A$100,"&lt;"&amp;Predictions!A997), "")</f>
        <v/>
      </c>
      <c r="H997" t="str">
        <f t="shared" si="166"/>
        <v/>
      </c>
      <c r="J997" s="8">
        <f t="shared" si="161"/>
        <v>11.114642831900005</v>
      </c>
      <c r="K997" t="str">
        <f t="shared" si="162"/>
        <v/>
      </c>
      <c r="M997" s="8">
        <f t="shared" si="163"/>
        <v>10.728512394403133</v>
      </c>
    </row>
    <row r="998" spans="1:13">
      <c r="A998" s="1">
        <f t="shared" si="159"/>
        <v>59111.375</v>
      </c>
      <c r="B998">
        <f t="shared" si="160"/>
        <v>81.833333333333044</v>
      </c>
      <c r="C998" t="str">
        <f>IFERROR(AVERAGEIFS('Hard Drives'!$I$5:$I$500,'Hard Drives'!$A$5:$A$500,"&gt;="&amp;Predictions!A997,'Hard Drives'!$A$5:$A$500,"&lt;"&amp;Predictions!A998), "")</f>
        <v/>
      </c>
      <c r="D998" t="str">
        <f t="shared" si="164"/>
        <v/>
      </c>
      <c r="E998" t="str">
        <f>IFERROR(AVERAGEIFS(SSDs!$H$5:$H$150,SSDs!$A$5:$A$150,"&gt;="&amp;Predictions!A997, SSDs!$A$5:$A$150,"&lt;"&amp;Predictions!A998), "")</f>
        <v/>
      </c>
      <c r="F998" t="str">
        <f t="shared" si="165"/>
        <v/>
      </c>
      <c r="G998" t="str">
        <f>IFERROR(AVERAGEIFS(XPoint!$H$5:$H$100,XPoint!$A$5:$A$100,"&gt;="&amp;Predictions!A997, XPoint!$A$5:$A$100,"&lt;"&amp;Predictions!A998), "")</f>
        <v/>
      </c>
      <c r="H998" t="str">
        <f t="shared" si="166"/>
        <v/>
      </c>
      <c r="J998" s="8">
        <f t="shared" si="161"/>
        <v>11.114656182667005</v>
      </c>
      <c r="K998" t="str">
        <f t="shared" si="162"/>
        <v/>
      </c>
      <c r="M998" s="8">
        <f t="shared" si="163"/>
        <v>10.728562978716603</v>
      </c>
    </row>
    <row r="999" spans="1:13">
      <c r="A999" s="1">
        <f t="shared" si="159"/>
        <v>59141.8125</v>
      </c>
      <c r="B999">
        <f t="shared" si="160"/>
        <v>81.916666666666373</v>
      </c>
      <c r="C999" t="str">
        <f>IFERROR(AVERAGEIFS('Hard Drives'!$I$5:$I$500,'Hard Drives'!$A$5:$A$500,"&gt;="&amp;Predictions!A998,'Hard Drives'!$A$5:$A$500,"&lt;"&amp;Predictions!A999), "")</f>
        <v/>
      </c>
      <c r="D999" t="str">
        <f t="shared" si="164"/>
        <v/>
      </c>
      <c r="E999" t="str">
        <f>IFERROR(AVERAGEIFS(SSDs!$H$5:$H$150,SSDs!$A$5:$A$150,"&gt;="&amp;Predictions!A998, SSDs!$A$5:$A$150,"&lt;"&amp;Predictions!A999), "")</f>
        <v/>
      </c>
      <c r="F999" t="str">
        <f t="shared" si="165"/>
        <v/>
      </c>
      <c r="G999" t="str">
        <f>IFERROR(AVERAGEIFS(XPoint!$H$5:$H$100,XPoint!$A$5:$A$100,"&gt;="&amp;Predictions!A998, XPoint!$A$5:$A$100,"&lt;"&amp;Predictions!A999), "")</f>
        <v/>
      </c>
      <c r="H999" t="str">
        <f t="shared" si="166"/>
        <v/>
      </c>
      <c r="J999" s="8">
        <f t="shared" si="161"/>
        <v>11.114669383833029</v>
      </c>
      <c r="K999" t="str">
        <f t="shared" si="162"/>
        <v/>
      </c>
      <c r="M999" s="8">
        <f t="shared" si="163"/>
        <v>10.728613048475157</v>
      </c>
    </row>
    <row r="1000" spans="1:13">
      <c r="A1000" s="1">
        <f t="shared" si="159"/>
        <v>59172.25</v>
      </c>
      <c r="B1000">
        <f t="shared" si="160"/>
        <v>81.999999999999702</v>
      </c>
      <c r="C1000" t="str">
        <f>IFERROR(AVERAGEIFS('Hard Drives'!$I$5:$I$500,'Hard Drives'!$A$5:$A$500,"&gt;="&amp;Predictions!A999,'Hard Drives'!$A$5:$A$500,"&lt;"&amp;Predictions!A1000), "")</f>
        <v/>
      </c>
      <c r="D1000" t="str">
        <f t="shared" si="164"/>
        <v/>
      </c>
      <c r="E1000" t="str">
        <f>IFERROR(AVERAGEIFS(SSDs!$H$5:$H$150,SSDs!$A$5:$A$150,"&gt;="&amp;Predictions!A999, SSDs!$A$5:$A$150,"&lt;"&amp;Predictions!A1000), "")</f>
        <v/>
      </c>
      <c r="F1000" t="str">
        <f t="shared" si="165"/>
        <v/>
      </c>
      <c r="G1000" t="str">
        <f>IFERROR(AVERAGEIFS(XPoint!$H$5:$H$100,XPoint!$A$5:$A$100,"&gt;="&amp;Predictions!A999, XPoint!$A$5:$A$100,"&lt;"&amp;Predictions!A1000), "")</f>
        <v/>
      </c>
      <c r="H1000" t="str">
        <f t="shared" si="166"/>
        <v/>
      </c>
      <c r="J1000" s="8">
        <f t="shared" si="161"/>
        <v>11.114682437074082</v>
      </c>
      <c r="K1000" t="str">
        <f t="shared" si="162"/>
        <v/>
      </c>
      <c r="M1000" s="8">
        <f t="shared" si="163"/>
        <v>10.728662608908365</v>
      </c>
    </row>
  </sheetData>
  <scenarios current="0">
    <scenario name="Hard Drive Regression" count="3" user="Niall Douglas" comment="Created by Niall Douglas on 5/27/2012">
      <inputCells r="E6" val="7.28218115575853"/>
      <inputCells r="E7" val="-0.0000894606720047138"/>
      <inputCells r="E8" val="-0.0000231071768100837"/>
    </scenario>
  </scenarios>
  <hyperlinks>
    <hyperlink ref="D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Hard Drives</vt:lpstr>
      <vt:lpstr>SSDs</vt:lpstr>
      <vt:lpstr>XPoint</vt:lpstr>
      <vt:lpstr>Predictions</vt:lpstr>
    </vt:vector>
  </TitlesOfParts>
  <Company>ned Productions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Niall Douglas</dc:creator>
  <cp:lastModifiedBy>Niall Douglas</cp:lastModifiedBy>
  <dcterms:created xsi:type="dcterms:W3CDTF">2010-06-12T20:12:52Z</dcterms:created>
  <dcterms:modified xsi:type="dcterms:W3CDTF">2024-06-01T13:04:34Z</dcterms:modified>
</cp:coreProperties>
</file>