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"/>
  <c r="H26"/>
  <c r="H4"/>
  <c r="H21"/>
  <c r="H19"/>
  <c r="H23"/>
  <c r="H20"/>
  <c r="H25"/>
  <c r="H15"/>
  <c r="H9"/>
  <c r="H18"/>
  <c r="H2"/>
  <c r="H8"/>
  <c r="H14"/>
  <c r="H22"/>
  <c r="H5"/>
  <c r="H3"/>
  <c r="H13"/>
  <c r="H17"/>
  <c r="H16"/>
  <c r="H7"/>
  <c r="H10"/>
  <c r="H24"/>
  <c r="H11"/>
  <c r="H12"/>
  <c r="H6"/>
  <c r="D29"/>
  <c r="D28"/>
  <c r="D30" s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9" s="1"/>
  <c r="C2"/>
  <c r="B3" i="1"/>
  <c r="B4"/>
  <c r="B5"/>
  <c r="B6"/>
  <c r="B7"/>
  <c r="B8"/>
  <c r="B9"/>
  <c r="B10"/>
  <c r="B11"/>
  <c r="B12"/>
  <c r="B13"/>
  <c r="B14"/>
  <c r="B15"/>
  <c r="B16"/>
  <c r="B17"/>
  <c r="B18"/>
  <c r="B2"/>
  <c r="D31" i="2" l="1"/>
  <c r="C28"/>
  <c r="C31" l="1"/>
  <c r="C30"/>
</calcChain>
</file>

<file path=xl/sharedStrings.xml><?xml version="1.0" encoding="utf-8"?>
<sst xmlns="http://schemas.openxmlformats.org/spreadsheetml/2006/main" count="10" uniqueCount="5">
  <si>
    <t>Temperature</t>
  </si>
  <si>
    <t># of Failures</t>
  </si>
  <si>
    <t>Year</t>
  </si>
  <si>
    <t>O-rings undamaged</t>
  </si>
  <si>
    <t>O-rings damaged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</si>
</sst>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/>
    <c:plotArea>
      <c:layout/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# of Failures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trendlineLbl>
              <c:numFmt formatCode="General" sourceLinked="0"/>
            </c:trendlineLbl>
          </c:trendline>
          <c:xVal>
            <c:numRef>
              <c:f>Sheet1!$B$2:$B$18</c:f>
              <c:numCache>
                <c:formatCode>0.0</c:formatCode>
                <c:ptCount val="17"/>
                <c:pt idx="0">
                  <c:v>11.666666666666666</c:v>
                </c:pt>
                <c:pt idx="1">
                  <c:v>13.888888888888889</c:v>
                </c:pt>
                <c:pt idx="2">
                  <c:v>14.444444444444445</c:v>
                </c:pt>
                <c:pt idx="3">
                  <c:v>17.222222222222221</c:v>
                </c:pt>
                <c:pt idx="4">
                  <c:v>18.888888888888889</c:v>
                </c:pt>
                <c:pt idx="5">
                  <c:v>19.444444444444443</c:v>
                </c:pt>
                <c:pt idx="6">
                  <c:v>20</c:v>
                </c:pt>
                <c:pt idx="7">
                  <c:v>20.555555555555557</c:v>
                </c:pt>
                <c:pt idx="8">
                  <c:v>21.111111111111111</c:v>
                </c:pt>
                <c:pt idx="9">
                  <c:v>21.111111111111111</c:v>
                </c:pt>
                <c:pt idx="10">
                  <c:v>22.222222222222221</c:v>
                </c:pt>
                <c:pt idx="11">
                  <c:v>22.777777777777779</c:v>
                </c:pt>
                <c:pt idx="12">
                  <c:v>23.888888888888889</c:v>
                </c:pt>
                <c:pt idx="13">
                  <c:v>23.888888888888889</c:v>
                </c:pt>
                <c:pt idx="14">
                  <c:v>24.444444444444443</c:v>
                </c:pt>
                <c:pt idx="15">
                  <c:v>26.111111111111111</c:v>
                </c:pt>
                <c:pt idx="16">
                  <c:v>27.222222222222221</c:v>
                </c:pt>
              </c:numCache>
            </c:numRef>
          </c:xVal>
          <c:yVal>
            <c:numRef>
              <c:f>Sheet1!$C$2:$C$18</c:f>
              <c:numCache>
                <c:formatCode>General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</c:ser>
        <c:axId val="184416128"/>
        <c:axId val="184417664"/>
      </c:scatterChart>
      <c:valAx>
        <c:axId val="184416128"/>
        <c:scaling>
          <c:orientation val="minMax"/>
        </c:scaling>
        <c:axPos val="b"/>
        <c:numFmt formatCode="0.0" sourceLinked="1"/>
        <c:tickLblPos val="nextTo"/>
        <c:crossAx val="184417664"/>
        <c:crosses val="autoZero"/>
        <c:crossBetween val="midCat"/>
      </c:valAx>
      <c:valAx>
        <c:axId val="184417664"/>
        <c:scaling>
          <c:orientation val="minMax"/>
        </c:scaling>
        <c:axPos val="l"/>
        <c:majorGridlines/>
        <c:numFmt formatCode="General" sourceLinked="1"/>
        <c:tickLblPos val="nextTo"/>
        <c:crossAx val="18441612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Sheet2!$E$1</c:f>
              <c:strCache>
                <c:ptCount val="1"/>
              </c:strCache>
            </c:strRef>
          </c:tx>
          <c:spPr>
            <a:ln w="28575">
              <a:noFill/>
            </a:ln>
          </c:spPr>
          <c:trendline>
            <c:trendlineType val="log"/>
            <c:backward val="12"/>
            <c:dispRSqr val="1"/>
            <c:dispEq val="1"/>
            <c:trendlineLbl>
              <c:layout>
                <c:manualLayout>
                  <c:x val="7.7076771653543305E-2"/>
                  <c:y val="-0.29852179935841355"/>
                </c:manualLayout>
              </c:layout>
              <c:numFmt formatCode="General" sourceLinked="0"/>
            </c:trendlineLbl>
          </c:trendline>
          <c:xVal>
            <c:numRef>
              <c:f>Sheet2!$C$2:$C$25</c:f>
              <c:numCache>
                <c:formatCode>0.0</c:formatCode>
                <c:ptCount val="24"/>
                <c:pt idx="0">
                  <c:v>18.888888888888889</c:v>
                </c:pt>
                <c:pt idx="1">
                  <c:v>21.111111111111111</c:v>
                </c:pt>
                <c:pt idx="2">
                  <c:v>20.555555555555557</c:v>
                </c:pt>
                <c:pt idx="3">
                  <c:v>26.666666666666668</c:v>
                </c:pt>
                <c:pt idx="4">
                  <c:v>20</c:v>
                </c:pt>
                <c:pt idx="5">
                  <c:v>19.444444444444443</c:v>
                </c:pt>
                <c:pt idx="6">
                  <c:v>22.222222222222221</c:v>
                </c:pt>
                <c:pt idx="7">
                  <c:v>22.777777777777779</c:v>
                </c:pt>
                <c:pt idx="8">
                  <c:v>21.111111111111111</c:v>
                </c:pt>
                <c:pt idx="9">
                  <c:v>13.888888888888889</c:v>
                </c:pt>
                <c:pt idx="10">
                  <c:v>17.222222222222221</c:v>
                </c:pt>
                <c:pt idx="11">
                  <c:v>25.555555555555557</c:v>
                </c:pt>
                <c:pt idx="12">
                  <c:v>21.111111111111111</c:v>
                </c:pt>
                <c:pt idx="13">
                  <c:v>19.444444444444443</c:v>
                </c:pt>
                <c:pt idx="14">
                  <c:v>11.666666666666666</c:v>
                </c:pt>
                <c:pt idx="15">
                  <c:v>23.888888888888889</c:v>
                </c:pt>
                <c:pt idx="16">
                  <c:v>19.444444444444443</c:v>
                </c:pt>
                <c:pt idx="17">
                  <c:v>21.111111111111111</c:v>
                </c:pt>
                <c:pt idx="18">
                  <c:v>27.222222222222221</c:v>
                </c:pt>
                <c:pt idx="19">
                  <c:v>24.444444444444443</c:v>
                </c:pt>
                <c:pt idx="20">
                  <c:v>26.111111111111111</c:v>
                </c:pt>
                <c:pt idx="21">
                  <c:v>23.888888888888889</c:v>
                </c:pt>
                <c:pt idx="22">
                  <c:v>24.444444444444443</c:v>
                </c:pt>
                <c:pt idx="23">
                  <c:v>14.444444444444445</c:v>
                </c:pt>
              </c:numCache>
            </c:numRef>
          </c:xVal>
          <c:yVal>
            <c:numRef>
              <c:f>Sheet2!$E$2:$E$25</c:f>
              <c:numCache>
                <c:formatCode>General</c:formatCode>
                <c:ptCount val="24"/>
                <c:pt idx="0">
                  <c:v>0.01</c:v>
                </c:pt>
                <c:pt idx="1">
                  <c:v>4.01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4.01</c:v>
                </c:pt>
                <c:pt idx="10">
                  <c:v>2.0099999999999998</c:v>
                </c:pt>
                <c:pt idx="11">
                  <c:v>0.01</c:v>
                </c:pt>
                <c:pt idx="12">
                  <c:v>4.01</c:v>
                </c:pt>
                <c:pt idx="13">
                  <c:v>0.01</c:v>
                </c:pt>
                <c:pt idx="14">
                  <c:v>10.01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4.01</c:v>
                </c:pt>
                <c:pt idx="22">
                  <c:v>0.01</c:v>
                </c:pt>
                <c:pt idx="23">
                  <c:v>4.01</c:v>
                </c:pt>
              </c:numCache>
            </c:numRef>
          </c:yVal>
        </c:ser>
        <c:axId val="185226368"/>
        <c:axId val="185227904"/>
      </c:scatterChart>
      <c:valAx>
        <c:axId val="185226368"/>
        <c:scaling>
          <c:orientation val="minMax"/>
          <c:min val="0"/>
        </c:scaling>
        <c:axPos val="b"/>
        <c:numFmt formatCode="0.0" sourceLinked="1"/>
        <c:tickLblPos val="nextTo"/>
        <c:crossAx val="185227904"/>
        <c:crosses val="autoZero"/>
        <c:crossBetween val="midCat"/>
      </c:valAx>
      <c:valAx>
        <c:axId val="185227904"/>
        <c:scaling>
          <c:orientation val="minMax"/>
          <c:max val="20"/>
        </c:scaling>
        <c:axPos val="l"/>
        <c:majorGridlines/>
        <c:numFmt formatCode="General" sourceLinked="1"/>
        <c:tickLblPos val="nextTo"/>
        <c:crossAx val="185226368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Sheet2!$I$1</c:f>
              <c:strCache>
                <c:ptCount val="1"/>
                <c:pt idx="0">
                  <c:v>O-rings undamaged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backward val="12"/>
            <c:dispRSqr val="1"/>
            <c:dispEq val="1"/>
            <c:trendlineLbl>
              <c:layout>
                <c:manualLayout>
                  <c:x val="5.616032370953631E-2"/>
                  <c:y val="-0.11161636045494314"/>
                </c:manualLayout>
              </c:layout>
              <c:numFmt formatCode="General" sourceLinked="0"/>
            </c:trendlineLbl>
          </c:trendline>
          <c:xVal>
            <c:numRef>
              <c:f>Sheet2!$H$2:$H$25</c:f>
              <c:numCache>
                <c:formatCode>0.0</c:formatCode>
                <c:ptCount val="24"/>
                <c:pt idx="0">
                  <c:v>11.666666666666666</c:v>
                </c:pt>
                <c:pt idx="1">
                  <c:v>13.888888888888889</c:v>
                </c:pt>
                <c:pt idx="2">
                  <c:v>14.444444444444445</c:v>
                </c:pt>
                <c:pt idx="3">
                  <c:v>17.222222222222221</c:v>
                </c:pt>
                <c:pt idx="4">
                  <c:v>18.888888888888889</c:v>
                </c:pt>
                <c:pt idx="5">
                  <c:v>19.444444444444443</c:v>
                </c:pt>
                <c:pt idx="6">
                  <c:v>19.444444444444443</c:v>
                </c:pt>
                <c:pt idx="7">
                  <c:v>19.444444444444443</c:v>
                </c:pt>
                <c:pt idx="8">
                  <c:v>20</c:v>
                </c:pt>
                <c:pt idx="9">
                  <c:v>20.555555555555557</c:v>
                </c:pt>
                <c:pt idx="10">
                  <c:v>21.111111111111111</c:v>
                </c:pt>
                <c:pt idx="11">
                  <c:v>21.111111111111111</c:v>
                </c:pt>
                <c:pt idx="12">
                  <c:v>21.111111111111111</c:v>
                </c:pt>
                <c:pt idx="13">
                  <c:v>21.111111111111111</c:v>
                </c:pt>
                <c:pt idx="14">
                  <c:v>22.222222222222221</c:v>
                </c:pt>
                <c:pt idx="15">
                  <c:v>22.777777777777779</c:v>
                </c:pt>
                <c:pt idx="16">
                  <c:v>23.888888888888889</c:v>
                </c:pt>
                <c:pt idx="17">
                  <c:v>23.888888888888889</c:v>
                </c:pt>
                <c:pt idx="18">
                  <c:v>24.444444444444443</c:v>
                </c:pt>
                <c:pt idx="19">
                  <c:v>24.444444444444443</c:v>
                </c:pt>
                <c:pt idx="20">
                  <c:v>25.555555555555557</c:v>
                </c:pt>
                <c:pt idx="21">
                  <c:v>26.111111111111111</c:v>
                </c:pt>
                <c:pt idx="22">
                  <c:v>26.666666666666668</c:v>
                </c:pt>
                <c:pt idx="23">
                  <c:v>27.222222222222221</c:v>
                </c:pt>
              </c:numCache>
            </c:numRef>
          </c:xVal>
          <c:yVal>
            <c:numRef>
              <c:f>Sheet2!$J$2:$J$25</c:f>
              <c:numCache>
                <c:formatCode>General</c:formatCode>
                <c:ptCount val="24"/>
                <c:pt idx="0">
                  <c:v>10.000999999999999</c:v>
                </c:pt>
                <c:pt idx="1">
                  <c:v>4.0010000000000003</c:v>
                </c:pt>
                <c:pt idx="2">
                  <c:v>4.0010000000000003</c:v>
                </c:pt>
                <c:pt idx="3">
                  <c:v>2.0009999999999999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  <c:pt idx="16">
                  <c:v>1E-3</c:v>
                </c:pt>
                <c:pt idx="17">
                  <c:v>1E-3</c:v>
                </c:pt>
                <c:pt idx="18">
                  <c:v>1E-3</c:v>
                </c:pt>
                <c:pt idx="19">
                  <c:v>1E-3</c:v>
                </c:pt>
                <c:pt idx="20">
                  <c:v>1E-3</c:v>
                </c:pt>
                <c:pt idx="21">
                  <c:v>1E-3</c:v>
                </c:pt>
                <c:pt idx="22">
                  <c:v>1E-3</c:v>
                </c:pt>
                <c:pt idx="23">
                  <c:v>1E-3</c:v>
                </c:pt>
              </c:numCache>
            </c:numRef>
          </c:yVal>
        </c:ser>
        <c:axId val="185269248"/>
        <c:axId val="184492800"/>
      </c:scatterChart>
      <c:valAx>
        <c:axId val="185269248"/>
        <c:scaling>
          <c:orientation val="minMax"/>
        </c:scaling>
        <c:axPos val="b"/>
        <c:numFmt formatCode="0.0" sourceLinked="1"/>
        <c:tickLblPos val="nextTo"/>
        <c:crossAx val="184492800"/>
        <c:crosses val="autoZero"/>
        <c:crossBetween val="midCat"/>
      </c:valAx>
      <c:valAx>
        <c:axId val="184492800"/>
        <c:scaling>
          <c:orientation val="minMax"/>
          <c:max val="14"/>
        </c:scaling>
        <c:axPos val="l"/>
        <c:majorGridlines/>
        <c:numFmt formatCode="General" sourceLinked="1"/>
        <c:tickLblPos val="nextTo"/>
        <c:crossAx val="18526924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4</xdr:row>
      <xdr:rowOff>161925</xdr:rowOff>
    </xdr:from>
    <xdr:to>
      <xdr:col>11</xdr:col>
      <xdr:colOff>133350</xdr:colOff>
      <xdr:row>19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0</xdr:row>
      <xdr:rowOff>142875</xdr:rowOff>
    </xdr:from>
    <xdr:to>
      <xdr:col>17</xdr:col>
      <xdr:colOff>495300</xdr:colOff>
      <xdr:row>15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285750</xdr:colOff>
      <xdr:row>15</xdr:row>
      <xdr:rowOff>142875</xdr:rowOff>
    </xdr:from>
    <xdr:to>
      <xdr:col>17</xdr:col>
      <xdr:colOff>590550</xdr:colOff>
      <xdr:row>30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B2" sqref="B2"/>
    </sheetView>
  </sheetViews>
  <sheetFormatPr defaultRowHeight="15"/>
  <cols>
    <col min="2" max="2" width="12.5703125" bestFit="1" customWidth="1"/>
  </cols>
  <sheetData>
    <row r="1" spans="1:3">
      <c r="A1" t="s">
        <v>0</v>
      </c>
      <c r="B1" t="s">
        <v>0</v>
      </c>
      <c r="C1" t="s">
        <v>1</v>
      </c>
    </row>
    <row r="2" spans="1:3">
      <c r="A2">
        <v>53</v>
      </c>
      <c r="B2" s="1">
        <f>(A2-32)*5/9</f>
        <v>11.666666666666666</v>
      </c>
      <c r="C2">
        <v>2</v>
      </c>
    </row>
    <row r="3" spans="1:3">
      <c r="A3">
        <v>57</v>
      </c>
      <c r="B3" s="1">
        <f t="shared" ref="B3:B18" si="0">(A3-32)*5/9</f>
        <v>13.888888888888889</v>
      </c>
      <c r="C3">
        <v>1</v>
      </c>
    </row>
    <row r="4" spans="1:3">
      <c r="A4">
        <v>58</v>
      </c>
      <c r="B4" s="1">
        <f t="shared" si="0"/>
        <v>14.444444444444445</v>
      </c>
      <c r="C4">
        <v>1</v>
      </c>
    </row>
    <row r="5" spans="1:3">
      <c r="A5">
        <v>63</v>
      </c>
      <c r="B5" s="1">
        <f t="shared" si="0"/>
        <v>17.222222222222221</v>
      </c>
      <c r="C5">
        <v>1</v>
      </c>
    </row>
    <row r="6" spans="1:3">
      <c r="A6">
        <v>66</v>
      </c>
      <c r="B6" s="1">
        <f t="shared" si="0"/>
        <v>18.888888888888889</v>
      </c>
      <c r="C6">
        <v>0</v>
      </c>
    </row>
    <row r="7" spans="1:3">
      <c r="A7">
        <v>67</v>
      </c>
      <c r="B7" s="1">
        <f t="shared" si="0"/>
        <v>19.444444444444443</v>
      </c>
      <c r="C7">
        <v>0</v>
      </c>
    </row>
    <row r="8" spans="1:3">
      <c r="A8">
        <v>68</v>
      </c>
      <c r="B8" s="1">
        <f t="shared" si="0"/>
        <v>20</v>
      </c>
      <c r="C8">
        <v>0</v>
      </c>
    </row>
    <row r="9" spans="1:3">
      <c r="A9">
        <v>69</v>
      </c>
      <c r="B9" s="1">
        <f t="shared" si="0"/>
        <v>20.555555555555557</v>
      </c>
      <c r="C9">
        <v>0</v>
      </c>
    </row>
    <row r="10" spans="1:3">
      <c r="A10">
        <v>70</v>
      </c>
      <c r="B10" s="1">
        <f t="shared" si="0"/>
        <v>21.111111111111111</v>
      </c>
      <c r="C10">
        <v>0</v>
      </c>
    </row>
    <row r="11" spans="1:3">
      <c r="A11">
        <v>70</v>
      </c>
      <c r="B11" s="1">
        <f t="shared" si="0"/>
        <v>21.111111111111111</v>
      </c>
      <c r="C11">
        <v>2</v>
      </c>
    </row>
    <row r="12" spans="1:3">
      <c r="A12">
        <v>72</v>
      </c>
      <c r="B12" s="1">
        <f t="shared" si="0"/>
        <v>22.222222222222221</v>
      </c>
      <c r="C12">
        <v>0</v>
      </c>
    </row>
    <row r="13" spans="1:3">
      <c r="A13">
        <v>73</v>
      </c>
      <c r="B13" s="1">
        <f t="shared" si="0"/>
        <v>22.777777777777779</v>
      </c>
      <c r="C13">
        <v>0</v>
      </c>
    </row>
    <row r="14" spans="1:3">
      <c r="A14">
        <v>75</v>
      </c>
      <c r="B14" s="1">
        <f t="shared" si="0"/>
        <v>23.888888888888889</v>
      </c>
      <c r="C14">
        <v>0</v>
      </c>
    </row>
    <row r="15" spans="1:3">
      <c r="A15">
        <v>75</v>
      </c>
      <c r="B15" s="1">
        <f t="shared" si="0"/>
        <v>23.888888888888889</v>
      </c>
      <c r="C15">
        <v>2</v>
      </c>
    </row>
    <row r="16" spans="1:3">
      <c r="A16">
        <v>76</v>
      </c>
      <c r="B16" s="1">
        <f t="shared" si="0"/>
        <v>24.444444444444443</v>
      </c>
      <c r="C16">
        <v>0</v>
      </c>
    </row>
    <row r="17" spans="1:3">
      <c r="A17">
        <v>79</v>
      </c>
      <c r="B17" s="1">
        <f t="shared" si="0"/>
        <v>26.111111111111111</v>
      </c>
      <c r="C17">
        <v>0</v>
      </c>
    </row>
    <row r="18" spans="1:3">
      <c r="A18">
        <v>81</v>
      </c>
      <c r="B18" s="1">
        <f t="shared" si="0"/>
        <v>27.222222222222221</v>
      </c>
      <c r="C18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D1" workbookViewId="0">
      <selection activeCell="E2" sqref="E2:E25"/>
    </sheetView>
  </sheetViews>
  <sheetFormatPr defaultRowHeight="15"/>
  <sheetData>
    <row r="1" spans="1:10">
      <c r="A1" t="s">
        <v>2</v>
      </c>
      <c r="B1" t="s">
        <v>0</v>
      </c>
      <c r="C1" t="s">
        <v>0</v>
      </c>
      <c r="D1" t="s">
        <v>4</v>
      </c>
      <c r="G1" t="s">
        <v>0</v>
      </c>
      <c r="H1" t="s">
        <v>0</v>
      </c>
      <c r="I1" t="s">
        <v>3</v>
      </c>
    </row>
    <row r="2" spans="1:10">
      <c r="A2">
        <v>1986</v>
      </c>
      <c r="B2">
        <v>66</v>
      </c>
      <c r="C2" s="1">
        <f t="shared" ref="C2:C26" si="0">(B2-32)*5/9</f>
        <v>18.888888888888889</v>
      </c>
      <c r="D2">
        <v>0</v>
      </c>
      <c r="E2">
        <f>0.01+D2</f>
        <v>0.01</v>
      </c>
      <c r="F2" s="2"/>
      <c r="G2">
        <v>53</v>
      </c>
      <c r="H2" s="1">
        <f t="shared" ref="H2:H26" si="1">(G2-32)*5/9</f>
        <v>11.666666666666666</v>
      </c>
      <c r="I2">
        <v>10</v>
      </c>
      <c r="J2">
        <f>0.001+I2</f>
        <v>10.000999999999999</v>
      </c>
    </row>
    <row r="3" spans="1:10">
      <c r="A3">
        <v>1987</v>
      </c>
      <c r="B3">
        <v>70</v>
      </c>
      <c r="C3" s="1">
        <f t="shared" si="0"/>
        <v>21.111111111111111</v>
      </c>
      <c r="D3">
        <v>4</v>
      </c>
      <c r="E3">
        <f t="shared" ref="E3:E25" si="2">0.01+D3</f>
        <v>4.01</v>
      </c>
      <c r="F3" s="2"/>
      <c r="G3">
        <v>57</v>
      </c>
      <c r="H3" s="1">
        <f t="shared" si="1"/>
        <v>13.888888888888889</v>
      </c>
      <c r="I3">
        <v>4</v>
      </c>
      <c r="J3">
        <f t="shared" ref="J3:J25" si="3">0.001+I3</f>
        <v>4.0010000000000003</v>
      </c>
    </row>
    <row r="4" spans="1:10">
      <c r="A4">
        <v>1988</v>
      </c>
      <c r="B4">
        <v>69</v>
      </c>
      <c r="C4" s="1">
        <f t="shared" si="0"/>
        <v>20.555555555555557</v>
      </c>
      <c r="D4">
        <v>0</v>
      </c>
      <c r="E4">
        <f t="shared" si="2"/>
        <v>0.01</v>
      </c>
      <c r="F4" s="2"/>
      <c r="G4">
        <v>58</v>
      </c>
      <c r="H4" s="1">
        <f t="shared" si="1"/>
        <v>14.444444444444445</v>
      </c>
      <c r="I4">
        <v>4</v>
      </c>
      <c r="J4">
        <f t="shared" si="3"/>
        <v>4.0010000000000003</v>
      </c>
    </row>
    <row r="5" spans="1:10">
      <c r="A5">
        <v>1989</v>
      </c>
      <c r="B5">
        <v>80</v>
      </c>
      <c r="C5" s="1">
        <f t="shared" si="0"/>
        <v>26.666666666666668</v>
      </c>
      <c r="D5">
        <v>0</v>
      </c>
      <c r="E5">
        <f t="shared" si="2"/>
        <v>0.01</v>
      </c>
      <c r="F5" s="2"/>
      <c r="G5">
        <v>63</v>
      </c>
      <c r="H5" s="1">
        <f t="shared" si="1"/>
        <v>17.222222222222221</v>
      </c>
      <c r="I5">
        <v>2</v>
      </c>
      <c r="J5">
        <f t="shared" si="3"/>
        <v>2.0009999999999999</v>
      </c>
    </row>
    <row r="6" spans="1:10">
      <c r="A6">
        <v>1990</v>
      </c>
      <c r="B6">
        <v>68</v>
      </c>
      <c r="C6" s="1">
        <f t="shared" si="0"/>
        <v>20</v>
      </c>
      <c r="D6">
        <v>0</v>
      </c>
      <c r="E6">
        <f t="shared" si="2"/>
        <v>0.01</v>
      </c>
      <c r="F6" s="2"/>
      <c r="G6">
        <v>66</v>
      </c>
      <c r="H6" s="1">
        <f t="shared" si="1"/>
        <v>18.888888888888889</v>
      </c>
      <c r="I6">
        <v>0</v>
      </c>
      <c r="J6">
        <f t="shared" si="3"/>
        <v>1E-3</v>
      </c>
    </row>
    <row r="7" spans="1:10">
      <c r="A7">
        <v>1991</v>
      </c>
      <c r="B7">
        <v>67</v>
      </c>
      <c r="C7" s="1">
        <f t="shared" si="0"/>
        <v>19.444444444444443</v>
      </c>
      <c r="D7">
        <v>0</v>
      </c>
      <c r="E7">
        <f t="shared" si="2"/>
        <v>0.01</v>
      </c>
      <c r="F7" s="2"/>
      <c r="G7">
        <v>67</v>
      </c>
      <c r="H7" s="1">
        <f t="shared" si="1"/>
        <v>19.444444444444443</v>
      </c>
      <c r="I7">
        <v>0</v>
      </c>
      <c r="J7">
        <f t="shared" si="3"/>
        <v>1E-3</v>
      </c>
    </row>
    <row r="8" spans="1:10">
      <c r="A8">
        <v>1992</v>
      </c>
      <c r="B8">
        <v>72</v>
      </c>
      <c r="C8" s="1">
        <f t="shared" si="0"/>
        <v>22.222222222222221</v>
      </c>
      <c r="D8">
        <v>0</v>
      </c>
      <c r="E8">
        <f t="shared" si="2"/>
        <v>0.01</v>
      </c>
      <c r="F8" s="2"/>
      <c r="G8">
        <v>67</v>
      </c>
      <c r="H8" s="1">
        <f t="shared" si="1"/>
        <v>19.444444444444443</v>
      </c>
      <c r="I8">
        <v>0</v>
      </c>
      <c r="J8">
        <f t="shared" si="3"/>
        <v>1E-3</v>
      </c>
    </row>
    <row r="9" spans="1:10">
      <c r="A9">
        <v>1993</v>
      </c>
      <c r="B9">
        <v>73</v>
      </c>
      <c r="C9" s="1">
        <f t="shared" si="0"/>
        <v>22.777777777777779</v>
      </c>
      <c r="D9">
        <v>0</v>
      </c>
      <c r="E9">
        <f t="shared" si="2"/>
        <v>0.01</v>
      </c>
      <c r="F9" s="2"/>
      <c r="G9">
        <v>67</v>
      </c>
      <c r="H9" s="1">
        <f t="shared" si="1"/>
        <v>19.444444444444443</v>
      </c>
      <c r="I9">
        <v>0</v>
      </c>
      <c r="J9">
        <f t="shared" si="3"/>
        <v>1E-3</v>
      </c>
    </row>
    <row r="10" spans="1:10">
      <c r="A10">
        <v>1994</v>
      </c>
      <c r="B10">
        <v>70</v>
      </c>
      <c r="C10" s="1">
        <f t="shared" si="0"/>
        <v>21.111111111111111</v>
      </c>
      <c r="D10">
        <v>0</v>
      </c>
      <c r="E10">
        <f t="shared" si="2"/>
        <v>0.01</v>
      </c>
      <c r="F10" s="2"/>
      <c r="G10">
        <v>68</v>
      </c>
      <c r="H10" s="1">
        <f t="shared" si="1"/>
        <v>20</v>
      </c>
      <c r="I10">
        <v>0</v>
      </c>
      <c r="J10">
        <f t="shared" si="3"/>
        <v>1E-3</v>
      </c>
    </row>
    <row r="11" spans="1:10">
      <c r="A11">
        <v>1995</v>
      </c>
      <c r="B11">
        <v>57</v>
      </c>
      <c r="C11" s="1">
        <f t="shared" si="0"/>
        <v>13.888888888888889</v>
      </c>
      <c r="D11">
        <v>4</v>
      </c>
      <c r="E11">
        <f t="shared" si="2"/>
        <v>4.01</v>
      </c>
      <c r="F11" s="2"/>
      <c r="G11">
        <v>69</v>
      </c>
      <c r="H11" s="1">
        <f t="shared" si="1"/>
        <v>20.555555555555557</v>
      </c>
      <c r="I11">
        <v>0</v>
      </c>
      <c r="J11">
        <f t="shared" si="3"/>
        <v>1E-3</v>
      </c>
    </row>
    <row r="12" spans="1:10">
      <c r="A12">
        <v>1996</v>
      </c>
      <c r="B12">
        <v>63</v>
      </c>
      <c r="C12" s="1">
        <f t="shared" si="0"/>
        <v>17.222222222222221</v>
      </c>
      <c r="D12">
        <v>2</v>
      </c>
      <c r="E12">
        <f t="shared" si="2"/>
        <v>2.0099999999999998</v>
      </c>
      <c r="F12" s="2"/>
      <c r="G12">
        <v>70</v>
      </c>
      <c r="H12" s="1">
        <f t="shared" si="1"/>
        <v>21.111111111111111</v>
      </c>
      <c r="J12">
        <f t="shared" si="3"/>
        <v>1E-3</v>
      </c>
    </row>
    <row r="13" spans="1:10">
      <c r="A13">
        <v>1997</v>
      </c>
      <c r="B13">
        <v>78</v>
      </c>
      <c r="C13" s="1">
        <f t="shared" si="0"/>
        <v>25.555555555555557</v>
      </c>
      <c r="D13">
        <v>0</v>
      </c>
      <c r="E13">
        <f t="shared" si="2"/>
        <v>0.01</v>
      </c>
      <c r="F13" s="2"/>
      <c r="G13">
        <v>70</v>
      </c>
      <c r="H13" s="1">
        <f t="shared" si="1"/>
        <v>21.111111111111111</v>
      </c>
      <c r="I13">
        <v>0</v>
      </c>
      <c r="J13">
        <f t="shared" si="3"/>
        <v>1E-3</v>
      </c>
    </row>
    <row r="14" spans="1:10">
      <c r="A14">
        <v>1998</v>
      </c>
      <c r="B14">
        <v>70</v>
      </c>
      <c r="C14" s="1">
        <f t="shared" si="0"/>
        <v>21.111111111111111</v>
      </c>
      <c r="D14">
        <v>4</v>
      </c>
      <c r="E14">
        <f t="shared" si="2"/>
        <v>4.01</v>
      </c>
      <c r="F14" s="2"/>
      <c r="G14">
        <v>70</v>
      </c>
      <c r="H14" s="1">
        <f t="shared" si="1"/>
        <v>21.111111111111111</v>
      </c>
      <c r="J14">
        <f t="shared" si="3"/>
        <v>1E-3</v>
      </c>
    </row>
    <row r="15" spans="1:10">
      <c r="A15">
        <v>1999</v>
      </c>
      <c r="B15">
        <v>67</v>
      </c>
      <c r="C15" s="1">
        <f t="shared" si="0"/>
        <v>19.444444444444443</v>
      </c>
      <c r="D15">
        <v>0</v>
      </c>
      <c r="E15">
        <f t="shared" si="2"/>
        <v>0.01</v>
      </c>
      <c r="F15" s="2"/>
      <c r="G15">
        <v>70</v>
      </c>
      <c r="H15" s="1">
        <f t="shared" si="1"/>
        <v>21.111111111111111</v>
      </c>
      <c r="I15">
        <v>0</v>
      </c>
      <c r="J15">
        <f t="shared" si="3"/>
        <v>1E-3</v>
      </c>
    </row>
    <row r="16" spans="1:10">
      <c r="A16">
        <v>2000</v>
      </c>
      <c r="B16">
        <v>53</v>
      </c>
      <c r="C16" s="1">
        <f t="shared" si="0"/>
        <v>11.666666666666666</v>
      </c>
      <c r="D16">
        <v>10</v>
      </c>
      <c r="E16">
        <f t="shared" si="2"/>
        <v>10.01</v>
      </c>
      <c r="F16" s="2"/>
      <c r="G16">
        <v>72</v>
      </c>
      <c r="H16" s="1">
        <f t="shared" si="1"/>
        <v>22.222222222222221</v>
      </c>
      <c r="I16">
        <v>0</v>
      </c>
      <c r="J16">
        <f t="shared" si="3"/>
        <v>1E-3</v>
      </c>
    </row>
    <row r="17" spans="1:10">
      <c r="A17">
        <v>2001</v>
      </c>
      <c r="B17">
        <v>75</v>
      </c>
      <c r="C17" s="1">
        <f t="shared" si="0"/>
        <v>23.888888888888889</v>
      </c>
      <c r="D17">
        <v>0</v>
      </c>
      <c r="E17">
        <f t="shared" si="2"/>
        <v>0.01</v>
      </c>
      <c r="F17" s="2"/>
      <c r="G17">
        <v>73</v>
      </c>
      <c r="H17" s="1">
        <f t="shared" si="1"/>
        <v>22.777777777777779</v>
      </c>
      <c r="I17">
        <v>0</v>
      </c>
      <c r="J17">
        <f t="shared" si="3"/>
        <v>1E-3</v>
      </c>
    </row>
    <row r="18" spans="1:10">
      <c r="A18">
        <v>2002</v>
      </c>
      <c r="B18">
        <v>67</v>
      </c>
      <c r="C18" s="1">
        <f t="shared" si="0"/>
        <v>19.444444444444443</v>
      </c>
      <c r="D18">
        <v>0</v>
      </c>
      <c r="E18">
        <f t="shared" si="2"/>
        <v>0.01</v>
      </c>
      <c r="F18" s="2"/>
      <c r="G18">
        <v>75</v>
      </c>
      <c r="H18" s="1">
        <f t="shared" si="1"/>
        <v>23.888888888888889</v>
      </c>
      <c r="I18">
        <v>0</v>
      </c>
      <c r="J18">
        <f t="shared" si="3"/>
        <v>1E-3</v>
      </c>
    </row>
    <row r="19" spans="1:10">
      <c r="A19">
        <v>2003</v>
      </c>
      <c r="B19">
        <v>70</v>
      </c>
      <c r="C19" s="1">
        <f t="shared" si="0"/>
        <v>21.111111111111111</v>
      </c>
      <c r="D19">
        <v>0</v>
      </c>
      <c r="E19">
        <f t="shared" si="2"/>
        <v>0.01</v>
      </c>
      <c r="F19" s="2"/>
      <c r="G19">
        <v>75</v>
      </c>
      <c r="H19" s="1">
        <f t="shared" si="1"/>
        <v>23.888888888888889</v>
      </c>
      <c r="J19">
        <f t="shared" si="3"/>
        <v>1E-3</v>
      </c>
    </row>
    <row r="20" spans="1:10">
      <c r="A20">
        <v>2004</v>
      </c>
      <c r="B20">
        <v>81</v>
      </c>
      <c r="C20" s="1">
        <f t="shared" si="0"/>
        <v>27.222222222222221</v>
      </c>
      <c r="D20">
        <v>0</v>
      </c>
      <c r="E20">
        <f t="shared" si="2"/>
        <v>0.01</v>
      </c>
      <c r="F20" s="2"/>
      <c r="G20">
        <v>76</v>
      </c>
      <c r="H20" s="1">
        <f t="shared" si="1"/>
        <v>24.444444444444443</v>
      </c>
      <c r="I20">
        <v>0</v>
      </c>
      <c r="J20">
        <f t="shared" si="3"/>
        <v>1E-3</v>
      </c>
    </row>
    <row r="21" spans="1:10">
      <c r="A21">
        <v>2005</v>
      </c>
      <c r="B21">
        <v>76</v>
      </c>
      <c r="C21" s="1">
        <f t="shared" si="0"/>
        <v>24.444444444444443</v>
      </c>
      <c r="D21">
        <v>0</v>
      </c>
      <c r="E21">
        <f t="shared" si="2"/>
        <v>0.01</v>
      </c>
      <c r="F21" s="2"/>
      <c r="G21">
        <v>76</v>
      </c>
      <c r="H21" s="1">
        <f t="shared" si="1"/>
        <v>24.444444444444443</v>
      </c>
      <c r="I21">
        <v>0</v>
      </c>
      <c r="J21">
        <f t="shared" si="3"/>
        <v>1E-3</v>
      </c>
    </row>
    <row r="22" spans="1:10">
      <c r="A22">
        <v>2006</v>
      </c>
      <c r="B22">
        <v>79</v>
      </c>
      <c r="C22" s="1">
        <f t="shared" si="0"/>
        <v>26.111111111111111</v>
      </c>
      <c r="D22">
        <v>0</v>
      </c>
      <c r="E22">
        <f t="shared" si="2"/>
        <v>0.01</v>
      </c>
      <c r="F22" s="2"/>
      <c r="G22">
        <v>78</v>
      </c>
      <c r="H22" s="1">
        <f t="shared" si="1"/>
        <v>25.555555555555557</v>
      </c>
      <c r="I22">
        <v>0</v>
      </c>
      <c r="J22">
        <f t="shared" si="3"/>
        <v>1E-3</v>
      </c>
    </row>
    <row r="23" spans="1:10">
      <c r="A23">
        <v>2007</v>
      </c>
      <c r="B23">
        <v>75</v>
      </c>
      <c r="C23" s="1">
        <f t="shared" si="0"/>
        <v>23.888888888888889</v>
      </c>
      <c r="D23">
        <v>4</v>
      </c>
      <c r="E23">
        <f t="shared" si="2"/>
        <v>4.01</v>
      </c>
      <c r="F23" s="2"/>
      <c r="G23">
        <v>79</v>
      </c>
      <c r="H23" s="1">
        <f t="shared" si="1"/>
        <v>26.111111111111111</v>
      </c>
      <c r="I23">
        <v>0</v>
      </c>
      <c r="J23">
        <f t="shared" si="3"/>
        <v>1E-3</v>
      </c>
    </row>
    <row r="24" spans="1:10">
      <c r="A24">
        <v>2008</v>
      </c>
      <c r="B24">
        <v>76</v>
      </c>
      <c r="C24" s="1">
        <f t="shared" si="0"/>
        <v>24.444444444444443</v>
      </c>
      <c r="D24">
        <v>0</v>
      </c>
      <c r="E24">
        <f t="shared" si="2"/>
        <v>0.01</v>
      </c>
      <c r="F24" s="2"/>
      <c r="G24">
        <v>80</v>
      </c>
      <c r="H24" s="1">
        <f t="shared" si="1"/>
        <v>26.666666666666668</v>
      </c>
      <c r="I24">
        <v>0</v>
      </c>
      <c r="J24">
        <f t="shared" si="3"/>
        <v>1E-3</v>
      </c>
    </row>
    <row r="25" spans="1:10">
      <c r="A25">
        <v>2009</v>
      </c>
      <c r="B25">
        <v>58</v>
      </c>
      <c r="C25" s="1">
        <f t="shared" si="0"/>
        <v>14.444444444444445</v>
      </c>
      <c r="D25">
        <v>4</v>
      </c>
      <c r="E25">
        <f t="shared" si="2"/>
        <v>4.01</v>
      </c>
      <c r="F25" s="2"/>
      <c r="G25">
        <v>81</v>
      </c>
      <c r="H25" s="1">
        <f t="shared" si="1"/>
        <v>27.222222222222221</v>
      </c>
      <c r="I25">
        <v>0</v>
      </c>
      <c r="J25">
        <f t="shared" si="3"/>
        <v>1E-3</v>
      </c>
    </row>
    <row r="26" spans="1:10">
      <c r="A26">
        <v>2010</v>
      </c>
      <c r="B26">
        <v>29</v>
      </c>
      <c r="C26" s="1">
        <f t="shared" si="0"/>
        <v>-1.6666666666666667</v>
      </c>
      <c r="F26" s="2"/>
      <c r="G26">
        <v>29</v>
      </c>
      <c r="H26" s="1">
        <f t="shared" si="1"/>
        <v>-1.6666666666666667</v>
      </c>
    </row>
    <row r="28" spans="1:10">
      <c r="C28" s="1">
        <f>STDEV(C2:C25)</f>
        <v>4.0128617695256406</v>
      </c>
      <c r="D28" s="1">
        <f>STDEV(D2:D25)</f>
        <v>2.4788964351565568</v>
      </c>
    </row>
    <row r="29" spans="1:10">
      <c r="C29">
        <f>COUNT(C2:C25)</f>
        <v>24</v>
      </c>
      <c r="D29">
        <f>COUNT(D2:D25)</f>
        <v>24</v>
      </c>
    </row>
    <row r="30" spans="1:10">
      <c r="C30">
        <f>CONFIDENCE(0.05,C28,COUNT(C2:C25))</f>
        <v>1.60544957707629</v>
      </c>
      <c r="D30">
        <f>CONFIDENCE(0.05,D28,COUNT(D2:D25))</f>
        <v>0.99174690333488902</v>
      </c>
    </row>
    <row r="31" spans="1:10">
      <c r="C31">
        <f>CONFIDENCE(0.01,C28,COUNT(C2:C25))</f>
        <v>2.1099183957575427</v>
      </c>
      <c r="D31">
        <f>CONFIDENCE(0.01,D28,COUNT(D2:D25))</f>
        <v>1.3033763658230577</v>
      </c>
    </row>
  </sheetData>
  <sortState ref="G2:J25">
    <sortCondition ref="G2:G2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2011-03-08T12:55:28Z</dcterms:modified>
</cp:coreProperties>
</file>